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9.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10.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17.xml.rels" ContentType="application/vnd.openxmlformats-package.relationships+xml"/>
  <Override PartName="/xl/worksheets/_rels/sheet18.xml.rels" ContentType="application/vnd.openxmlformats-package.relationships+xml"/>
  <Override PartName="/xl/worksheets/_rels/sheet19.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_rels/externalLink9.xml.rels" ContentType="application/vnd.openxmlformats-package.relationships+xml"/>
  <Override PartName="/xl/externalLinks/_rels/externalLink1.xml.rels" ContentType="application/vnd.openxmlformats-package.relationships+xml"/>
  <Override PartName="/xl/externalLinks/_rels/externalLink13.xml.rels" ContentType="application/vnd.openxmlformats-package.relationships+xml"/>
  <Override PartName="/xl/externalLinks/_rels/externalLink7.xml.rels" ContentType="application/vnd.openxmlformats-package.relationships+xml"/>
  <Override PartName="/xl/externalLinks/_rels/externalLink11.xml.rels" ContentType="application/vnd.openxmlformats-package.relationships+xml"/>
  <Override PartName="/xl/externalLinks/_rels/externalLink3.xml.rels" ContentType="application/vnd.openxmlformats-package.relationships+xml"/>
  <Override PartName="/xl/externalLinks/_rels/externalLink8.xml.rels" ContentType="application/vnd.openxmlformats-package.relationships+xml"/>
  <Override PartName="/xl/externalLinks/_rels/externalLink12.xml.rels" ContentType="application/vnd.openxmlformats-package.relationships+xml"/>
  <Override PartName="/xl/externalLinks/_rels/externalLink4.xml.rels" ContentType="application/vnd.openxmlformats-package.relationships+xml"/>
  <Override PartName="/xl/externalLinks/_rels/externalLink5.xml.rels" ContentType="application/vnd.openxmlformats-package.relationships+xml"/>
  <Override PartName="/xl/externalLinks/_rels/externalLink10.xml.rels" ContentType="application/vnd.openxmlformats-package.relationships+xml"/>
  <Override PartName="/xl/externalLinks/_rels/externalLink6.xml.rels" ContentType="application/vnd.openxmlformats-package.relationships+xml"/>
  <Override PartName="/xl/externalLinks/_rels/externalLink2.xml.rels" ContentType="application/vnd.openxmlformats-package.relationships+xml"/>
  <Override PartName="/xl/externalLinks/_rels/externalLink14.xml.rels" ContentType="application/vnd.openxmlformats-package.relationships+xml"/>
  <Override PartName="/xl/externalLinks/externalLink1.xml" ContentType="application/vnd.openxmlformats-officedocument.spreadsheetml.externalLink+xml"/>
  <Override PartName="/xl/externalLinks/externalLink9.xml" ContentType="application/vnd.openxmlformats-officedocument.spreadsheetml.externalLink+xml"/>
  <Override PartName="/xl/externalLinks/externalLink13.xml" ContentType="application/vnd.openxmlformats-officedocument.spreadsheetml.externalLink+xml"/>
  <Override PartName="/xl/externalLinks/externalLink7.xml" ContentType="application/vnd.openxmlformats-officedocument.spreadsheetml.externalLink+xml"/>
  <Override PartName="/xl/externalLinks/externalLink11.xml" ContentType="application/vnd.openxmlformats-officedocument.spreadsheetml.externalLink+xml"/>
  <Override PartName="/xl/externalLinks/externalLink8.xml" ContentType="application/vnd.openxmlformats-officedocument.spreadsheetml.externalLink+xml"/>
  <Override PartName="/xl/externalLinks/externalLink12.xml" ContentType="application/vnd.openxmlformats-officedocument.spreadsheetml.externalLink+xml"/>
  <Override PartName="/xl/externalLinks/externalLink4.xml" ContentType="application/vnd.openxmlformats-officedocument.spreadsheetml.externalLink+xml"/>
  <Override PartName="/xl/externalLinks/externalLink3.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10.xml" ContentType="application/vnd.openxmlformats-officedocument.spreadsheetml.externalLink+xml"/>
  <Override PartName="/xl/externalLinks/externalLink2.xml" ContentType="application/vnd.openxmlformats-officedocument.spreadsheetml.externalLink+xml"/>
  <Override PartName="/xl/externalLinks/externalLink14.xml" ContentType="application/vnd.openxmlformats-officedocument.spreadsheetml.externalLink+xml"/>
  <Override PartName="/xl/sharedStrings.xml" ContentType="application/vnd.openxmlformats-officedocument.spreadsheetml.sharedStrings+xml"/>
  <Override PartName="/xl/media/image4.png" ContentType="image/png"/>
  <Override PartName="/xl/media/image7.png" ContentType="image/png"/>
  <Override PartName="/xl/media/image5.jpeg" ContentType="image/jpeg"/>
  <Override PartName="/xl/media/image11.png" ContentType="image/png"/>
  <Override PartName="/xl/media/image6.png" ContentType="image/png"/>
  <Override PartName="/xl/media/image10.png" ContentType="image/png"/>
  <Override PartName="/xl/media/image8.png" ContentType="image/png"/>
  <Override PartName="/xl/media/image12.png" ContentType="image/png"/>
  <Override PartName="/xl/media/image9.png" ContentType="image/png"/>
  <Override PartName="/xl/media/image13.png" ContentType="image/png"/>
  <Override PartName="/xl/media/image14.png" ContentType="image/png"/>
  <Override PartName="/xl/media/image15.png" ContentType="image/png"/>
  <Override PartName="/xl/media/image16.png" ContentType="image/png"/>
  <Override PartName="/xl/media/image17.png" ContentType="image/png"/>
  <Override PartName="/xl/media/image18.png" ContentType="image/png"/>
  <Override PartName="/xl/media/image19.png" ContentType="image/png"/>
  <Override PartName="/xl/media/image20.png" ContentType="image/png"/>
  <Override PartName="/xl/media/image21.png" ContentType="image/png"/>
  <Override PartName="/xl/media/image22.png" ContentType="image/png"/>
  <Override PartName="/xl/media/image23.png" ContentType="image/png"/>
  <Override PartName="/xl/media/image24.png" ContentType="image/png"/>
  <Override PartName="/xl/media/image25.png" ContentType="image/png"/>
  <Override PartName="/xl/media/image26.png" ContentType="image/png"/>
  <Override PartName="/xl/media/image27.png" ContentType="image/png"/>
  <Override PartName="/xl/media/image28.png" ContentType="image/png"/>
  <Override PartName="/xl/media/image29.png" ContentType="image/png"/>
  <Override PartName="/xl/media/image30.png" ContentType="image/png"/>
  <Override PartName="/xl/media/image31.png" ContentType="image/png"/>
  <Override PartName="/xl/media/image32.png" ContentType="image/png"/>
  <Override PartName="/xl/media/image33.png" ContentType="image/png"/>
  <Override PartName="/xl/media/image34.png" ContentType="image/png"/>
  <Override PartName="/xl/media/image35.png" ContentType="image/png"/>
  <Override PartName="/xl/drawings/drawing1.xml" ContentType="application/vnd.openxmlformats-officedocument.drawing+xml"/>
  <Override PartName="/xl/drawings/drawing48.xml" ContentType="application/vnd.openxmlformats-officedocument.drawing+xml"/>
  <Override PartName="/xl/drawings/drawing6.xml" ContentType="application/vnd.openxmlformats-officedocument.drawing+xml"/>
  <Override PartName="/xl/drawings/drawing32.xml" ContentType="application/vnd.openxmlformats-officedocument.drawing+xml"/>
  <Override PartName="/xl/drawings/drawing38.xml" ContentType="application/vnd.openxmlformats-officedocument.drawing+xml"/>
  <Override PartName="/xl/drawings/drawing43.xml" ContentType="application/vnd.openxmlformats-officedocument.drawing+xml"/>
  <Override PartName="/xl/drawings/drawing91.xml" ContentType="application/vnd.openxmlformats-officedocument.drawing+xml"/>
  <Override PartName="/xl/drawings/drawing98.xml" ContentType="application/vnd.openxmlformats-officedocument.drawing+xml"/>
  <Override PartName="/xl/drawings/drawing104.xml" ContentType="application/vnd.openxmlformats-officedocument.drawing+xml"/>
  <Override PartName="/xl/drawings/drawing110.xml" ContentType="application/vnd.openxmlformats-officedocument.drawing+xml"/>
  <Override PartName="/xl/drawings/drawing111.xml" ContentType="application/vnd.openxmlformats-officedocument.drawing+xml"/>
  <Override PartName="/xl/drawings/drawing112.xml" ContentType="application/vnd.openxmlformats-officedocument.drawing+xml"/>
  <Override PartName="/xl/drawings/vmlDrawing1.vml" ContentType="application/vnd.openxmlformats-officedocument.vmlDrawing"/>
  <Override PartName="/xl/drawings/drawing113.xml" ContentType="application/vnd.openxmlformats-officedocument.drawing+xml"/>
  <Override PartName="/xl/drawings/vmlDrawing2.vml" ContentType="application/vnd.openxmlformats-officedocument.vmlDrawing"/>
  <Override PartName="/xl/drawings/drawing114.xml" ContentType="application/vnd.openxmlformats-officedocument.drawing+xml"/>
  <Override PartName="/xl/drawings/_rels/drawing1.xml.rels" ContentType="application/vnd.openxmlformats-package.relationships+xml"/>
  <Override PartName="/xl/drawings/_rels/drawing111.xml.rels" ContentType="application/vnd.openxmlformats-package.relationships+xml"/>
  <Override PartName="/xl/drawings/_rels/drawing32.xml.rels" ContentType="application/vnd.openxmlformats-package.relationships+xml"/>
  <Override PartName="/xl/drawings/_rels/drawing112.xml.rels" ContentType="application/vnd.openxmlformats-package.relationships+xml"/>
  <Override PartName="/xl/drawings/_rels/drawing43.xml.rels" ContentType="application/vnd.openxmlformats-package.relationships+xml"/>
  <Override PartName="/xl/drawings/_rels/drawing38.xml.rels" ContentType="application/vnd.openxmlformats-package.relationships+xml"/>
  <Override PartName="/xl/drawings/_rels/drawing110.xml.rels" ContentType="application/vnd.openxmlformats-package.relationships+xml"/>
  <Override PartName="/xl/drawings/_rels/drawing113.xml.rels" ContentType="application/vnd.openxmlformats-package.relationships+xml"/>
  <Override PartName="/xl/drawings/_rels/drawing114.xml.rels" ContentType="application/vnd.openxmlformats-package.relationships+xml"/>
  <Override PartName="/xl/charts/chart35.xml" ContentType="application/vnd.openxmlformats-officedocument.drawingml.chart+xml"/>
  <Override PartName="/xl/charts/chart1.xml" ContentType="application/vnd.openxmlformats-officedocument.drawingml.chart+xml"/>
  <Override PartName="/xl/charts/chart9.xml" ContentType="application/vnd.openxmlformats-officedocument.drawingml.chart+xml"/>
  <Override PartName="/xl/charts/chart36.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trlProps/ctrlProps2.xml" ContentType="application/vnd.ms-excel.controlproperties+xml"/>
  <Override PartName="/xl/ctrlProps/ctrlProps76.xml" ContentType="application/vnd.ms-excel.controlproperties+xml"/>
  <Override PartName="/xl/ctrlProps/ctrlProps20.xml" ContentType="application/vnd.ms-excel.controlproperties+xml"/>
  <Override PartName="/xl/ctrlProps/ctrlProps3.xml" ContentType="application/vnd.ms-excel.controlproperties+xml"/>
  <Override PartName="/xl/ctrlProps/ctrlProps77.xml" ContentType="application/vnd.ms-excel.controlproperties+xml"/>
  <Override PartName="/xl/ctrlProps/ctrlProps21.xml" ContentType="application/vnd.ms-excel.controlproperties+xml"/>
  <Override PartName="/xl/ctrlProps/ctrlProps4.xml" ContentType="application/vnd.ms-excel.controlproperties+xml"/>
  <Override PartName="/xl/ctrlProps/ctrlProps78.xml" ContentType="application/vnd.ms-excel.controlproperties+xml"/>
  <Override PartName="/xl/ctrlProps/ctrlProps79.xml" ContentType="application/vnd.ms-excel.controlproperties+xml"/>
  <Override PartName="/xl/ctrlProps/ctrlProps5.xml" ContentType="application/vnd.ms-excel.controlproperties+xml"/>
  <Override PartName="/xl/ctrlProps/ctrlProps22.xml" ContentType="application/vnd.ms-excel.controlproperties+xml"/>
  <Override PartName="/xl/ctrlProps/ctrlProps11.xml" ContentType="application/vnd.ms-excel.controlproperties+xml"/>
  <Override PartName="/xl/ctrlProps/ctrlProps68.xml" ContentType="application/vnd.ms-excel.controlproperties+xml"/>
  <Override PartName="/xl/ctrlProps/ctrlProps7.xml" ContentType="application/vnd.ms-excel.controlproperties+xml"/>
  <Override PartName="/xl/ctrlProps/ctrlProps24.xml" ContentType="application/vnd.ms-excel.controlproperties+xml"/>
  <Override PartName="/xl/ctrlProps/ctrlProps8.xml" ContentType="application/vnd.ms-excel.controlproperties+xml"/>
  <Override PartName="/xl/ctrlProps/ctrlProps25.xml" ContentType="application/vnd.ms-excel.controlproperties+xml"/>
  <Override PartName="/xl/ctrlProps/ctrlProps9.xml" ContentType="application/vnd.ms-excel.controlproperties+xml"/>
  <Override PartName="/xl/ctrlProps/ctrlProps26.xml" ContentType="application/vnd.ms-excel.controlproperties+xml"/>
  <Override PartName="/xl/ctrlProps/ctrlProps10.xml" ContentType="application/vnd.ms-excel.controlproperties+xml"/>
  <Override PartName="/xl/ctrlProps/ctrlProps67.xml" ContentType="application/vnd.ms-excel.controlproperties+xml"/>
  <Override PartName="/xl/ctrlProps/ctrlProps12.xml" ContentType="application/vnd.ms-excel.controlproperties+xml"/>
  <Override PartName="/xl/ctrlProps/ctrlProps69.xml" ContentType="application/vnd.ms-excel.controlproperties+xml"/>
  <Override PartName="/xl/ctrlProps/ctrlProps13.xml" ContentType="application/vnd.ms-excel.controlproperties+xml"/>
  <Override PartName="/xl/ctrlProps/ctrlProps14.xml" ContentType="application/vnd.ms-excel.controlproperties+xml"/>
  <Override PartName="/xl/ctrlProps/ctrlProps15.xml" ContentType="application/vnd.ms-excel.controlproperties+xml"/>
  <Override PartName="/xl/ctrlProps/ctrlProps16.xml" ContentType="application/vnd.ms-excel.controlproperties+xml"/>
  <Override PartName="/xl/ctrlProps/ctrlProps17.xml" ContentType="application/vnd.ms-excel.controlproperties+xml"/>
  <Override PartName="/xl/ctrlProps/ctrlProps18.xml" ContentType="application/vnd.ms-excel.controlproperties+xml"/>
  <Override PartName="/xl/ctrlProps/ctrlProps19.xml" ContentType="application/vnd.ms-excel.controlproperties+xml"/>
  <Override PartName="/xl/ctrlProps/ctrlProps23.xml" ContentType="application/vnd.ms-excel.controlproperties+xml"/>
  <Override PartName="/xl/ctrlProps/ctrlProps27.xml" ContentType="application/vnd.ms-excel.controlproperties+xml"/>
  <Override PartName="/xl/ctrlProps/ctrlProps28.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31.xml" ContentType="application/vnd.ms-excel.controlproperties+xml"/>
  <Override PartName="/xl/ctrlProps/ctrlProps33.xml" ContentType="application/vnd.ms-excel.controlproperties+xml"/>
  <Override PartName="/xl/ctrlProps/ctrlProps34.xml" ContentType="application/vnd.ms-excel.controlproperties+xml"/>
  <Override PartName="/xl/ctrlProps/ctrlProps35.xml" ContentType="application/vnd.ms-excel.controlproperties+xml"/>
  <Override PartName="/xl/ctrlProps/ctrlProps36.xml" ContentType="application/vnd.ms-excel.controlproperties+xml"/>
  <Override PartName="/xl/ctrlProps/ctrlProps37.xml" ContentType="application/vnd.ms-excel.controlproperties+xml"/>
  <Override PartName="/xl/ctrlProps/ctrlProps39.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7.xml" ContentType="application/vnd.ms-excel.controlproperties+xml"/>
  <Override PartName="/xl/ctrlProps/ctrlProps49.xml" ContentType="application/vnd.ms-excel.controlproperties+xml"/>
  <Override PartName="/xl/ctrlProps/ctrlProps50.xml" ContentType="application/vnd.ms-excel.controlproperties+xml"/>
  <Override PartName="/xl/ctrlProps/ctrlProps51.xml" ContentType="application/vnd.ms-excel.controlproperties+xml"/>
  <Override PartName="/xl/ctrlProps/ctrlProps52.xml" ContentType="application/vnd.ms-excel.controlproperties+xml"/>
  <Override PartName="/xl/ctrlProps/ctrlProps53.xml" ContentType="application/vnd.ms-excel.controlproperties+xml"/>
  <Override PartName="/xl/ctrlProps/ctrlProps54.xml" ContentType="application/vnd.ms-excel.controlproperties+xml"/>
  <Override PartName="/xl/ctrlProps/ctrlProps55.xml" ContentType="application/vnd.ms-excel.controlproperties+xml"/>
  <Override PartName="/xl/ctrlProps/ctrlProps56.xml" ContentType="application/vnd.ms-excel.controlproperties+xml"/>
  <Override PartName="/xl/ctrlProps/ctrlProps57.xml" ContentType="application/vnd.ms-excel.controlproperties+xml"/>
  <Override PartName="/xl/ctrlProps/ctrlProps58.xml" ContentType="application/vnd.ms-excel.controlproperties+xml"/>
  <Override PartName="/xl/ctrlProps/ctrlProps59.xml" ContentType="application/vnd.ms-excel.controlproperties+xml"/>
  <Override PartName="/xl/ctrlProps/ctrlProps60.xml" ContentType="application/vnd.ms-excel.controlproperties+xml"/>
  <Override PartName="/xl/ctrlProps/ctrlProps61.xml" ContentType="application/vnd.ms-excel.controlproperties+xml"/>
  <Override PartName="/xl/ctrlProps/ctrlProps62.xml" ContentType="application/vnd.ms-excel.controlproperties+xml"/>
  <Override PartName="/xl/ctrlProps/ctrlProps63.xml" ContentType="application/vnd.ms-excel.controlproperties+xml"/>
  <Override PartName="/xl/ctrlProps/ctrlProps64.xml" ContentType="application/vnd.ms-excel.controlproperties+xml"/>
  <Override PartName="/xl/ctrlProps/ctrlProps65.xml" ContentType="application/vnd.ms-excel.controlproperties+xml"/>
  <Override PartName="/xl/ctrlProps/ctrlProps66.xml" ContentType="application/vnd.ms-excel.controlproperties+xml"/>
  <Override PartName="/xl/ctrlProps/ctrlProps70.xml" ContentType="application/vnd.ms-excel.controlproperties+xml"/>
  <Override PartName="/xl/ctrlProps/ctrlProps71.xml" ContentType="application/vnd.ms-excel.controlproperties+xml"/>
  <Override PartName="/xl/ctrlProps/ctrlProps72.xml" ContentType="application/vnd.ms-excel.controlproperties+xml"/>
  <Override PartName="/xl/ctrlProps/ctrlProps73.xml" ContentType="application/vnd.ms-excel.controlproperties+xml"/>
  <Override PartName="/xl/ctrlProps/ctrlProps74.xml" ContentType="application/vnd.ms-excel.controlproperties+xml"/>
  <Override PartName="/xl/ctrlProps/ctrlProps75.xml" ContentType="application/vnd.ms-excel.controlproperties+xml"/>
  <Override PartName="/xl/ctrlProps/ctrlProps80.xml" ContentType="application/vnd.ms-excel.controlproperties+xml"/>
  <Override PartName="/xl/ctrlProps/ctrlProps81.xml" ContentType="application/vnd.ms-excel.controlproperties+xml"/>
  <Override PartName="/xl/ctrlProps/ctrlProps82.xml" ContentType="application/vnd.ms-excel.controlproperties+xml"/>
  <Override PartName="/xl/ctrlProps/ctrlProps83.xml" ContentType="application/vnd.ms-excel.controlproperties+xml"/>
  <Override PartName="/xl/ctrlProps/ctrlProps84.xml" ContentType="application/vnd.ms-excel.controlproperties+xml"/>
  <Override PartName="/xl/ctrlProps/ctrlProps85.xml" ContentType="application/vnd.ms-excel.controlproperties+xml"/>
  <Override PartName="/xl/ctrlProps/ctrlProps86.xml" ContentType="application/vnd.ms-excel.controlproperties+xml"/>
  <Override PartName="/xl/ctrlProps/ctrlProps87.xml" ContentType="application/vnd.ms-excel.controlproperties+xml"/>
  <Override PartName="/xl/ctrlProps/ctrlProps88.xml" ContentType="application/vnd.ms-excel.controlproperties+xml"/>
  <Override PartName="/xl/ctrlProps/ctrlProps89.xml" ContentType="application/vnd.ms-excel.controlproperties+xml"/>
  <Override PartName="/xl/ctrlProps/ctrlProps90.xml" ContentType="application/vnd.ms-excel.controlproperties+xml"/>
  <Override PartName="/xl/ctrlProps/ctrlProps92.xml" ContentType="application/vnd.ms-excel.controlproperties+xml"/>
  <Override PartName="/xl/ctrlProps/ctrlProps93.xml" ContentType="application/vnd.ms-excel.controlproperties+xml"/>
  <Override PartName="/xl/ctrlProps/ctrlProps94.xml" ContentType="application/vnd.ms-excel.controlproperties+xml"/>
  <Override PartName="/xl/ctrlProps/ctrlProps95.xml" ContentType="application/vnd.ms-excel.controlproperties+xml"/>
  <Override PartName="/xl/ctrlProps/ctrlProps96.xml" ContentType="application/vnd.ms-excel.controlproperties+xml"/>
  <Override PartName="/xl/ctrlProps/ctrlProps97.xml" ContentType="application/vnd.ms-excel.controlproperties+xml"/>
  <Override PartName="/xl/ctrlProps/ctrlProps99.xml" ContentType="application/vnd.ms-excel.controlproperties+xml"/>
  <Override PartName="/xl/ctrlProps/ctrlProps100.xml" ContentType="application/vnd.ms-excel.controlproperties+xml"/>
  <Override PartName="/xl/ctrlProps/ctrlProps101.xml" ContentType="application/vnd.ms-excel.controlproperties+xml"/>
  <Override PartName="/xl/ctrlProps/ctrlProps102.xml" ContentType="application/vnd.ms-excel.controlproperties+xml"/>
  <Override PartName="/xl/ctrlProps/ctrlProps103.xml" ContentType="application/vnd.ms-excel.controlproperties+xml"/>
  <Override PartName="/xl/ctrlProps/ctrlProps105.xml" ContentType="application/vnd.ms-excel.controlproperties+xml"/>
  <Override PartName="/xl/ctrlProps/ctrlProps106.xml" ContentType="application/vnd.ms-excel.controlproperties+xml"/>
  <Override PartName="/xl/ctrlProps/ctrlProps107.xml" ContentType="application/vnd.ms-excel.controlproperties+xml"/>
  <Override PartName="/xl/ctrlProps/ctrlProps108.xml" ContentType="application/vnd.ms-excel.controlproperties+xml"/>
  <Override PartName="/xl/ctrlProps/ctrlProps109.xml" ContentType="application/vnd.ms-excel.controlproperties+xml"/>
  <Override PartName="/xl/comments1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18.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7"/>
  </bookViews>
  <sheets>
    <sheet name="Home" sheetId="1" state="visible" r:id="rId2"/>
    <sheet name="Strategy" sheetId="2" state="visible" r:id="rId3"/>
    <sheet name="CO2-GHG emissions" sheetId="3" state="visible" r:id="rId4"/>
    <sheet name="MEI1" sheetId="4" state="hidden" r:id="rId5"/>
    <sheet name="MEI2" sheetId="5" state="hidden" r:id="rId6"/>
    <sheet name="Risks &amp; vulnerabilities" sheetId="6" state="visible" r:id="rId7"/>
    <sheet name="Action plan" sheetId="7" state="visible" r:id="rId8"/>
    <sheet name="Key actions" sheetId="8" state="visible" r:id="rId9"/>
    <sheet name="Actions" sheetId="9" state="visible" r:id="rId10"/>
    <sheet name="Mitigation Report" sheetId="10" state="hidden" r:id="rId11"/>
    <sheet name="Adaptation Report" sheetId="11" state="hidden" r:id="rId12"/>
    <sheet name="Monitoring Report" sheetId="12" state="hidden" r:id="rId13"/>
    <sheet name="Annex 1-Emission factors" sheetId="13" state="visible" r:id="rId14"/>
    <sheet name="Annex 2-Adaptation scoreboard" sheetId="14" state="visible" r:id="rId15"/>
    <sheet name="Annex 3-Adaptation indicators" sheetId="15" state="visible" r:id="rId16"/>
    <sheet name="drop-down " sheetId="16" state="hidden" r:id="rId17"/>
    <sheet name="(Adaptation Actions)" sheetId="17" state="hidden" r:id="rId18"/>
    <sheet name="(BoE)" sheetId="18" state="hidden" r:id="rId19"/>
    <sheet name="Categories" sheetId="19" state="hidden" r:id="rId20"/>
    <sheet name="Drop-down Menus" sheetId="20" state="hidden" r:id="rId21"/>
    <sheet name="extra" sheetId="21" state="hidden" r:id="rId22"/>
    <sheet name="Sheet1" sheetId="22" state="hidden"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function="false" hidden="false" localSheetId="16" name="_xlnm.Print_Area" vbProcedure="false">'(Adaptation Actions)'!$A$1:$O$41</definedName>
    <definedName function="false" hidden="false" localSheetId="16" name="_xlnm.Print_Titles" vbProcedure="false">'(Adaptation Actions)'!$1:$5</definedName>
    <definedName function="false" hidden="false" localSheetId="17" name="_xlnm.Print_Area" vbProcedure="false">'(BoE)'!$A$1:$AM$93</definedName>
    <definedName function="false" hidden="false" localSheetId="6" name="_xlnm.Print_Area" vbProcedure="false">'Action plan'!$A$1:$P$67</definedName>
    <definedName function="false" hidden="false" localSheetId="6" name="_xlnm.Print_Titles" vbProcedure="false">'Action plan'!$1:$5</definedName>
    <definedName function="false" hidden="false" localSheetId="8" name="_xlnm.Print_Area" vbProcedure="false">Actions!$A$1:$J$118</definedName>
    <definedName function="false" hidden="false" localSheetId="8" name="_xlnm.Print_Titles" vbProcedure="false">Actions!$1:$5</definedName>
    <definedName function="false" hidden="false" localSheetId="10" name="_xlnm.Print_Area" vbProcedure="false">'Adaptation Report'!$A$1:$L$103</definedName>
    <definedName function="false" hidden="false" localSheetId="10" name="_xlnm.Print_Titles" vbProcedure="false">'Adaptation Report'!$1:$5</definedName>
    <definedName function="false" hidden="false" localSheetId="12" name="_xlnm.Print_Area" vbProcedure="false">'Annex 1-Emission factors'!$A$1:$AC$26</definedName>
    <definedName function="false" hidden="false" localSheetId="13" name="_xlnm.Print_Area" vbProcedure="false">'Annex 2-Adaptation scoreboard'!$A$1:$J$43</definedName>
    <definedName function="false" hidden="false" localSheetId="13" name="_xlnm.Print_Titles" vbProcedure="false">'Annex 2-Adaptation scoreboard'!$1:$1</definedName>
    <definedName function="false" hidden="false" localSheetId="14" name="_xlnm.Print_Area" vbProcedure="false">'Annex 3-Adaptation indicators'!$A$1:$E$55</definedName>
    <definedName function="false" hidden="false" localSheetId="14" name="_xlnm.Print_Titles" vbProcedure="false">'Annex 3-Adaptation indicators'!$1:$1</definedName>
    <definedName function="false" hidden="false" localSheetId="18" name="_xlnm.Print_Area" vbProcedure="false">Categories!$A$4:$Q$79</definedName>
    <definedName function="false" hidden="false" localSheetId="2" name="_xlnm.Print_Area" vbProcedure="false">'CO2-GHG emissions'!$A$1:$U$148</definedName>
    <definedName function="false" hidden="false" localSheetId="2" name="_xlnm.Print_Titles" vbProcedure="false">'CO2-GHG emissions'!$1:$5</definedName>
    <definedName function="false" hidden="false" localSheetId="0" name="_xlnm.Print_Area" vbProcedure="false">Home!$A$1:$J$16</definedName>
    <definedName function="false" hidden="false" localSheetId="7" name="_xlnm.Print_Area" vbProcedure="false">'Key actions'!$A$1:$J$117</definedName>
    <definedName function="false" hidden="false" localSheetId="7" name="_xlnm.Print_Titles" vbProcedure="false">'Key actions'!$1:$5</definedName>
    <definedName function="false" hidden="false" localSheetId="3" name="_xlnm.Print_Area" vbProcedure="false">MEI1!$A$1:$T$143</definedName>
    <definedName function="false" hidden="false" localSheetId="4" name="_xlnm.Print_Area" vbProcedure="false">MEI2!$A$1:$T$143</definedName>
    <definedName function="false" hidden="false" localSheetId="9" name="_xlnm.Print_Area" vbProcedure="false">'Mitigation Report'!$A$1:$AR$159</definedName>
    <definedName function="false" hidden="false" localSheetId="11" name="_xlnm.Print_Area" vbProcedure="false">'Monitoring Report'!$A$1:$W$207</definedName>
    <definedName function="false" hidden="false" localSheetId="5" name="_xlnm.Print_Area" vbProcedure="false">'Risks &amp; vulnerabilities'!$A$1:$K$105</definedName>
    <definedName function="false" hidden="false" localSheetId="5" name="_xlnm.Print_Titles" vbProcedure="false">'Risks &amp; vulnerabilities'!$1:$5</definedName>
    <definedName function="false" hidden="false" localSheetId="1" name="_xlnm.Print_Area" vbProcedure="false">Strategy!$A$1:$AA$87</definedName>
    <definedName function="false" hidden="false" localSheetId="1" name="_xlnm.Print_Titles" vbProcedure="false">Strategy!$1:$5</definedName>
    <definedName function="false" hidden="false" name="AbsCh1" vbProcedure="false">#REF!</definedName>
    <definedName function="false" hidden="false" name="AbsCh11" vbProcedure="false">#REF!</definedName>
    <definedName function="false" hidden="false" name="ActionStatus" vbProcedure="false">'Drop-down Menus'!$J$4:$J$8</definedName>
    <definedName function="false" hidden="false" name="Action_Status" vbProcedure="false">[1]Feuil1!$F$2:$F$6</definedName>
    <definedName function="false" hidden="false" name="AdaptationSectors" vbProcedure="false">'[7]Drop-down Menus'!$I$4:$I$11</definedName>
    <definedName function="false" hidden="false" name="AdaptationType" vbProcedure="false">[7]actions!#ref!</definedName>
    <definedName function="false" hidden="false" name="AdaptChangeLevel" vbProcedure="false">#REF!</definedName>
    <definedName function="false" hidden="false" name="AdaptIntensity" vbProcedure="false">'[7]Drop-down Menus'!$A$10:$A$14</definedName>
    <definedName function="false" hidden="false" name="AdaptIntensityRisks" vbProcedure="false">#REF!</definedName>
    <definedName function="false" hidden="false" name="AdaptSectors" vbProcedure="false">'[7]Drop-down Menus'!$I$4:$I$11</definedName>
    <definedName function="false" hidden="false" name="AdaptSerioussness" vbProcedure="false">#REF!</definedName>
    <definedName function="false" hidden="false" name="AdaptType" vbProcedure="false">[7]actions!#ref!</definedName>
    <definedName function="false" hidden="false" name="AreaofinterventionA6" vbProcedure="false">#REF!</definedName>
    <definedName function="false" hidden="false" name="AreaofinterventionA66" vbProcedure="false">#REF!</definedName>
    <definedName function="false" hidden="false" name="Areaofintervention_A1" vbProcedure="false">[8]Categories!$B$7:$B$15</definedName>
    <definedName function="false" hidden="false" name="Areaofintervention_A2" vbProcedure="false">[8]Categories!$B$21:$B$24</definedName>
    <definedName function="false" hidden="false" name="Areaofintervention_A3" vbProcedure="false">[8]Categories!$B$29:$B$33</definedName>
    <definedName function="false" hidden="false" name="Areaofintervention_A4" vbProcedure="false">[8]Categories!$B$40:$B$50</definedName>
    <definedName function="false" hidden="false" name="Areaofintervention_A5" vbProcedure="false">[8]Categories!$B$54:$B$60</definedName>
    <definedName function="false" hidden="false" name="Areaofintervention_A6" vbProcedure="false">[8]Categories!$B$65:$B$68</definedName>
    <definedName function="false" hidden="false" name="Areaofintervention_A7" vbProcedure="false">[8]Categories!$B$75:$B$79</definedName>
    <definedName function="false" hidden="false" name="B" vbProcedure="false">extra!$A$66:$A$75</definedName>
    <definedName function="false" hidden="false" name="barriers" vbProcedure="false">extra!$A$215:$A$218</definedName>
    <definedName function="false" hidden="false" name="base" vbProcedure="false">extra!$A$78:$A$103</definedName>
    <definedName function="false" hidden="false" name="base2013" vbProcedure="false">[8]extra!$A$40:$A$63</definedName>
    <definedName function="false" hidden="false" name="base2014" vbProcedure="false">[8]extra!$A$40:$A$64</definedName>
    <definedName function="false" hidden="false" name="base2016" vbProcedure="false">[8]extra!$A$40:$A$66</definedName>
    <definedName function="false" hidden="false" name="Base2020" vbProcedure="false">extra!$A$78:$A$106</definedName>
    <definedName function="false" hidden="false" name="Base2030" vbProcedure="false">extra!$B$78:$B$114</definedName>
    <definedName function="false" hidden="false" name="Baselong" vbProcedure="false">extra!$C$78:$C$119</definedName>
    <definedName function="false" hidden="false" name="BAUCh1" vbProcedure="false">#REF!</definedName>
    <definedName function="false" hidden="false" name="BAUCh11" vbProcedure="false">#REF!</definedName>
    <definedName function="false" hidden="false" name="BAUCh2" vbProcedure="false">#REF!</definedName>
    <definedName function="false" hidden="false" name="BEIB1" vbProcedure="false">#REF!</definedName>
    <definedName function="false" hidden="false" name="BEIB10" vbProcedure="false">#REF!</definedName>
    <definedName function="false" hidden="false" name="BEIB2" vbProcedure="false">#REF!</definedName>
    <definedName function="false" hidden="false" name="BEIB3" vbProcedure="false">#REF!</definedName>
    <definedName function="false" hidden="false" name="BEIB4" vbProcedure="false">#REF!</definedName>
    <definedName function="false" hidden="false" name="BEIB5" vbProcedure="false">#REF!</definedName>
    <definedName function="false" hidden="false" name="BEIB6" vbProcedure="false">#REF!</definedName>
    <definedName function="false" hidden="false" name="BEIB7" vbProcedure="false">#REF!</definedName>
    <definedName function="false" hidden="false" name="BEIB8" vbProcedure="false">#REF!</definedName>
    <definedName function="false" hidden="false" name="BEIB9" vbProcedure="false">#REF!</definedName>
    <definedName function="false" hidden="false" name="BEIBall" vbProcedure="false">#REF!</definedName>
    <definedName function="false" hidden="false" name="BEICh1" vbProcedure="false">#REF!</definedName>
    <definedName function="false" hidden="false" name="BEICh2" vbProcedure="false">#REF!</definedName>
    <definedName function="false" hidden="false" name="BEICh3" vbProcedure="false">#REF!</definedName>
    <definedName function="false" hidden="false" name="BEICh4" vbProcedure="false">#REF!</definedName>
    <definedName function="false" hidden="false" name="BEIs" vbProcedure="false">extra!$B$127:$B$157</definedName>
    <definedName function="false" hidden="false" name="boe" vbProcedure="false">Categories!$R$5:$R$6</definedName>
    <definedName function="false" hidden="false" name="buildings" vbProcedure="false">Categories!$B$7:$B$15</definedName>
    <definedName function="false" hidden="false" name="build_p" vbProcedure="false">Categories!$I$7:$I$18</definedName>
    <definedName function="false" hidden="false" name="ChangeLevel" vbProcedure="false">#REF!</definedName>
    <definedName function="false" hidden="false" name="citizens" vbProcedure="false">#REF!</definedName>
    <definedName function="false" hidden="false" name="countrylist" vbProcedure="false">[8]extra!$D$144:$D$196</definedName>
    <definedName function="false" hidden="false" name="Dates" vbProcedure="false">[1]Feuil1!$D$2:$D$34</definedName>
    <definedName function="false" hidden="false" name="day" vbProcedure="false">[12]extra!$F$77:$F$107</definedName>
    <definedName function="false" hidden="false" name="dayapproval" vbProcedure="false">extra!$F$78:$F$108</definedName>
    <definedName function="false" hidden="false" name="Decision_level" vbProcedure="false">#REF!</definedName>
    <definedName function="false" hidden="false" name="DistrictHeatingCooling" vbProcedure="false">[12]feuil1!$a$20:#REF!</definedName>
    <definedName function="false" hidden="false" name="EdTot" vbProcedure="false">#REF!</definedName>
    <definedName function="false" hidden="false" name="elec" vbProcedure="false">#REF!</definedName>
    <definedName function="false" hidden="false" name="electricity" vbProcedure="false">Categories!$B$53:$B$59</definedName>
    <definedName function="false" hidden="false" name="ElectricityProduction" vbProcedure="false">[12]feuil1!$a$14:#REF!</definedName>
    <definedName function="false" hidden="false" name="elect_p" vbProcedure="false">Categories!$I$53:$I$61</definedName>
    <definedName function="false" hidden="false" name="EURshow" vbProcedure="false">#REF!</definedName>
    <definedName function="false" hidden="false" name="ExpectedChange" vbProcedure="false">'Drop-down Menus'!$D$4:$D$8</definedName>
    <definedName function="false" hidden="false" name="FOV_Degree" vbProcedure="false">'[13]FOV REF'!$B$37:$B$40</definedName>
    <definedName function="false" hidden="false" name="FOV_Existing" vbProcedure="false">'[13]FOV REF'!$B$21:$B$23</definedName>
    <definedName function="false" hidden="false" name="FOV_Factors" vbProcedure="false">'[13]FOV REF'!$F$96:$F$121</definedName>
    <definedName function="false" hidden="false" name="FOV_Influence" vbProcedure="false">'[13]FOV REF'!$F$124:$F$125</definedName>
    <definedName function="false" hidden="false" name="FOV_Responsible" vbProcedure="false">'[13]FOV REF'!$F$5:$F$12</definedName>
    <definedName function="false" hidden="false" name="FOV_Timeline" vbProcedure="false">'[13]FOV REF'!$H$37:$H$41</definedName>
    <definedName function="false" hidden="false" name="FTEMshow" vbProcedure="false">'[8]M-Strategy'!$Q$4</definedName>
    <definedName function="false" hidden="false" name="FTEshow" vbProcedure="false">#REF!</definedName>
    <definedName function="false" hidden="false" name="HazardLevel" vbProcedure="false">'Drop-down Menus'!$C$4:$C$8</definedName>
    <definedName function="false" hidden="false" name="heat" vbProcedure="false">Categories!$B$65:$B$68</definedName>
    <definedName function="false" hidden="false" name="heat_p" vbProcedure="false">Categories!$I$65:$I$72</definedName>
    <definedName function="false" hidden="false" name="Impact" vbProcedure="false">'Annex 3-Adaptation indicators'!$B$6</definedName>
    <definedName function="false" hidden="false" name="ImpactLevel" vbProcedure="false">'Drop-down Menus'!$E$4:$E$8</definedName>
    <definedName function="false" hidden="false" name="ind" vbProcedure="false">#REF!</definedName>
    <definedName function="false" hidden="false" name="indsutry" vbProcedure="false">Categories!$B$29:$B$33</definedName>
    <definedName function="false" hidden="false" name="industry" vbProcedure="false">Categories!$B$29:$B$33</definedName>
    <definedName function="false" hidden="false" name="ind_p" vbProcedure="false">Categories!$I$29:$I$37</definedName>
    <definedName function="false" hidden="false" name="Intensity" vbProcedure="false">'Drop-down Menus'!$A$10:$A$14</definedName>
    <definedName function="false" hidden="false" name="IntensityLevel" vbProcedure="false">#REF!</definedName>
    <definedName function="false" hidden="false" name="IntensityRisks" vbProcedure="false">#REF!</definedName>
    <definedName function="false" hidden="false" name="InvolvementLevel" vbProcedure="false">'Drop-down Menus'!$A$4:$A$7</definedName>
    <definedName function="false" hidden="false" name="KeyAction" vbProcedure="false">'Drop-down Menus'!$D$12:$D$14</definedName>
    <definedName function="false" hidden="false" name="Key_achievement_A" vbProcedure="false">#REF!</definedName>
    <definedName function="false" hidden="false" name="Key_achievement_n°_1" vbProcedure="false">#REF!</definedName>
    <definedName function="false" hidden="false" name="land" vbProcedure="false">#REF!</definedName>
    <definedName function="false" hidden="false" name="LandUsePlanning" vbProcedure="false">[12]feuil1!$a$24:#REF!</definedName>
    <definedName function="false" hidden="false" name="langlist" vbProcedure="false">[8]extra!$A$144:$A$166</definedName>
    <definedName function="false" hidden="false" name="Language" vbProcedure="false">'Drop-down Menus'!$I$19:$I$21</definedName>
    <definedName function="false" hidden="false" name="level" vbProcedure="false">[8]extra!#ref!</definedName>
    <definedName function="false" hidden="false" name="level_inv" vbProcedure="false">extra!$D$4:$D$6</definedName>
    <definedName function="false" hidden="false" name="LocCh" vbProcedure="false">#REF!</definedName>
    <definedName function="false" hidden="false" name="LocChM" vbProcedure="false">'[8]M-Strategy'!$J$4</definedName>
    <definedName function="false" hidden="false" name="Long_term_target_year" vbProcedure="false">extra!$G$4:$G$33</definedName>
    <definedName function="false" hidden="false" name="mandat" vbProcedure="false">'[8]BoE form'!$F$33</definedName>
    <definedName function="false" hidden="false" name="MEdToT" vbProcedure="false">[8]MEI!$AF$4</definedName>
    <definedName function="false" hidden="false" name="MEI" vbProcedure="false">extra!$A$127:$A$156</definedName>
    <definedName function="false" hidden="false" name="MEICh3" vbProcedure="false">[8]MEI!$C$4</definedName>
    <definedName function="false" hidden="false" name="MEIs" vbProcedure="false">extra!$A$127:$A$166</definedName>
    <definedName function="false" hidden="false" name="MEURshow" vbProcedure="false">'[8]M-Strategy'!$R$4</definedName>
    <definedName function="false" hidden="false" name="monitoring" vbProcedure="false">[8]extra!#ref!</definedName>
    <definedName function="false" hidden="false" name="month" vbProcedure="false">[12]extra!$G$77:$G$88</definedName>
    <definedName function="false" hidden="false" name="monthapproval" vbProcedure="false">extra!$G$78:$G$89</definedName>
    <definedName function="false" hidden="false" name="MSourceShow" vbProcedure="false">'[8]M-Strategy'!$S$4</definedName>
    <definedName function="false" hidden="false" name="mun" vbProcedure="false">#REF!</definedName>
    <definedName function="false" hidden="false" name="NEFEBEI" vbProcedure="false">#REF!</definedName>
    <definedName function="false" hidden="false" name="NEFEMEI" vbProcedure="false">[8]MEI!$C$138</definedName>
    <definedName function="false" hidden="false" name="NonEn" vbProcedure="false">#REF!</definedName>
    <definedName function="false" hidden="false" name="OccurenceLikelihood" vbProcedure="false">'Drop-down Menus'!$F$4:$F$8</definedName>
    <definedName function="false" hidden="false" name="option" vbProcedure="false">[12]extra!$A$15:$A$18</definedName>
    <definedName function="false" hidden="false" name="option2" vbProcedure="false">extra!$A$15:$A$18</definedName>
    <definedName function="false" hidden="false" name="options" vbProcedure="false">extra!$A$15:$A$18</definedName>
    <definedName function="false" hidden="false" name="origin" vbProcedure="false">Categories!$Q$6:$Q$9</definedName>
    <definedName function="false" hidden="false" name="OthChM" vbProcedure="false">'[8]M-Strategy'!$K$4</definedName>
    <definedName function="false" hidden="false" name="other" vbProcedure="false">Categories!$B$75:$B$79</definedName>
    <definedName function="false" hidden="false" name="other_p" vbProcedure="false">Categories!$I$75:$I$78</definedName>
    <definedName function="false" hidden="false" name="Outcome" vbProcedure="false">'annex 3-adaptation indicators'!#ref!</definedName>
    <definedName function="false" hidden="false" name="PerCh2" vbProcedure="false">#REF!</definedName>
    <definedName function="false" hidden="false" name="PI_B1" vbProcedure="false">#REF!</definedName>
    <definedName function="false" hidden="false" name="PI_buildings" vbProcedure="false">#REF!</definedName>
    <definedName function="false" hidden="false" name="policy" vbProcedure="false">[8]extra!#ref!</definedName>
    <definedName function="false" hidden="false" name="Policy_buildings" vbProcedure="false">[8]Categories!$J$7:$J$18</definedName>
    <definedName function="false" hidden="false" name="Policy_elec" vbProcedure="false">[8]Categories!$J$54:$J$61</definedName>
    <definedName function="false" hidden="false" name="Policy_heat" vbProcedure="false">[8]Categories!$J$65:$J$72</definedName>
    <definedName function="false" hidden="false" name="Policy_industry" vbProcedure="false">[8]Categories!$J$29:$J$37</definedName>
    <definedName function="false" hidden="false" name="Policy_lighting" vbProcedure="false">[8]Categories!$J$21:$J$26</definedName>
    <definedName function="false" hidden="false" name="Policy_other" vbProcedure="false">[8]Categories!$J$75:$J$78</definedName>
    <definedName function="false" hidden="false" name="Policy_transport" vbProcedure="false">[8]Categories!$J$40:$J$49</definedName>
    <definedName function="false" hidden="false" name="pp" vbProcedure="false">#REF!</definedName>
    <definedName function="false" hidden="false" name="PrivCh" vbProcedure="false">#REF!</definedName>
    <definedName function="false" hidden="false" name="PrivChM" vbProcedure="false">'[8]M-Strategy'!$P$4</definedName>
    <definedName function="false" hidden="false" name="PubCh1M" vbProcedure="false">'[8]M-Strategy'!$M$4</definedName>
    <definedName function="false" hidden="false" name="PubCh2M" vbProcedure="false">'[8]M-Strategy'!$N$4</definedName>
    <definedName function="false" hidden="false" name="PubCh3M" vbProcedure="false">'[8]M-Strategy'!$O$4</definedName>
    <definedName function="false" hidden="false" name="PubChM" vbProcedure="false">'[8]M-Strategy'!$L$4</definedName>
    <definedName function="false" hidden="false" name="publiclight" vbProcedure="false">Categories!$B$21:$B$24</definedName>
    <definedName function="false" hidden="false" name="publicl_p" vbProcedure="false">Categories!$I$21:$I$26</definedName>
    <definedName function="false" hidden="false" name="PublicProcurement" vbProcedure="false">[12]feuil1!$a$29:#REF!</definedName>
    <definedName function="false" hidden="false" name="publight" vbProcedure="false">Categories!$B$21:$B$24</definedName>
    <definedName function="false" hidden="false" name="redtype" vbProcedure="false">extra!$A$4:$A$5</definedName>
    <definedName function="false" hidden="false" name="referenceyears" vbProcedure="false">extra!$A$15:$A$19</definedName>
    <definedName function="false" hidden="false" name="regions" vbProcedure="false">[8]extra!$D$144:$E$196</definedName>
    <definedName function="false" hidden="false" name="res" vbProcedure="false">#REF!</definedName>
    <definedName function="false" hidden="false" name="Sectors" vbProcedure="false">'Drop-down Menus'!$I$4:$I$16</definedName>
    <definedName function="false" hidden="false" name="Sectors2" vbProcedure="false">'drop-down menus'!#ref!</definedName>
    <definedName function="false" hidden="false" name="selectx" vbProcedure="false">extra!$C$3:$C$4</definedName>
    <definedName function="false" hidden="false" name="selectxboe" vbProcedure="false">extra!$C$5:$C$6</definedName>
    <definedName function="false" hidden="false" name="serioussness" vbProcedure="false">#REF!</definedName>
    <definedName function="false" hidden="false" name="SourceShow" vbProcedure="false">#REF!</definedName>
    <definedName function="false" hidden="false" name="status" vbProcedure="false">extra!$A$8:$A$12</definedName>
    <definedName function="false" hidden="false" name="status1" vbProcedure="false">#REF!</definedName>
    <definedName function="false" hidden="false" name="S_Ch1" vbProcedure="false">#REF!</definedName>
    <definedName function="false" hidden="false" name="S_Ch2" vbProcedure="false">#REF!</definedName>
    <definedName function="false" hidden="false" name="S_Ch3" vbProcedure="false">#REF!</definedName>
    <definedName function="false" hidden="false" name="S_Ch4" vbProcedure="false">#REF!</definedName>
    <definedName function="false" hidden="false" name="S_Ch5" vbProcedure="false">#REF!</definedName>
    <definedName function="false" hidden="false" name="target" vbProcedure="false">extra!$A$170:$A$199</definedName>
    <definedName function="false" hidden="false" name="TargetYear" vbProcedure="false">'Drop-down Menus'!$I$56:$I$86</definedName>
    <definedName function="false" hidden="false" name="ter" vbProcedure="false">#REF!</definedName>
    <definedName function="false" hidden="false" name="time" vbProcedure="false">extra!$D$88:$D$98</definedName>
    <definedName function="false" hidden="false" name="timefinal" vbProcedure="false">extra!$F$4:$F$64</definedName>
    <definedName function="false" hidden="false" name="Timeframe" vbProcedure="false">'Drop-down Menus'!$G$4:$G$9</definedName>
    <definedName function="false" hidden="false" name="timeframefinal" vbProcedure="false">extra!$D$78:$D$128</definedName>
    <definedName function="false" hidden="false" name="timeframefinalboe" vbProcedure="false">extra!$E$78:$E$128</definedName>
    <definedName function="false" hidden="false" name="timestart" vbProcedure="false">extra!$E$4:$E$44</definedName>
    <definedName function="false" hidden="false" name="timestartboe" vbProcedure="false">extra!$E$132:$E$172</definedName>
    <definedName function="false" hidden="false" name="trans" vbProcedure="false">#REF!</definedName>
    <definedName function="false" hidden="false" name="transp" vbProcedure="false">#REF!</definedName>
    <definedName function="false" hidden="false" name="transport" vbProcedure="false">Categories!$B$40:$B$50</definedName>
    <definedName function="false" hidden="false" name="transp_p" vbProcedure="false">Categories!$I$40:$I$49</definedName>
    <definedName function="false" hidden="false" name="trasnport" vbProcedure="false">Categories!$B$40:$B$50</definedName>
    <definedName function="false" hidden="false" name="Type" vbProcedure="false">'(adaptation actions)'!#ref!</definedName>
    <definedName function="false" hidden="false" name="Vulnerability" vbProcedure="false">'annex 3-adaptation indicators'!#ref!</definedName>
    <definedName function="false" hidden="false" name="WorkingWithCitizens" vbProcedure="false">[12]feuil1!$a$33:#REF!</definedName>
    <definedName function="false" hidden="false" name="Year" vbProcedure="false">'Drop-down Menus'!$I$24:$I$86</definedName>
    <definedName function="false" hidden="false" name="Year2" vbProcedure="false">'Drop-down Menus'!$I$89:$I$151</definedName>
    <definedName function="false" hidden="false" name="Year3" vbProcedure="false">'[4]Drop-down Menus'!$I$89:$I$150</definedName>
    <definedName function="false" hidden="false" name="yearpproval" vbProcedure="false">extra!$H$78:$H$118</definedName>
    <definedName function="false" hidden="false" name="YesNo" vbProcedure="false">'Drop-down Menus'!$C$12:$C$14</definedName>
    <definedName function="false" hidden="false" localSheetId="0" name="ActionStatus" vbProcedure="false">[3]Actions!$O$4:$O$7</definedName>
    <definedName function="false" hidden="false" localSheetId="0" name="B" vbProcedure="false">#REF!</definedName>
    <definedName function="false" hidden="false" localSheetId="0" name="barriers" vbProcedure="false">#REF!</definedName>
    <definedName function="false" hidden="false" localSheetId="0" name="base" vbProcedure="false">#REF!</definedName>
    <definedName function="false" hidden="false" localSheetId="0" name="ChangeLevel" vbProcedure="false">#REF!</definedName>
    <definedName function="false" hidden="false" localSheetId="0" name="day" vbProcedure="false">#REF!</definedName>
    <definedName function="false" hidden="false" localSheetId="0" name="ExpectedChange" vbProcedure="false">'[3]Risks &amp; Vulnerabilities'!$L$16:$L$19</definedName>
    <definedName function="false" hidden="false" localSheetId="0" name="HazardLevel" vbProcedure="false">'[3]Risks &amp; Vulnerabilities'!$K$16:$K$19</definedName>
    <definedName function="false" hidden="false" localSheetId="0" name="Impact" vbProcedure="false">#REF!</definedName>
    <definedName function="false" hidden="false" localSheetId="0" name="ImpactLevel" vbProcedure="false">#REF!</definedName>
    <definedName function="false" hidden="false" localSheetId="0" name="Intensity" vbProcedure="false">[3]Strategy!$F$53:$F$56</definedName>
    <definedName function="false" hidden="false" localSheetId="0" name="IntensityLevel" vbProcedure="false">[7]strategy!#ref!</definedName>
    <definedName function="false" hidden="false" localSheetId="0" name="IntensityRisks" vbProcedure="false">#REF!</definedName>
    <definedName function="false" hidden="false" localSheetId="0" name="InvolvementLevel" vbProcedure="false">'[7]Drop-down Menus'!$A$4:$A$7</definedName>
    <definedName function="false" hidden="false" localSheetId="0" name="KeyAction" vbProcedure="false">'[7]Drop-down Menus'!$D$12:$D$14</definedName>
    <definedName function="false" hidden="false" localSheetId="0" name="Language" vbProcedure="false">'[7]Drop-down Menus'!$I$14:$I$16</definedName>
    <definedName function="false" hidden="false" localSheetId="0" name="MEI" vbProcedure="false">#REF!</definedName>
    <definedName function="false" hidden="false" localSheetId="0" name="month" vbProcedure="false">#REF!</definedName>
    <definedName function="false" hidden="false" localSheetId="0" name="OccurenceLikelihood" vbProcedure="false">'[3]Risks &amp; Vulnerabilities'!$N$16:$N$19</definedName>
    <definedName function="false" hidden="false" localSheetId="0" name="option" vbProcedure="false">#REF!</definedName>
    <definedName function="false" hidden="false" localSheetId="0" name="options" vbProcedure="false">#REF!</definedName>
    <definedName function="false" hidden="false" localSheetId="0" name="Outcome" vbProcedure="false">#REF!</definedName>
    <definedName function="false" hidden="false" localSheetId="0" name="Sectors" vbProcedure="false">[3]Actions!$N$4:$N$9</definedName>
    <definedName function="false" hidden="false" localSheetId="0" name="serioussness" vbProcedure="false">#REF!</definedName>
    <definedName function="false" hidden="false" localSheetId="0" name="status" vbProcedure="false">#REF!</definedName>
    <definedName function="false" hidden="false" localSheetId="0" name="target" vbProcedure="false">#REF!</definedName>
    <definedName function="false" hidden="false" localSheetId="0" name="time" vbProcedure="false">#REF!</definedName>
    <definedName function="false" hidden="false" localSheetId="0" name="timeframe" vbProcedure="false">#REF!</definedName>
    <definedName function="false" hidden="false" localSheetId="0" name="Type" vbProcedure="false">#REF!</definedName>
    <definedName function="false" hidden="false" localSheetId="0" name="Vulnerability" vbProcedure="false">#REF!</definedName>
    <definedName function="false" hidden="false" localSheetId="0" name="year" vbProcedure="false">#REF!</definedName>
    <definedName function="false" hidden="false" localSheetId="0" name="YesNo" vbProcedure="false">'[7]Drop-down Menus'!$C$12:$C$14</definedName>
    <definedName function="false" hidden="false" localSheetId="1" name="ActionStatus" vbProcedure="false">[3]Actions!$O$4:$O$7</definedName>
    <definedName function="false" hidden="false" localSheetId="1" name="ChangeLevel" vbProcedure="false">#REF!</definedName>
    <definedName function="false" hidden="false" localSheetId="1" name="Dates" vbProcedure="false">[11]Feuil1!$D$2:$D$34</definedName>
    <definedName function="false" hidden="false" localSheetId="1" name="ExpectedChange" vbProcedure="false">'[3]Risks &amp; Vulnerabilities'!$L$16:$L$19</definedName>
    <definedName function="false" hidden="false" localSheetId="1" name="HazardLevel" vbProcedure="false">'[3]Risks &amp; Vulnerabilities'!$K$16:$K$19</definedName>
    <definedName function="false" hidden="false" localSheetId="1" name="Impact" vbProcedure="false">#REF!</definedName>
    <definedName function="false" hidden="false" localSheetId="1" name="ImpactLevel" vbProcedure="false">#REF!</definedName>
    <definedName function="false" hidden="false" localSheetId="1" name="Intensity" vbProcedure="false">[3]Strategy!$F$53:$F$56</definedName>
    <definedName function="false" hidden="false" localSheetId="1" name="IntensityLevel" vbProcedure="false">[7]strategy!#ref!</definedName>
    <definedName function="false" hidden="false" localSheetId="1" name="IntensityRisks" vbProcedure="false">#REF!</definedName>
    <definedName function="false" hidden="false" localSheetId="1" name="InvolvementLevel" vbProcedure="false">'[7]Drop-down Menus'!$A$4:$A$7</definedName>
    <definedName function="false" hidden="false" localSheetId="1" name="KeyAction" vbProcedure="false">'[7]Drop-down Menus'!$D$12:$D$14</definedName>
    <definedName function="false" hidden="false" localSheetId="1" name="Language" vbProcedure="false">'[7]Drop-down Menus'!$I$14:$I$16</definedName>
    <definedName function="false" hidden="false" localSheetId="1" name="OccurenceLikelihood" vbProcedure="false">'[3]Risks &amp; Vulnerabilities'!$N$16:$N$19</definedName>
    <definedName function="false" hidden="false" localSheetId="1" name="Outcome" vbProcedure="false">#REF!</definedName>
    <definedName function="false" hidden="false" localSheetId="1" name="Sectors" vbProcedure="false">[3]Actions!$N$4:$N$9</definedName>
    <definedName function="false" hidden="false" localSheetId="1" name="serioussness" vbProcedure="false">#REF!</definedName>
    <definedName function="false" hidden="false" localSheetId="1" name="Type" vbProcedure="false">#REF!</definedName>
    <definedName function="false" hidden="false" localSheetId="1" name="Vulnerability" vbProcedure="false">#REF!</definedName>
    <definedName function="false" hidden="false" localSheetId="1" name="year" vbProcedure="false">[12]extra!$H$77:$H$88</definedName>
    <definedName function="false" hidden="false" localSheetId="1" name="YesNo" vbProcedure="false">'[7]Drop-down Menus'!$C$12:$C$14</definedName>
    <definedName function="false" hidden="false" localSheetId="2" name="ActionStatus" vbProcedure="false">[3]Actions!$O$4:$O$7</definedName>
    <definedName function="false" hidden="false" localSheetId="2" name="ChangeLevel" vbProcedure="false">#REF!</definedName>
    <definedName function="false" hidden="false" localSheetId="2" name="Dates" vbProcedure="false">[11]Feuil1!$D$2:$D$34</definedName>
    <definedName function="false" hidden="false" localSheetId="2" name="ExpectedChange" vbProcedure="false">'[3]Risks &amp; Vulnerabilities'!$L$16:$L$19</definedName>
    <definedName function="false" hidden="false" localSheetId="2" name="HazardLevel" vbProcedure="false">'[3]Risks &amp; Vulnerabilities'!$K$16:$K$19</definedName>
    <definedName function="false" hidden="false" localSheetId="2" name="Impact" vbProcedure="false">#REF!</definedName>
    <definedName function="false" hidden="false" localSheetId="2" name="ImpactLevel" vbProcedure="false">#REF!</definedName>
    <definedName function="false" hidden="false" localSheetId="2" name="Intensity" vbProcedure="false">[3]Strategy!$F$53:$F$56</definedName>
    <definedName function="false" hidden="false" localSheetId="2" name="IntensityLevel" vbProcedure="false">[7]strategy!#ref!</definedName>
    <definedName function="false" hidden="false" localSheetId="2" name="IntensityRisks" vbProcedure="false">#REF!</definedName>
    <definedName function="false" hidden="false" localSheetId="2" name="InvolvementLevel" vbProcedure="false">'[7]Drop-down Menus'!$A$4:$A$7</definedName>
    <definedName function="false" hidden="false" localSheetId="2" name="KeyAction" vbProcedure="false">'[7]Drop-down Menus'!$D$12:$D$14</definedName>
    <definedName function="false" hidden="false" localSheetId="2" name="Language" vbProcedure="false">'[7]Drop-down Menus'!$I$14:$I$16</definedName>
    <definedName function="false" hidden="false" localSheetId="2" name="OccurenceLikelihood" vbProcedure="false">'[3]Risks &amp; Vulnerabilities'!$N$16:$N$19</definedName>
    <definedName function="false" hidden="false" localSheetId="2" name="Outcome" vbProcedure="false">#REF!</definedName>
    <definedName function="false" hidden="false" localSheetId="2" name="Sectors" vbProcedure="false">[3]Actions!$N$4:$N$9</definedName>
    <definedName function="false" hidden="false" localSheetId="2" name="serioussness" vbProcedure="false">#REF!</definedName>
    <definedName function="false" hidden="false" localSheetId="2" name="Type" vbProcedure="false">#REF!</definedName>
    <definedName function="false" hidden="false" localSheetId="2" name="Vulnerability" vbProcedure="false">#REF!</definedName>
    <definedName function="false" hidden="false" localSheetId="2" name="year" vbProcedure="false">[12]extra!$H$77:$H$88</definedName>
    <definedName function="false" hidden="false" localSheetId="2" name="YesNo" vbProcedure="false">'[7]Drop-down Menus'!$C$12:$C$14</definedName>
    <definedName function="false" hidden="false" localSheetId="3" name="ActionStatus" vbProcedure="false">[3]Actions!$O$4:$O$7</definedName>
    <definedName function="false" hidden="false" localSheetId="3" name="ChangeLevel" vbProcedure="false">#REF!</definedName>
    <definedName function="false" hidden="false" localSheetId="3" name="Dates" vbProcedure="false">[11]Feuil1!$D$2:$D$34</definedName>
    <definedName function="false" hidden="false" localSheetId="3" name="ExpectedChange" vbProcedure="false">'[3]Risks &amp; Vulnerabilities'!$L$16:$L$19</definedName>
    <definedName function="false" hidden="false" localSheetId="3" name="HazardLevel" vbProcedure="false">'[3]Risks &amp; Vulnerabilities'!$K$16:$K$19</definedName>
    <definedName function="false" hidden="false" localSheetId="3" name="Impact" vbProcedure="false">#REF!</definedName>
    <definedName function="false" hidden="false" localSheetId="3" name="ImpactLevel" vbProcedure="false">#REF!</definedName>
    <definedName function="false" hidden="false" localSheetId="3" name="Intensity" vbProcedure="false">[3]Strategy!$F$53:$F$56</definedName>
    <definedName function="false" hidden="false" localSheetId="3" name="IntensityLevel" vbProcedure="false">[7]strategy!#ref!</definedName>
    <definedName function="false" hidden="false" localSheetId="3" name="IntensityRisks" vbProcedure="false">#REF!</definedName>
    <definedName function="false" hidden="false" localSheetId="3" name="InvolvementLevel" vbProcedure="false">'[7]Drop-down Menus'!$A$4:$A$7</definedName>
    <definedName function="false" hidden="false" localSheetId="3" name="KeyAction" vbProcedure="false">'[7]Drop-down Menus'!$D$12:$D$14</definedName>
    <definedName function="false" hidden="false" localSheetId="3" name="Language" vbProcedure="false">'[7]Drop-down Menus'!$I$14:$I$16</definedName>
    <definedName function="false" hidden="false" localSheetId="3" name="OccurenceLikelihood" vbProcedure="false">'[3]Risks &amp; Vulnerabilities'!$N$16:$N$19</definedName>
    <definedName function="false" hidden="false" localSheetId="3" name="Outcome" vbProcedure="false">#REF!</definedName>
    <definedName function="false" hidden="false" localSheetId="3" name="Sectors" vbProcedure="false">[3]Actions!$N$4:$N$9</definedName>
    <definedName function="false" hidden="false" localSheetId="3" name="serioussness" vbProcedure="false">#REF!</definedName>
    <definedName function="false" hidden="false" localSheetId="3" name="Type" vbProcedure="false">#REF!</definedName>
    <definedName function="false" hidden="false" localSheetId="3" name="Vulnerability" vbProcedure="false">#REF!</definedName>
    <definedName function="false" hidden="false" localSheetId="3" name="year" vbProcedure="false">[12]extra!$H$77:$H$88</definedName>
    <definedName function="false" hidden="false" localSheetId="3" name="YesNo" vbProcedure="false">'[7]Drop-down Menus'!$C$12:$C$14</definedName>
    <definedName function="false" hidden="false" localSheetId="4" name="ActionStatus" vbProcedure="false">[3]Actions!$O$4:$O$7</definedName>
    <definedName function="false" hidden="false" localSheetId="4" name="AdaptationType" vbProcedure="false">[7]actions!#ref!</definedName>
    <definedName function="false" hidden="false" localSheetId="4" name="AdaptChangeLevel" vbProcedure="false">#REF!</definedName>
    <definedName function="false" hidden="false" localSheetId="4" name="AdaptIntensityRisks" vbProcedure="false">#REF!</definedName>
    <definedName function="false" hidden="false" localSheetId="4" name="AdaptSerioussness" vbProcedure="false">#REF!</definedName>
    <definedName function="false" hidden="false" localSheetId="4" name="AdaptType" vbProcedure="false">[7]actions!#ref!</definedName>
    <definedName function="false" hidden="false" localSheetId="4" name="ChangeLevel" vbProcedure="false">#REF!</definedName>
    <definedName function="false" hidden="false" localSheetId="4" name="Dates" vbProcedure="false">[11]Feuil1!$D$2:$D$34</definedName>
    <definedName function="false" hidden="false" localSheetId="4" name="ExpectedChange" vbProcedure="false">'[3]Risks &amp; Vulnerabilities'!$L$16:$L$19</definedName>
    <definedName function="false" hidden="false" localSheetId="4" name="HazardLevel" vbProcedure="false">'[3]Risks &amp; Vulnerabilities'!$K$16:$K$19</definedName>
    <definedName function="false" hidden="false" localSheetId="4" name="Impact" vbProcedure="false">#REF!</definedName>
    <definedName function="false" hidden="false" localSheetId="4" name="ImpactLevel" vbProcedure="false">#REF!</definedName>
    <definedName function="false" hidden="false" localSheetId="4" name="Intensity" vbProcedure="false">[3]Strategy!$F$53:$F$56</definedName>
    <definedName function="false" hidden="false" localSheetId="4" name="IntensityLevel" vbProcedure="false">[7]strategy!#ref!</definedName>
    <definedName function="false" hidden="false" localSheetId="4" name="IntensityRisks" vbProcedure="false">#REF!</definedName>
    <definedName function="false" hidden="false" localSheetId="4" name="InvolvementLevel" vbProcedure="false">'[7]Drop-down Menus'!$A$4:$A$7</definedName>
    <definedName function="false" hidden="false" localSheetId="4" name="KeyAction" vbProcedure="false">'[7]Drop-down Menus'!$D$12:$D$14</definedName>
    <definedName function="false" hidden="false" localSheetId="4" name="Language" vbProcedure="false">'[7]Drop-down Menus'!$I$14:$I$16</definedName>
    <definedName function="false" hidden="false" localSheetId="4" name="OccurenceLikelihood" vbProcedure="false">'[3]Risks &amp; Vulnerabilities'!$N$16:$N$19</definedName>
    <definedName function="false" hidden="false" localSheetId="4" name="Outcome" vbProcedure="false">#REF!</definedName>
    <definedName function="false" hidden="false" localSheetId="4" name="Sectors" vbProcedure="false">[3]Actions!$N$4:$N$9</definedName>
    <definedName function="false" hidden="false" localSheetId="4" name="serioussness" vbProcedure="false">#REF!</definedName>
    <definedName function="false" hidden="false" localSheetId="4" name="Type" vbProcedure="false">#REF!</definedName>
    <definedName function="false" hidden="false" localSheetId="4" name="Vulnerability" vbProcedure="false">#REF!</definedName>
    <definedName function="false" hidden="false" localSheetId="4" name="year" vbProcedure="false">[12]extra!$H$77:$H$88</definedName>
    <definedName function="false" hidden="false" localSheetId="4" name="YesNo" vbProcedure="false">'[7]Drop-down Menus'!$C$12:$C$14</definedName>
    <definedName function="false" hidden="false" localSheetId="5" name="ChangeLevel" vbProcedure="false">'risks &amp; vulnerabilities'!#ref!</definedName>
    <definedName function="false" hidden="false" localSheetId="5" name="Intensity" vbProcedure="false">'annex 2-adaptation scoreboard'!#ref!</definedName>
    <definedName function="false" hidden="false" localSheetId="5" name="IntensityRisks" vbProcedure="false">'risks &amp; vulnerabilities'!#ref!</definedName>
    <definedName function="false" hidden="false" localSheetId="5" name="Sectors" vbProcedure="false">'(adaptation actions)'!#ref!</definedName>
    <definedName function="false" hidden="false" localSheetId="5" name="serioussness" vbProcedure="false">'risks &amp; vulnerabilities'!#ref!</definedName>
    <definedName function="false" hidden="false" localSheetId="5" name="Type" vbProcedure="false">'(adaptation actions)'!#ref!</definedName>
    <definedName function="false" hidden="false" localSheetId="6" name="ActionStatus" vbProcedure="false">[3]Actions!$O$4:$O$7</definedName>
    <definedName function="false" hidden="false" localSheetId="6" name="ChangeLevel" vbProcedure="false">#REF!</definedName>
    <definedName function="false" hidden="false" localSheetId="6" name="Dates" vbProcedure="false">[11]Feuil1!$D$2:$D$34</definedName>
    <definedName function="false" hidden="false" localSheetId="6" name="ExpectedChange" vbProcedure="false">'[3]Risks &amp; Vulnerabilities'!$L$16:$L$19</definedName>
    <definedName function="false" hidden="false" localSheetId="6" name="HazardLevel" vbProcedure="false">'[3]Risks &amp; Vulnerabilities'!$K$16:$K$19</definedName>
    <definedName function="false" hidden="false" localSheetId="6" name="Impact" vbProcedure="false">#REF!</definedName>
    <definedName function="false" hidden="false" localSheetId="6" name="ImpactLevel" vbProcedure="false">#REF!</definedName>
    <definedName function="false" hidden="false" localSheetId="6" name="Intensity" vbProcedure="false">[3]Strategy!$F$53:$F$56</definedName>
    <definedName function="false" hidden="false" localSheetId="6" name="IntensityLevel" vbProcedure="false">[7]strategy!#ref!</definedName>
    <definedName function="false" hidden="false" localSheetId="6" name="IntensityRisks" vbProcedure="false">#REF!</definedName>
    <definedName function="false" hidden="false" localSheetId="6" name="InvolvementLevel" vbProcedure="false">'[7]Drop-down Menus'!$A$4:$A$7</definedName>
    <definedName function="false" hidden="false" localSheetId="6" name="KeyAction" vbProcedure="false">'[7]Drop-down Menus'!$D$12:$D$14</definedName>
    <definedName function="false" hidden="false" localSheetId="6" name="Language" vbProcedure="false">'[7]Drop-down Menus'!$I$14:$I$16</definedName>
    <definedName function="false" hidden="false" localSheetId="6" name="OccurenceLikelihood" vbProcedure="false">'[3]Risks &amp; Vulnerabilities'!$N$16:$N$19</definedName>
    <definedName function="false" hidden="false" localSheetId="6" name="Outcome" vbProcedure="false">#REF!</definedName>
    <definedName function="false" hidden="false" localSheetId="6" name="Sectors" vbProcedure="false">[3]Actions!$N$4:$N$9</definedName>
    <definedName function="false" hidden="false" localSheetId="6" name="serioussness" vbProcedure="false">#REF!</definedName>
    <definedName function="false" hidden="false" localSheetId="6" name="Type" vbProcedure="false">#REF!</definedName>
    <definedName function="false" hidden="false" localSheetId="6" name="Vulnerability" vbProcedure="false">#REF!</definedName>
    <definedName function="false" hidden="false" localSheetId="6" name="year" vbProcedure="false">[12]extra!$H$77:$H$88</definedName>
    <definedName function="false" hidden="false" localSheetId="6" name="YesNo" vbProcedure="false">'[7]Drop-down Menus'!$C$12:$C$14</definedName>
    <definedName function="false" hidden="false" localSheetId="6" name="_xlnm._FilterDatabase" vbProcedure="false">'action plan'!#ref!</definedName>
    <definedName function="false" hidden="false" localSheetId="7" name="AbsCh1" vbProcedure="false">#REF!</definedName>
    <definedName function="false" hidden="false" localSheetId="7" name="AbsCh11" vbProcedure="false">#REF!</definedName>
    <definedName function="false" hidden="false" localSheetId="7" name="AdaptationType" vbProcedure="false">[7]actions!#ref!</definedName>
    <definedName function="false" hidden="false" localSheetId="7" name="AdaptChangeLevel" vbProcedure="false">#REF!</definedName>
    <definedName function="false" hidden="false" localSheetId="7" name="AdaptIntensityRisks" vbProcedure="false">#REF!</definedName>
    <definedName function="false" hidden="false" localSheetId="7" name="AdaptSerioussness" vbProcedure="false">#REF!</definedName>
    <definedName function="false" hidden="false" localSheetId="7" name="AdaptType" vbProcedure="false">[7]actions!#ref!</definedName>
    <definedName function="false" hidden="false" localSheetId="7" name="AreaofinterventionA6" vbProcedure="false">#REF!</definedName>
    <definedName function="false" hidden="false" localSheetId="7" name="AreaofinterventionA66" vbProcedure="false">#REF!</definedName>
    <definedName function="false" hidden="false" localSheetId="7" name="BAUCh1" vbProcedure="false">#REF!</definedName>
    <definedName function="false" hidden="false" localSheetId="7" name="BAUCh11" vbProcedure="false">#REF!</definedName>
    <definedName function="false" hidden="false" localSheetId="7" name="BAUCh2" vbProcedure="false">#REF!</definedName>
    <definedName function="false" hidden="false" localSheetId="7" name="BEIB1" vbProcedure="false">#REF!</definedName>
    <definedName function="false" hidden="false" localSheetId="7" name="BEIB10" vbProcedure="false">#REF!</definedName>
    <definedName function="false" hidden="false" localSheetId="7" name="BEIB2" vbProcedure="false">#REF!</definedName>
    <definedName function="false" hidden="false" localSheetId="7" name="BEIB3" vbProcedure="false">#REF!</definedName>
    <definedName function="false" hidden="false" localSheetId="7" name="BEIB4" vbProcedure="false">#REF!</definedName>
    <definedName function="false" hidden="false" localSheetId="7" name="BEIB5" vbProcedure="false">#REF!</definedName>
    <definedName function="false" hidden="false" localSheetId="7" name="BEIB6" vbProcedure="false">#REF!</definedName>
    <definedName function="false" hidden="false" localSheetId="7" name="BEIB7" vbProcedure="false">#REF!</definedName>
    <definedName function="false" hidden="false" localSheetId="7" name="BEIB8" vbProcedure="false">#REF!</definedName>
    <definedName function="false" hidden="false" localSheetId="7" name="BEIB9" vbProcedure="false">#REF!</definedName>
    <definedName function="false" hidden="false" localSheetId="7" name="BEIBall" vbProcedure="false">#REF!</definedName>
    <definedName function="false" hidden="false" localSheetId="7" name="BEICh1" vbProcedure="false">#REF!</definedName>
    <definedName function="false" hidden="false" localSheetId="7" name="BEICh2" vbProcedure="false">#REF!</definedName>
    <definedName function="false" hidden="false" localSheetId="7" name="BEICh3" vbProcedure="false">#REF!</definedName>
    <definedName function="false" hidden="false" localSheetId="7" name="BEICh4" vbProcedure="false">#REF!</definedName>
    <definedName function="false" hidden="false" localSheetId="7" name="ChangeLevel" vbProcedure="false">#REF!</definedName>
    <definedName function="false" hidden="false" localSheetId="7" name="citizens" vbProcedure="false">#REF!</definedName>
    <definedName function="false" hidden="false" localSheetId="7" name="Decision_level" vbProcedure="false">#REF!</definedName>
    <definedName function="false" hidden="false" localSheetId="7" name="EdTot" vbProcedure="false">#REF!</definedName>
    <definedName function="false" hidden="false" localSheetId="7" name="elec" vbProcedure="false">#REF!</definedName>
    <definedName function="false" hidden="false" localSheetId="7" name="EURshow" vbProcedure="false">#REF!</definedName>
    <definedName function="false" hidden="false" localSheetId="7" name="FTEshow" vbProcedure="false">#REF!</definedName>
    <definedName function="false" hidden="false" localSheetId="7" name="ind" vbProcedure="false">#REF!</definedName>
    <definedName function="false" hidden="false" localSheetId="7" name="IntensityLevel" vbProcedure="false">#REF!</definedName>
    <definedName function="false" hidden="false" localSheetId="7" name="IntensityRisks" vbProcedure="false">#REF!</definedName>
    <definedName function="false" hidden="false" localSheetId="7" name="Key_achievement_A" vbProcedure="false">#REF!</definedName>
    <definedName function="false" hidden="false" localSheetId="7" name="Key_achievement_n°_1" vbProcedure="false">#REF!</definedName>
    <definedName function="false" hidden="false" localSheetId="7" name="land" vbProcedure="false">#REF!</definedName>
    <definedName function="false" hidden="false" localSheetId="7" name="level" vbProcedure="false">[8]extra!#ref!</definedName>
    <definedName function="false" hidden="false" localSheetId="7" name="LocCh" vbProcedure="false">#REF!</definedName>
    <definedName function="false" hidden="false" localSheetId="7" name="monitoring" vbProcedure="false">[8]extra!#ref!</definedName>
    <definedName function="false" hidden="false" localSheetId="7" name="mun" vbProcedure="false">#REF!</definedName>
    <definedName function="false" hidden="false" localSheetId="7" name="NEFEBEI" vbProcedure="false">#REF!</definedName>
    <definedName function="false" hidden="false" localSheetId="7" name="NonEn" vbProcedure="false">#REF!</definedName>
    <definedName function="false" hidden="false" localSheetId="7" name="PerCh2" vbProcedure="false">#REF!</definedName>
    <definedName function="false" hidden="false" localSheetId="7" name="PI_B1" vbProcedure="false">#REF!</definedName>
    <definedName function="false" hidden="false" localSheetId="7" name="PI_buildings" vbProcedure="false">#REF!</definedName>
    <definedName function="false" hidden="false" localSheetId="7" name="policy" vbProcedure="false">[8]extra!#ref!</definedName>
    <definedName function="false" hidden="false" localSheetId="7" name="pp" vbProcedure="false">#REF!</definedName>
    <definedName function="false" hidden="false" localSheetId="7" name="PrivCh" vbProcedure="false">#REF!</definedName>
    <definedName function="false" hidden="false" localSheetId="7" name="res" vbProcedure="false">#REF!</definedName>
    <definedName function="false" hidden="false" localSheetId="7" name="Sectors2" vbProcedure="false">'drop-down menus'!#ref!</definedName>
    <definedName function="false" hidden="false" localSheetId="7" name="serioussness" vbProcedure="false">#REF!</definedName>
    <definedName function="false" hidden="false" localSheetId="7" name="SourceShow" vbProcedure="false">#REF!</definedName>
    <definedName function="false" hidden="false" localSheetId="7" name="status1" vbProcedure="false">#REF!</definedName>
    <definedName function="false" hidden="false" localSheetId="7" name="S_Ch1" vbProcedure="false">#REF!</definedName>
    <definedName function="false" hidden="false" localSheetId="7" name="S_Ch2" vbProcedure="false">#REF!</definedName>
    <definedName function="false" hidden="false" localSheetId="7" name="S_Ch3" vbProcedure="false">#REF!</definedName>
    <definedName function="false" hidden="false" localSheetId="7" name="S_Ch4" vbProcedure="false">#REF!</definedName>
    <definedName function="false" hidden="false" localSheetId="7" name="S_Ch5" vbProcedure="false">#REF!</definedName>
    <definedName function="false" hidden="false" localSheetId="7" name="ter" vbProcedure="false">#REF!</definedName>
    <definedName function="false" hidden="false" localSheetId="7" name="trans" vbProcedure="false">#REF!</definedName>
    <definedName function="false" hidden="false" localSheetId="7" name="transp" vbProcedure="false">#REF!</definedName>
    <definedName function="false" hidden="false" localSheetId="7" name="Type" vbProcedure="false">'(adaptation actions)'!#ref!</definedName>
    <definedName function="false" hidden="false" localSheetId="9" name="ActionStatus" vbProcedure="false">[3]Actions!$O$4:$O$7</definedName>
    <definedName function="false" hidden="false" localSheetId="9" name="ChangeLevel" vbProcedure="false">#REF!</definedName>
    <definedName function="false" hidden="false" localSheetId="9" name="ExpectedChange" vbProcedure="false">'[3]Risks &amp; Vulnerabilities'!$L$16:$L$19</definedName>
    <definedName function="false" hidden="false" localSheetId="9" name="HazardLevel" vbProcedure="false">'[3]Risks &amp; Vulnerabilities'!$K$16:$K$19</definedName>
    <definedName function="false" hidden="false" localSheetId="9" name="Impact" vbProcedure="false">#REF!</definedName>
    <definedName function="false" hidden="false" localSheetId="9" name="ImpactLevel" vbProcedure="false">#REF!</definedName>
    <definedName function="false" hidden="false" localSheetId="9" name="Intensity" vbProcedure="false">[3]Strategy!$F$53:$F$56</definedName>
    <definedName function="false" hidden="false" localSheetId="9" name="IntensityLevel" vbProcedure="false">[7]strategy!#ref!</definedName>
    <definedName function="false" hidden="false" localSheetId="9" name="IntensityRisks" vbProcedure="false">#REF!</definedName>
    <definedName function="false" hidden="false" localSheetId="9" name="InvolvementLevel" vbProcedure="false">'[7]Drop-down Menus'!$A$4:$A$7</definedName>
    <definedName function="false" hidden="false" localSheetId="9" name="KeyAction" vbProcedure="false">'[7]Drop-down Menus'!$D$12:$D$14</definedName>
    <definedName function="false" hidden="false" localSheetId="9" name="Language" vbProcedure="false">'[7]Drop-down Menus'!$I$14:$I$16</definedName>
    <definedName function="false" hidden="false" localSheetId="9" name="OccurenceLikelihood" vbProcedure="false">'[3]Risks &amp; Vulnerabilities'!$N$16:$N$19</definedName>
    <definedName function="false" hidden="false" localSheetId="9" name="Outcome" vbProcedure="false">#REF!</definedName>
    <definedName function="false" hidden="false" localSheetId="9" name="Sectors" vbProcedure="false">[3]Actions!$N$4:$N$9</definedName>
    <definedName function="false" hidden="false" localSheetId="9" name="serioussness" vbProcedure="false">#REF!</definedName>
    <definedName function="false" hidden="false" localSheetId="9" name="Type" vbProcedure="false">#REF!</definedName>
    <definedName function="false" hidden="false" localSheetId="9" name="Vulnerability" vbProcedure="false">#REF!</definedName>
    <definedName function="false" hidden="false" localSheetId="9" name="year" vbProcedure="false">[12]extra!$H$77:$H$88</definedName>
    <definedName function="false" hidden="false" localSheetId="9" name="YesNo" vbProcedure="false">'[7]Drop-down Menus'!$C$12:$C$14</definedName>
    <definedName function="false" hidden="false" localSheetId="10" name="ActionStatus" vbProcedure="false">'[4]Drop-down Menus'!$J$4:$J$8</definedName>
    <definedName function="false" hidden="false" localSheetId="10" name="ChangeLevel" vbProcedure="false">#REF!</definedName>
    <definedName function="false" hidden="false" localSheetId="10" name="ExpectedChange" vbProcedure="false">'[4]Drop-down Menus'!$D$4:$D$8</definedName>
    <definedName function="false" hidden="false" localSheetId="10" name="HazardLevel" vbProcedure="false">'[4]Drop-down Menus'!$C$4:$C$8</definedName>
    <definedName function="false" hidden="false" localSheetId="10" name="Intensity" vbProcedure="false">'[4]Drop-down Menus'!$A$10:$A$14</definedName>
    <definedName function="false" hidden="false" localSheetId="10" name="IntensityLevel" vbProcedure="false">[4]strategy!#ref!</definedName>
    <definedName function="false" hidden="false" localSheetId="10" name="IntensityRisks" vbProcedure="false">#REF!</definedName>
    <definedName function="false" hidden="false" localSheetId="10" name="InvolvementLevel" vbProcedure="false">'[4]Drop-down Menus'!$A$4:$A$7</definedName>
    <definedName function="false" hidden="false" localSheetId="10" name="KeyAction" vbProcedure="false">'[4]Drop-down Menus'!$D$12:$D$14</definedName>
    <definedName function="false" hidden="false" localSheetId="10" name="Language" vbProcedure="false">'[4]Drop-down Menus'!$I$19:$I$21</definedName>
    <definedName function="false" hidden="false" localSheetId="10" name="OccurenceLikelihood" vbProcedure="false">'[4]Drop-down Menus'!$F$4:$F$8</definedName>
    <definedName function="false" hidden="false" localSheetId="10" name="Sectors" vbProcedure="false">'[4]Drop-down Menus'!$I$4:$I$16</definedName>
    <definedName function="false" hidden="false" localSheetId="10" name="Sectors2" vbProcedure="false">'[4]drop-down menus'!#ref!</definedName>
    <definedName function="false" hidden="false" localSheetId="10" name="serioussness" vbProcedure="false">#REF!</definedName>
    <definedName function="false" hidden="false" localSheetId="10" name="Timeframe" vbProcedure="false">'[4]Drop-down Menus'!$G$4:$G$9</definedName>
    <definedName function="false" hidden="false" localSheetId="10" name="Type" vbProcedure="false">[4]actions!#ref!</definedName>
    <definedName function="false" hidden="false" localSheetId="10" name="Year" vbProcedure="false">'[4]Drop-down Menus'!$I$24:$I$86</definedName>
    <definedName function="false" hidden="false" localSheetId="10" name="Year2" vbProcedure="false">'[4]Drop-down Menus'!$I$24:$I$86,'[4]Drop-down Menus'!$I$25</definedName>
    <definedName function="false" hidden="false" localSheetId="10" name="YesNo" vbProcedure="false">'[4]Drop-down Menus'!$C$12:$C$14</definedName>
    <definedName function="false" hidden="false" localSheetId="11" name="barriers" vbProcedure="false">[8]extra!$A$136:$A$139</definedName>
    <definedName function="false" hidden="false" localSheetId="11" name="base" vbProcedure="false">[8]extra!$A$40:$A$65</definedName>
    <definedName function="false" hidden="false" localSheetId="11" name="Dates" vbProcedure="false">[12]feuil1!$d$2:$D$34</definedName>
    <definedName function="false" hidden="false" localSheetId="11" name="day" vbProcedure="false">[8]extra!$E$40:$E$70</definedName>
    <definedName function="false" hidden="false" localSheetId="11" name="month" vbProcedure="false">[8]extra!$F$40:$F$51</definedName>
    <definedName function="false" hidden="false" localSheetId="11" name="status" vbProcedure="false">[8]extra!$A$4:$A$8</definedName>
    <definedName function="false" hidden="false" localSheetId="11" name="target" vbProcedure="false">[8]extra!$A$102:$A$131</definedName>
    <definedName function="false" hidden="false" localSheetId="11" name="timeframe" vbProcedure="false">[8]extra!$A$12:$A$33</definedName>
    <definedName function="false" hidden="false" localSheetId="11" name="year" vbProcedure="false">[8]extra!$G$40:$G$51</definedName>
    <definedName function="false" hidden="false" localSheetId="12" name="ActionStatus" vbProcedure="false">[5]Actions!$O$4:$O$7</definedName>
    <definedName function="false" hidden="false" localSheetId="12" name="Action_Status" vbProcedure="false">[1]Feuil1!$F$2:$F$6</definedName>
    <definedName function="false" hidden="false" localSheetId="12" name="AdaptationSectors" vbProcedure="false">'[6]Drop-down Menus'!$I$4:$I$11</definedName>
    <definedName function="false" hidden="false" localSheetId="12" name="AdaptationType" vbProcedure="false">[6]actions!#ref!</definedName>
    <definedName function="false" hidden="false" localSheetId="12" name="AdaptChangeLevel" vbProcedure="false">#REF!</definedName>
    <definedName function="false" hidden="false" localSheetId="12" name="AdaptIntensity" vbProcedure="false">'[6]Drop-down Menus'!$A$10:$A$14</definedName>
    <definedName function="false" hidden="false" localSheetId="12" name="AdaptIntensityRisks" vbProcedure="false">#REF!</definedName>
    <definedName function="false" hidden="false" localSheetId="12" name="AdaptSectors" vbProcedure="false">'[6]Drop-down Menus'!$I$4:$I$11</definedName>
    <definedName function="false" hidden="false" localSheetId="12" name="AdaptSerioussness" vbProcedure="false">#REF!</definedName>
    <definedName function="false" hidden="false" localSheetId="12" name="AdaptType" vbProcedure="false">[6]actions!#ref!</definedName>
    <definedName function="false" hidden="false" localSheetId="12" name="barriers" vbProcedure="false">[9]extra!$A$136:$A$139</definedName>
    <definedName function="false" hidden="false" localSheetId="12" name="base" vbProcedure="false">[9]extra!$A$40:$A$65</definedName>
    <definedName function="false" hidden="false" localSheetId="12" name="ChangeLevel" vbProcedure="false">#REF!</definedName>
    <definedName function="false" hidden="false" localSheetId="12" name="Dates" vbProcedure="false">[1]Feuil1!$D$2:$D$34</definedName>
    <definedName function="false" hidden="false" localSheetId="12" name="day" vbProcedure="false">[9]extra!$E$40:$E$70</definedName>
    <definedName function="false" hidden="false" localSheetId="12" name="ExpectedChange" vbProcedure="false">'[5]Risks &amp; Vulnerabilities'!$L$16:$L$19</definedName>
    <definedName function="false" hidden="false" localSheetId="12" name="HazardLevel" vbProcedure="false">'[5]Risks &amp; Vulnerabilities'!$K$16:$K$19</definedName>
    <definedName function="false" hidden="false" localSheetId="12" name="Impact" vbProcedure="false">#REF!</definedName>
    <definedName function="false" hidden="false" localSheetId="12" name="ImpactLevel" vbProcedure="false">#REF!</definedName>
    <definedName function="false" hidden="false" localSheetId="12" name="Intensity" vbProcedure="false">[5]Strategy!$F$53:$F$56</definedName>
    <definedName function="false" hidden="false" localSheetId="12" name="IntensityLevel" vbProcedure="false">[6]strategy!#ref!</definedName>
    <definedName function="false" hidden="false" localSheetId="12" name="IntensityRisks" vbProcedure="false">#REF!</definedName>
    <definedName function="false" hidden="false" localSheetId="12" name="InvolvementLevel" vbProcedure="false">'[6]Drop-down Menus'!$A$4:$A$7</definedName>
    <definedName function="false" hidden="false" localSheetId="12" name="KeyAction" vbProcedure="false">'[6]Drop-down Menus'!$D$12:$D$14</definedName>
    <definedName function="false" hidden="false" localSheetId="12" name="Language" vbProcedure="false">'[6]Drop-down Menus'!$I$14:$I$16</definedName>
    <definedName function="false" hidden="false" localSheetId="12" name="month" vbProcedure="false">[9]extra!$F$40:$F$51</definedName>
    <definedName function="false" hidden="false" localSheetId="12" name="OccurenceLikelihood" vbProcedure="false">'[5]Risks &amp; Vulnerabilities'!$N$16:$N$19</definedName>
    <definedName function="false" hidden="false" localSheetId="12" name="option" vbProcedure="false">[9]extra!$C$12:$C$15</definedName>
    <definedName function="false" hidden="false" localSheetId="12" name="Outcome" vbProcedure="false">#REF!</definedName>
    <definedName function="false" hidden="false" localSheetId="12" name="Sectors" vbProcedure="false">[5]Actions!$N$4:$N$9</definedName>
    <definedName function="false" hidden="false" localSheetId="12" name="serioussness" vbProcedure="false">#REF!</definedName>
    <definedName function="false" hidden="false" localSheetId="12" name="status" vbProcedure="false">[9]extra!$A$4:$A$8</definedName>
    <definedName function="false" hidden="false" localSheetId="12" name="target" vbProcedure="false">[9]extra!$A$102:$A$131</definedName>
    <definedName function="false" hidden="false" localSheetId="12" name="time" vbProcedure="false">[9]extra!$C$40:$C$50</definedName>
    <definedName function="false" hidden="false" localSheetId="12" name="timeframe" vbProcedure="false">[9]extra!$A$12:$A$33</definedName>
    <definedName function="false" hidden="false" localSheetId="12" name="Type" vbProcedure="false">#REF!</definedName>
    <definedName function="false" hidden="false" localSheetId="12" name="Vulnerability" vbProcedure="false">#REF!</definedName>
    <definedName function="false" hidden="false" localSheetId="12" name="year" vbProcedure="false">[9]extra!$G$40:$G$51</definedName>
    <definedName function="false" hidden="false" localSheetId="12" name="YesNo" vbProcedure="false">'[6]Drop-down Menus'!$C$12:$C$14</definedName>
    <definedName function="false" hidden="false" localSheetId="13" name="Sectors" vbProcedure="false">'annex 2-adaptation scoreboard'!#ref!</definedName>
    <definedName function="false" hidden="false" localSheetId="13" name="Type" vbProcedure="false">'annex 2-adaptation scoreboard'!#ref!</definedName>
    <definedName function="false" hidden="false" localSheetId="16" name="_xlnm._FilterDatabase" vbProcedure="false">'(Adaptation Actions)'!$A$19:$N$39</definedName>
    <definedName function="false" hidden="false" localSheetId="17" name="ActionStatus" vbProcedure="false">'[2]Drop-down Menus'!$J$4:$J$8</definedName>
    <definedName function="false" hidden="false" localSheetId="17" name="barriers" vbProcedure="false">[2]extra!$A$215:$A$218</definedName>
    <definedName function="false" hidden="false" localSheetId="17" name="Base2020" vbProcedure="false">[2]extra!$A$78:$A$106</definedName>
    <definedName function="false" hidden="false" localSheetId="17" name="Base2030" vbProcedure="false">[2]extra!$B$78:$B$114</definedName>
    <definedName function="false" hidden="false" localSheetId="17" name="Baselong" vbProcedure="false">[2]extra!$C$78:$C$119</definedName>
    <definedName function="false" hidden="false" localSheetId="17" name="BEIs" vbProcedure="false">[2]extra!$B$127:$B$157</definedName>
    <definedName function="false" hidden="false" localSheetId="17" name="boe" vbProcedure="false">[2]Categories!$R$5:$R$6</definedName>
    <definedName function="false" hidden="false" localSheetId="17" name="buildings" vbProcedure="false">[2]Categories!$B$7:$B$15</definedName>
    <definedName function="false" hidden="false" localSheetId="17" name="build_p" vbProcedure="false">[2]Categories!$I$7:$I$18</definedName>
    <definedName function="false" hidden="false" localSheetId="17" name="dayapproval" vbProcedure="false">[2]extra!$F$78:$F$108</definedName>
    <definedName function="false" hidden="false" localSheetId="17" name="electricity" vbProcedure="false">[2]Categories!$B$53:$B$59</definedName>
    <definedName function="false" hidden="false" localSheetId="17" name="elect_p" vbProcedure="false">[2]Categories!$I$53:$I$61</definedName>
    <definedName function="false" hidden="false" localSheetId="17" name="ExpectedChange" vbProcedure="false">'[2]Drop-down Menus'!$D$4:$D$8</definedName>
    <definedName function="false" hidden="false" localSheetId="17" name="HazardLevel" vbProcedure="false">'[2]Drop-down Menus'!$C$4:$C$8</definedName>
    <definedName function="false" hidden="false" localSheetId="17" name="heat" vbProcedure="false">[2]Categories!$B$65:$B$68</definedName>
    <definedName function="false" hidden="false" localSheetId="17" name="heat_p" vbProcedure="false">[2]Categories!$I$65:$I$72</definedName>
    <definedName function="false" hidden="false" localSheetId="17" name="industry" vbProcedure="false">[2]Categories!$B$29:$B$33</definedName>
    <definedName function="false" hidden="false" localSheetId="17" name="ind_p" vbProcedure="false">[2]Categories!$I$29:$I$37</definedName>
    <definedName function="false" hidden="false" localSheetId="17" name="KeyAction" vbProcedure="false">'[2]Drop-down Menus'!$D$12:$D$14</definedName>
    <definedName function="false" hidden="false" localSheetId="17" name="Language" vbProcedure="false">'[2]Drop-down Menus'!$I$19:$I$21</definedName>
    <definedName function="false" hidden="false" localSheetId="17" name="level_inv" vbProcedure="false">[2]extra!$D$4:$D$6</definedName>
    <definedName function="false" hidden="false" localSheetId="17" name="Long_term_target_year" vbProcedure="false">[2]extra!$G$4:$G$34</definedName>
    <definedName function="false" hidden="false" localSheetId="17" name="MEIs" vbProcedure="false">[2]extra!$A$127:$A$166</definedName>
    <definedName function="false" hidden="false" localSheetId="17" name="monthapproval" vbProcedure="false">[2]extra!$G$78:$G$89</definedName>
    <definedName function="false" hidden="false" localSheetId="17" name="OccurenceLikelihood" vbProcedure="false">'[2]Drop-down Menus'!$F$4:$F$8</definedName>
    <definedName function="false" hidden="false" localSheetId="17" name="origin" vbProcedure="false">[2]Categories!$Q$6:$Q$9</definedName>
    <definedName function="false" hidden="false" localSheetId="17" name="other" vbProcedure="false">[2]Categories!$B$75:$B$79</definedName>
    <definedName function="false" hidden="false" localSheetId="17" name="other_p" vbProcedure="false">[2]Categories!$I$75:$I$78</definedName>
    <definedName function="false" hidden="false" localSheetId="17" name="publiclight" vbProcedure="false">[2]Categories!$B$21:$B$24</definedName>
    <definedName function="false" hidden="false" localSheetId="17" name="publicl_p" vbProcedure="false">[2]Categories!$I$21:$I$26</definedName>
    <definedName function="false" hidden="false" localSheetId="17" name="redtype" vbProcedure="false">[2]extra!$A$4:$A$5</definedName>
    <definedName function="false" hidden="false" localSheetId="17" name="referenceyears" vbProcedure="false">[2]extra!$A$15:$A$19</definedName>
    <definedName function="false" hidden="false" localSheetId="17" name="Sectors" vbProcedure="false">'[2]Drop-down Menus'!$I$4:$I$16</definedName>
    <definedName function="false" hidden="false" localSheetId="17" name="Sectors2" vbProcedure="false">'[2]drop-down menus'!#ref!</definedName>
    <definedName function="false" hidden="false" localSheetId="17" name="selectx" vbProcedure="false">[2]extra!$C$3:$C$4</definedName>
    <definedName function="false" hidden="false" localSheetId="17" name="status" vbProcedure="false">[2]extra!$A$8:$A$12</definedName>
    <definedName function="false" hidden="false" localSheetId="17" name="timefinal" vbProcedure="false">[2]extra!$F$4:$F$64</definedName>
    <definedName function="false" hidden="false" localSheetId="17" name="Timeframe" vbProcedure="false">'[2]Drop-down Menus'!$G$4:$G$9</definedName>
    <definedName function="false" hidden="false" localSheetId="17" name="timeframefinal" vbProcedure="false">[2]extra!$D$78:$D$128</definedName>
    <definedName function="false" hidden="false" localSheetId="17" name="timestart" vbProcedure="false">[2]extra!$E$4:$E$44</definedName>
    <definedName function="false" hidden="false" localSheetId="17" name="transport" vbProcedure="false">[2]Categories!$B$40:$B$50</definedName>
    <definedName function="false" hidden="false" localSheetId="17" name="transp_p" vbProcedure="false">[2]Categories!$I$40:$I$49</definedName>
    <definedName function="false" hidden="false" localSheetId="17" name="Type" vbProcedure="false">'[2]adaptation actions'!#ref!</definedName>
    <definedName function="false" hidden="false" localSheetId="17" name="Year" vbProcedure="false">'[2]Drop-down Menus'!$I$24:$I$86</definedName>
    <definedName function="false" hidden="false" localSheetId="17" name="Year2" vbProcedure="false">'[2]Drop-down Menus'!$I$89:$I$151</definedName>
    <definedName function="false" hidden="false" localSheetId="17" name="Year3" vbProcedure="false">'[14]Drop-down Menus'!$I$89:$I$150</definedName>
    <definedName function="false" hidden="false" localSheetId="17" name="yearpproval" vbProcedure="false">[2]extra!$H$78:$H$118</definedName>
    <definedName function="false" hidden="false" localSheetId="17" name="YesNo" vbProcedure="false">'[2]Drop-down Menus'!$C$12:$C$14</definedName>
    <definedName function="false" hidden="false" localSheetId="18" name="ActionStatus" vbProcedure="false">[3]Actions!$O$4:$O$7</definedName>
    <definedName function="false" hidden="false" localSheetId="18" name="base" vbProcedure="false">[10]extra!$A$44:$A$69</definedName>
    <definedName function="false" hidden="false" localSheetId="18" name="ChangeLevel" vbProcedure="false">#REF!</definedName>
    <definedName function="false" hidden="false" localSheetId="18" name="day" vbProcedure="false">[10]extra!$E$44:$E$74</definedName>
    <definedName function="false" hidden="false" localSheetId="18" name="ExpectedChange" vbProcedure="false">'[3]Risks &amp; Vulnerabilities'!$L$16:$L$19</definedName>
    <definedName function="false" hidden="false" localSheetId="18" name="HazardLevel" vbProcedure="false">'[3]Risks &amp; Vulnerabilities'!$K$16:$K$19</definedName>
    <definedName function="false" hidden="false" localSheetId="18" name="Impact" vbProcedure="false">#REF!</definedName>
    <definedName function="false" hidden="false" localSheetId="18" name="ImpactLevel" vbProcedure="false">#REF!</definedName>
    <definedName function="false" hidden="false" localSheetId="18" name="Intensity" vbProcedure="false">[3]Strategy!$F$53:$F$56</definedName>
    <definedName function="false" hidden="false" localSheetId="18" name="IntensityLevel" vbProcedure="false">[7]strategy!#ref!</definedName>
    <definedName function="false" hidden="false" localSheetId="18" name="IntensityRisks" vbProcedure="false">#REF!</definedName>
    <definedName function="false" hidden="false" localSheetId="18" name="InvolvementLevel" vbProcedure="false">'[7]Drop-down Menus'!$A$4:$A$7</definedName>
    <definedName function="false" hidden="false" localSheetId="18" name="KeyAction" vbProcedure="false">'[7]Drop-down Menus'!$D$12:$D$14</definedName>
    <definedName function="false" hidden="false" localSheetId="18" name="Language" vbProcedure="false">'[7]Drop-down Menus'!$I$14:$I$16</definedName>
    <definedName function="false" hidden="false" localSheetId="18" name="month" vbProcedure="false">[10]extra!$F$44:$F$55</definedName>
    <definedName function="false" hidden="false" localSheetId="18" name="OccurenceLikelihood" vbProcedure="false">'[3]Risks &amp; Vulnerabilities'!$N$16:$N$19</definedName>
    <definedName function="false" hidden="false" localSheetId="18" name="option" vbProcedure="false">[10]extra!$C$16:$C$19</definedName>
    <definedName function="false" hidden="false" localSheetId="18" name="Outcome" vbProcedure="false">#REF!</definedName>
    <definedName function="false" hidden="false" localSheetId="18" name="Sectors" vbProcedure="false">[3]Actions!$N$4:$N$9</definedName>
    <definedName function="false" hidden="false" localSheetId="18" name="serioussness" vbProcedure="false">#REF!</definedName>
    <definedName function="false" hidden="false" localSheetId="18" name="status1" vbProcedure="false">Categories!$R$6:$R$11</definedName>
    <definedName function="false" hidden="false" localSheetId="18" name="target" vbProcedure="false">[10]extra!$A$105:$A$134</definedName>
    <definedName function="false" hidden="false" localSheetId="18" name="time" vbProcedure="false">[10]extra!$C$44:$C$54</definedName>
    <definedName function="false" hidden="false" localSheetId="18" name="timeframe" vbProcedure="false">[10]extra!$A$16:$A$37</definedName>
    <definedName function="false" hidden="false" localSheetId="18" name="Type" vbProcedure="false">#REF!</definedName>
    <definedName function="false" hidden="false" localSheetId="18" name="Vulnerability" vbProcedure="false">#REF!</definedName>
    <definedName function="false" hidden="false" localSheetId="18" name="year" vbProcedure="false">[10]extra!$G$44:$G$55</definedName>
    <definedName function="false" hidden="false" localSheetId="18" name="YesNo" vbProcedure="false">'[7]Drop-down Menus'!$C$12:$C$14</definedName>
    <definedName function="false" hidden="false" localSheetId="20" name="ActionStatus" vbProcedure="false">[3]Actions!$O$4:$O$7</definedName>
    <definedName function="false" hidden="false" localSheetId="20" name="ChangeLevel" vbProcedure="false">#REF!</definedName>
    <definedName function="false" hidden="false" localSheetId="20" name="ExpectedChange" vbProcedure="false">'[3]Risks &amp; Vulnerabilities'!$L$16:$L$19</definedName>
    <definedName function="false" hidden="false" localSheetId="20" name="HazardLevel" vbProcedure="false">'[3]Risks &amp; Vulnerabilities'!$K$16:$K$19</definedName>
    <definedName function="false" hidden="false" localSheetId="20" name="Impact" vbProcedure="false">#REF!</definedName>
    <definedName function="false" hidden="false" localSheetId="20" name="ImpactLevel" vbProcedure="false">#REF!</definedName>
    <definedName function="false" hidden="false" localSheetId="20" name="Intensity" vbProcedure="false">[3]Strategy!$F$53:$F$56</definedName>
    <definedName function="false" hidden="false" localSheetId="20" name="IntensityLevel" vbProcedure="false">[7]strategy!#ref!</definedName>
    <definedName function="false" hidden="false" localSheetId="20" name="IntensityRisks" vbProcedure="false">#REF!</definedName>
    <definedName function="false" hidden="false" localSheetId="20" name="InvolvementLevel" vbProcedure="false">'[7]Drop-down Menus'!$A$4:$A$7</definedName>
    <definedName function="false" hidden="false" localSheetId="20" name="KeyAction" vbProcedure="false">'[7]Drop-down Menus'!$D$12:$D$14</definedName>
    <definedName function="false" hidden="false" localSheetId="20" name="Language" vbProcedure="false">'[7]Drop-down Menus'!$I$14:$I$16</definedName>
    <definedName function="false" hidden="false" localSheetId="20" name="OccurenceLikelihood" vbProcedure="false">'[3]Risks &amp; Vulnerabilities'!$N$16:$N$19</definedName>
    <definedName function="false" hidden="false" localSheetId="20" name="Outcome" vbProcedure="false">#REF!</definedName>
    <definedName function="false" hidden="false" localSheetId="20" name="Sectors" vbProcedure="false">[3]Actions!$N$4:$N$9</definedName>
    <definedName function="false" hidden="false" localSheetId="20" name="serioussness" vbProcedure="false">#REF!</definedName>
    <definedName function="false" hidden="false" localSheetId="20" name="timeframe" vbProcedure="false">extra!$A$23:$A$44</definedName>
    <definedName function="false" hidden="false" localSheetId="20" name="Type" vbProcedure="false">#REF!</definedName>
    <definedName function="false" hidden="false" localSheetId="20" name="Vulnerability" vbProcedure="false">#REF!</definedName>
    <definedName function="false" hidden="false" localSheetId="20" name="year" vbProcedure="false">extra!$H$82:$H$93</definedName>
    <definedName function="false" hidden="false" localSheetId="20" name="YesNo" vbProcedure="false">'[7]Drop-down Menus'!$C$12:$C$14</definedName>
  </definedNames>
  <calcPr iterateCount="100" refMode="A1" iterate="false" iterateDelta="0.0001"/>
  <extLst>
    <ext xmlns:loext="http://schemas.libreoffice.org/" uri="{7626C862-2A13-11E5-B345-FEFF819CDC9F}">
      <loext:extCalcPr stringRefSyntax="ExcelA1"/>
    </ext>
  </extLst>
</workbook>
</file>

<file path=xl/comments12.xml><?xml version="1.0" encoding="utf-8"?>
<comments xmlns="http://schemas.openxmlformats.org/spreadsheetml/2006/main" xmlns:xdr="http://schemas.openxmlformats.org/drawingml/2006/spreadsheetDrawing">
  <authors>
    <author> </author>
  </authors>
  <commentList>
    <comment ref="A210" authorId="0">
      <text>
        <r>
          <rPr>
            <sz val="11"/>
            <color rgb="FF181716"/>
            <rFont val="Arial"/>
            <family val="2"/>
            <charset val="1"/>
          </rPr>
          <t xml:space="preserve">To check with the JRC/DG-Energy whether we would still allow an extra optional section in case they would like to report the indicators below (and publish online) or we simply do not integrate these indicators in the template.
</t>
        </r>
      </text>
    </comment>
  </commentList>
</comments>
</file>

<file path=xl/comments18.xml><?xml version="1.0" encoding="utf-8"?>
<comments xmlns="http://schemas.openxmlformats.org/spreadsheetml/2006/main" xmlns:xdr="http://schemas.openxmlformats.org/drawingml/2006/spreadsheetDrawing">
  <authors>
    <author> </author>
  </authors>
  <commentList>
    <comment ref="E81" authorId="0">
      <text>
        <r>
          <rPr>
            <sz val="9"/>
            <color rgb="FF000000"/>
            <rFont val="Tahoma"/>
            <family val="2"/>
            <charset val="1"/>
          </rPr>
          <t xml:space="preserve">it returns the last year with negative sign -  it counts the n of years with positive sign and subtrcts 1</t>
        </r>
      </text>
    </comment>
    <comment ref="F81" authorId="0">
      <text>
        <r>
          <rPr>
            <sz val="9"/>
            <color rgb="FF000000"/>
            <rFont val="Tahoma"/>
            <family val="2"/>
            <charset val="1"/>
          </rPr>
          <t xml:space="preserve">Nested IF: it concatenates  multiple IF functions to calculate the portion of the year in which the investment pays off</t>
        </r>
      </text>
    </comment>
    <comment ref="H80" authorId="0">
      <text>
        <r>
          <rPr>
            <sz val="11"/>
            <color rgb="FF181716"/>
            <rFont val="Arial"/>
            <family val="2"/>
            <charset val="1"/>
          </rPr>
          <t xml:space="preserve">ZANCANELLA Paolo (JRC-ISPRA): For IT use: </t>
        </r>
        <r>
          <rPr>
            <sz val="9"/>
            <color rgb="FF000000"/>
            <rFont val="Tahoma"/>
            <family val="2"/>
            <charset val="1"/>
          </rPr>
          <t xml:space="preserve">this table and the formulas built in it are used to generate the Discounted Payback period on the table below. This table should be hidden since the municipalities don t need to see how it is calculated. </t>
        </r>
      </text>
    </comment>
    <comment ref="H81" authorId="0">
      <text>
        <r>
          <rPr>
            <sz val="9"/>
            <color rgb="FF000000"/>
            <rFont val="Tahoma"/>
            <family val="2"/>
            <charset val="1"/>
          </rPr>
          <t xml:space="preserve">Total payback period based on cumulative cash flow</t>
        </r>
      </text>
    </comment>
    <comment ref="H83" authorId="0">
      <text>
        <r>
          <rPr>
            <sz val="9"/>
            <color rgb="FF000000"/>
            <rFont val="Tahoma"/>
            <family val="2"/>
            <charset val="1"/>
          </rPr>
          <t xml:space="preserve">Total payback period based on cumulative cash flow</t>
        </r>
      </text>
    </comment>
  </commentList>
</comments>
</file>

<file path=xl/sharedStrings.xml><?xml version="1.0" encoding="utf-8"?>
<sst xmlns="http://schemas.openxmlformats.org/spreadsheetml/2006/main" count="5685" uniqueCount="1246">
  <si>
    <t xml:space="preserve">Covenant of Mayors - Europe 
SECAP template | Working document</t>
  </si>
  <si>
    <r>
      <rPr>
        <sz val="22"/>
        <color rgb="FF003068"/>
        <rFont val="Arial"/>
        <family val="2"/>
        <charset val="1"/>
      </rPr>
      <t xml:space="preserve">The present template is a working document only. The official reporting to the Covenant of Mayors initiative shall be done using the online platform "</t>
    </r>
    <r>
      <rPr>
        <i val="true"/>
        <sz val="22"/>
        <color rgb="FF003068"/>
        <rFont val="Arial"/>
        <family val="2"/>
        <charset val="1"/>
      </rPr>
      <t xml:space="preserve">MyCovenant</t>
    </r>
    <r>
      <rPr>
        <sz val="22"/>
        <color rgb="FF003068"/>
        <rFont val="Arial"/>
        <family val="2"/>
        <charset val="1"/>
      </rPr>
      <t xml:space="preserve">". </t>
    </r>
  </si>
  <si>
    <t xml:space="preserve">Do not use this file for offical submission </t>
  </si>
  <si>
    <t xml:space="preserve">Strategy</t>
  </si>
  <si>
    <t xml:space="preserve">y HOME</t>
  </si>
  <si>
    <t xml:space="preserve">1)</t>
  </si>
  <si>
    <t xml:space="preserve">Long-term vision (e.g. 2050 and beyond)</t>
  </si>
  <si>
    <t xml:space="preserve">2) </t>
  </si>
  <si>
    <t xml:space="preserve">Target(s) and commitment(s)</t>
  </si>
  <si>
    <t xml:space="preserve">Mitigation</t>
  </si>
  <si>
    <r>
      <rPr>
        <b val="true"/>
        <u val="double"/>
        <sz val="10"/>
        <rFont val="Arial"/>
        <family val="2"/>
        <charset val="1"/>
      </rPr>
      <t xml:space="preserve">CO</t>
    </r>
    <r>
      <rPr>
        <b val="true"/>
        <u val="double"/>
        <vertAlign val="subscript"/>
        <sz val="10"/>
        <rFont val="Arial"/>
        <family val="2"/>
        <charset val="1"/>
      </rPr>
      <t xml:space="preserve">2 </t>
    </r>
    <r>
      <rPr>
        <b val="true"/>
        <u val="double"/>
        <sz val="10"/>
        <rFont val="Arial"/>
        <family val="2"/>
        <charset val="1"/>
      </rPr>
      <t xml:space="preserve"> / GHG target</t>
    </r>
  </si>
  <si>
    <t xml:space="preserve">Unit</t>
  </si>
  <si>
    <t xml:space="preserve">Target Year</t>
  </si>
  <si>
    <t xml:space="preserve">Base Year</t>
  </si>
  <si>
    <t xml:space="preserve">Reduction Type</t>
  </si>
  <si>
    <t xml:space="preserve">Population estimates
in target year</t>
  </si>
  <si>
    <t xml:space="preserve">%</t>
  </si>
  <si>
    <t xml:space="preserve">[drop -down]</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</si>
  <si>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if your local authority has set up a 2020 objective.</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</si>
  <si>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if your local authority has set up a 2030 objective.</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</si>
  <si>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Add as many rows as necessary.</t>
    </r>
  </si>
  <si>
    <t xml:space="preserve">MONITORING  </t>
  </si>
  <si>
    <t xml:space="preserve">Adaptation</t>
  </si>
  <si>
    <t xml:space="preserve">Goal</t>
  </si>
  <si>
    <r>
      <rPr>
        <b val="true"/>
        <sz val="9"/>
        <rFont val="Arial"/>
        <family val="2"/>
        <charset val="1"/>
      </rPr>
      <t xml:space="preserve">Unit</t>
    </r>
    <r>
      <rPr>
        <sz val="9"/>
        <rFont val="Arial"/>
        <family val="2"/>
        <charset val="1"/>
      </rPr>
      <t xml:space="preserve"> 
</t>
    </r>
    <r>
      <rPr>
        <sz val="8"/>
        <rFont val="Arial"/>
        <family val="2"/>
        <charset val="1"/>
      </rPr>
      <t xml:space="preserve">(% or other)</t>
    </r>
  </si>
  <si>
    <t xml:space="preserve">Target year</t>
  </si>
  <si>
    <t xml:space="preserve">Progress towards target</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</si>
  <si>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if your local authority is committed to adaptation. // Add as many rows as necessary.</t>
    </r>
  </si>
  <si>
    <t xml:space="preserve">3)</t>
  </si>
  <si>
    <t xml:space="preserve">Administrative structure </t>
  </si>
  <si>
    <t xml:space="preserve">Type of administrative structure</t>
  </si>
  <si>
    <r>
      <rPr>
        <b val="true"/>
        <sz val="10"/>
        <rFont val="Arial"/>
        <family val="2"/>
        <charset val="1"/>
      </rPr>
      <t xml:space="preserve">Mono-sectoral</t>
    </r>
    <r>
      <rPr>
        <sz val="10"/>
        <rFont val="Arial"/>
        <family val="2"/>
        <charset val="1"/>
      </rPr>
      <t xml:space="preserve"> - (one officer of) one sectoral department assigned within the municipal administration</t>
    </r>
  </si>
  <si>
    <r>
      <rPr>
        <b val="true"/>
        <sz val="10"/>
        <rFont val="Arial"/>
        <family val="2"/>
        <charset val="1"/>
      </rPr>
      <t xml:space="preserve">Multi-sectoral</t>
    </r>
    <r>
      <rPr>
        <sz val="10"/>
        <rFont val="Arial"/>
        <family val="2"/>
        <charset val="1"/>
      </rPr>
      <t xml:space="preserve"> - several departments assigned within the municipal administration</t>
    </r>
  </si>
  <si>
    <r>
      <rPr>
        <b val="true"/>
        <sz val="10"/>
        <rFont val="Arial"/>
        <family val="2"/>
        <charset val="1"/>
      </rPr>
      <t xml:space="preserve">Multi-level</t>
    </r>
    <r>
      <rPr>
        <sz val="10"/>
        <rFont val="Arial"/>
        <family val="2"/>
        <charset val="1"/>
      </rPr>
      <t xml:space="preserve"> - several departments assigned at different level(s) of governance (e.g. provincial/regional)</t>
    </r>
  </si>
  <si>
    <t xml:space="preserve">Comments [v]</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</si>
  <si>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Click on the [+/-] button on the left to expand or collapse.</t>
    </r>
  </si>
  <si>
    <t xml:space="preserve">4)</t>
  </si>
  <si>
    <t xml:space="preserve">Staff capacity allocated </t>
  </si>
  <si>
    <t xml:space="preserve">Type</t>
  </si>
  <si>
    <t xml:space="preserve">Plan preparation</t>
  </si>
  <si>
    <t xml:space="preserve">Plan implementation </t>
  </si>
  <si>
    <t xml:space="preserve">Mitigation </t>
  </si>
  <si>
    <t xml:space="preserve">Adaptation </t>
  </si>
  <si>
    <t xml:space="preserve">(Estimated) full-time equivalent job(s)</t>
  </si>
  <si>
    <t xml:space="preserve">Local authority</t>
  </si>
  <si>
    <t xml:space="preserve">Other level(s) of governance (e.g. Covenant coordinator or supporter)</t>
  </si>
  <si>
    <t xml:space="preserve">External consultant</t>
  </si>
  <si>
    <t xml:space="preserve">Other</t>
  </si>
  <si>
    <t xml:space="preserve">Total</t>
  </si>
  <si>
    <r>
      <rPr>
        <b val="true"/>
        <sz val="10"/>
        <color rgb="FF808080"/>
        <rFont val="Webdings"/>
        <family val="1"/>
        <charset val="2"/>
      </rPr>
      <t xml:space="preserve">i</t>
    </r>
    <r>
      <rPr>
        <b val="true"/>
        <sz val="10"/>
        <color rgb="FF808080"/>
        <rFont val="Arial"/>
        <family val="2"/>
        <charset val="1"/>
      </rPr>
      <t xml:space="preserve"> Delete categories that are not applicable.</t>
    </r>
  </si>
  <si>
    <t xml:space="preserve">5)</t>
  </si>
  <si>
    <t xml:space="preserve">Stakeholder engagement</t>
  </si>
  <si>
    <t xml:space="preserve">Type of stakeholders</t>
  </si>
  <si>
    <t xml:space="preserve">Stakeholders engaged</t>
  </si>
  <si>
    <t xml:space="preserve">Engagement level</t>
  </si>
  <si>
    <t xml:space="preserve">Engagement method(s)</t>
  </si>
  <si>
    <t xml:space="preserve">Engagement purpose</t>
  </si>
  <si>
    <t xml:space="preserve">Local authority’s staff</t>
  </si>
  <si>
    <t xml:space="preserve">Local athority's staff</t>
  </si>
  <si>
    <t xml:space="preserve">[drop-down]</t>
  </si>
  <si>
    <t xml:space="preserve">Survey ; Workshop; Focus group; Citizen jury; Other (specify)</t>
  </si>
  <si>
    <t xml:space="preserve">Information ; Consultation; Advice; Co-production; Co-decision; Implementation</t>
  </si>
  <si>
    <t xml:space="preserve">External stakeholders
at local level</t>
  </si>
  <si>
    <t xml:space="preserve">External stakeholders at local level</t>
  </si>
  <si>
    <t xml:space="preserve">Academia; Business &amp; private sector; trade-union; citizens; NGO &amp; civil society; Education sector; Other (specify)</t>
  </si>
  <si>
    <t xml:space="preserve">Stakeholders
at other levels of governance</t>
  </si>
  <si>
    <t xml:space="preserve">Stakeholders at other levels of governance</t>
  </si>
  <si>
    <t xml:space="preserve">National government and/or agency(ies); Sub-national governments(s) and/or agencies; Other (specify)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</si>
  <si>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Select x for the ones that are applicable.</t>
    </r>
  </si>
  <si>
    <t xml:space="preserve">Overall budget foreseen for plan implementation  </t>
  </si>
  <si>
    <t xml:space="preserve">Budget spent so far</t>
  </si>
  <si>
    <t xml:space="preserve">6) </t>
  </si>
  <si>
    <t xml:space="preserve">Budget</t>
  </si>
  <si>
    <t xml:space="preserve">Total (€)</t>
  </si>
  <si>
    <t xml:space="preserve">Mitigation (%)</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</si>
  <si>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 to be reported only for signatories also committed to adaptation</t>
    </r>
  </si>
  <si>
    <t xml:space="preserve">Adaptation (%)</t>
  </si>
  <si>
    <t xml:space="preserve">Budget period</t>
  </si>
  <si>
    <t xml:space="preserve">From:</t>
  </si>
  <si>
    <t xml:space="preserve">To:</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</si>
  <si>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depending on signatories' selected time horizon (2020/2020)</t>
    </r>
  </si>
  <si>
    <t xml:space="preserve"> years</t>
  </si>
  <si>
    <t xml:space="preserve">Financing sources</t>
  </si>
  <si>
    <r>
      <rPr>
        <b val="true"/>
        <sz val="10"/>
        <color rgb="FFFFFFFF"/>
        <rFont val="Arial"/>
        <family val="2"/>
        <charset val="1"/>
      </rPr>
      <t xml:space="preserve">Share</t>
    </r>
    <r>
      <rPr>
        <b val="true"/>
        <sz val="9"/>
        <color rgb="FFFFFFFF"/>
        <rFont val="Arial"/>
        <family val="2"/>
        <charset val="1"/>
      </rPr>
      <t xml:space="preserve"> (in % of overall budget)</t>
    </r>
  </si>
  <si>
    <t xml:space="preserve">Local Authority's own resources</t>
  </si>
  <si>
    <t xml:space="preserve">External sources</t>
  </si>
  <si>
    <t xml:space="preserve">&gt; Public</t>
  </si>
  <si>
    <t xml:space="preserve">&gt; Private</t>
  </si>
  <si>
    <t xml:space="preserve">Not allocated to any sources</t>
  </si>
  <si>
    <t xml:space="preserve">7) </t>
  </si>
  <si>
    <t xml:space="preserve">Monitoring process</t>
  </si>
  <si>
    <t xml:space="preserve">Emission Inventory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</si>
  <si>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To be filled in only if your local authority is committed to mitigation.</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</si>
  <si>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Copy as many "emission inventory" tabs as necessary. Minimun 1 "baseline emission inventory" (BEI) at the 1st reporting stage, minimum 1 "monitoring emission inventory" (MEI) every 4 years.</t>
    </r>
  </si>
  <si>
    <t xml:space="preserve">Inventory year</t>
  </si>
  <si>
    <t xml:space="preserve">2)</t>
  </si>
  <si>
    <t xml:space="preserve">Population in the inventory year</t>
  </si>
  <si>
    <t xml:space="preserve">Emission factors </t>
  </si>
  <si>
    <t xml:space="preserve">  IPCC (Intergovernmental Panel on Climate Change)</t>
  </si>
  <si>
    <t xml:space="preserve">  LCA (Life Cycle Assessment)</t>
  </si>
  <si>
    <t xml:space="preserve">  National/sub-national</t>
  </si>
  <si>
    <t xml:space="preserve">Specify</t>
  </si>
  <si>
    <t xml:space="preserve">Source </t>
  </si>
  <si>
    <t xml:space="preserve">Emission reporting unit</t>
  </si>
  <si>
    <r>
      <rPr>
        <sz val="11"/>
        <rFont val="Arial"/>
        <family val="2"/>
        <charset val="1"/>
      </rPr>
      <t xml:space="preserve">  tonnes CO</t>
    </r>
    <r>
      <rPr>
        <vertAlign val="subscript"/>
        <sz val="11"/>
        <rFont val="Arial"/>
        <family val="2"/>
        <charset val="1"/>
      </rPr>
      <t xml:space="preserve">2</t>
    </r>
    <r>
      <rPr>
        <sz val="11"/>
        <rFont val="Arial"/>
        <family val="2"/>
        <charset val="1"/>
      </rPr>
      <t xml:space="preserve"> </t>
    </r>
  </si>
  <si>
    <r>
      <rPr>
        <sz val="11"/>
        <rFont val="Arial"/>
        <family val="2"/>
        <charset val="1"/>
      </rPr>
      <t xml:space="preserve">  tonnes CO</t>
    </r>
    <r>
      <rPr>
        <vertAlign val="subscript"/>
        <sz val="11"/>
        <rFont val="Arial"/>
        <family val="2"/>
        <charset val="1"/>
      </rPr>
      <t xml:space="preserve">2</t>
    </r>
    <r>
      <rPr>
        <sz val="11"/>
        <rFont val="Arial"/>
        <family val="2"/>
        <charset val="1"/>
      </rPr>
      <t xml:space="preserve"> equivalent</t>
    </r>
  </si>
  <si>
    <t xml:space="preserve">5) </t>
  </si>
  <si>
    <t xml:space="preserve">Methodological note</t>
  </si>
  <si>
    <t xml:space="preserve">A. Final energy consumption</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</si>
  <si>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Please note that for separating decimals dot [.] is used. No thousand separators are allowed.</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</si>
  <si>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Please note that the following notation keys can be used in the table below: "NO" (not occuring), "IE" (included elsewhere), "NE" (not estimated) and "C" (confidential). More information in the Reporting Guidelines.</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</si>
  <si>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Click on the [+/-] buttons on the left to expand or collapse. Hide rows as appropriate to your emission inventory.</t>
    </r>
  </si>
  <si>
    <t xml:space="preserve">Sector</t>
  </si>
  <si>
    <t xml:space="preserve">FINAL ENERGY CONSUMPTION [MWh]</t>
  </si>
  <si>
    <t xml:space="preserve">Electricity</t>
  </si>
  <si>
    <t xml:space="preserve">District heating and cooling</t>
  </si>
  <si>
    <t xml:space="preserve">Fossil fuels</t>
  </si>
  <si>
    <t xml:space="preserve">Renewable energies</t>
  </si>
  <si>
    <t xml:space="preserve">Natural gas</t>
  </si>
  <si>
    <t xml:space="preserve">Liquid gas</t>
  </si>
  <si>
    <t xml:space="preserve">Heating oil</t>
  </si>
  <si>
    <t xml:space="preserve">Diesel</t>
  </si>
  <si>
    <t xml:space="preserve">Gasoline</t>
  </si>
  <si>
    <t xml:space="preserve">Lignite</t>
  </si>
  <si>
    <t xml:space="preserve">Coal</t>
  </si>
  <si>
    <t xml:space="preserve">Other fossil fuels</t>
  </si>
  <si>
    <t xml:space="preserve">Biogas</t>
  </si>
  <si>
    <t xml:space="preserve">Plant oil</t>
  </si>
  <si>
    <t xml:space="preserve">Biofuel </t>
  </si>
  <si>
    <t xml:space="preserve">Other biomass</t>
  </si>
  <si>
    <t xml:space="preserve">Solar thermal</t>
  </si>
  <si>
    <t xml:space="preserve">Geothermal</t>
  </si>
  <si>
    <t xml:space="preserve">BUILDINGS, EQUIPMENT/FACILITIES AND INDUSTRIES</t>
  </si>
  <si>
    <t xml:space="preserve"> </t>
  </si>
  <si>
    <r>
      <rPr>
        <u val="double"/>
        <sz val="10"/>
        <rFont val="Arial"/>
        <family val="2"/>
        <charset val="1"/>
      </rPr>
      <t xml:space="preserve">Municipal buildings, equipment/facilities</t>
    </r>
    <r>
      <rPr>
        <sz val="10"/>
        <rFont val="Arial"/>
        <family val="2"/>
        <charset val="1"/>
      </rPr>
      <t xml:space="preserve"> </t>
    </r>
  </si>
  <si>
    <t xml:space="preserve">Municipal buildings, equipment/facilities</t>
  </si>
  <si>
    <t xml:space="preserve">NE</t>
  </si>
  <si>
    <t xml:space="preserve">Public lighting</t>
  </si>
  <si>
    <t xml:space="preserve">Other </t>
  </si>
  <si>
    <r>
      <rPr>
        <u val="double"/>
        <sz val="10"/>
        <rFont val="Arial"/>
        <family val="2"/>
        <charset val="1"/>
      </rPr>
      <t xml:space="preserve">Tertiary (non municipal) buildings, equipment/facilities</t>
    </r>
    <r>
      <rPr>
        <sz val="10"/>
        <rFont val="Arial"/>
        <family val="2"/>
        <charset val="1"/>
      </rPr>
      <t xml:space="preserve">  </t>
    </r>
  </si>
  <si>
    <t xml:space="preserve">Institutional buildings </t>
  </si>
  <si>
    <t xml:space="preserve">Residential buildings</t>
  </si>
  <si>
    <t xml:space="preserve">Industry</t>
  </si>
  <si>
    <t xml:space="preserve">Non-ETS</t>
  </si>
  <si>
    <r>
      <rPr>
        <u val="double"/>
        <sz val="10"/>
        <rFont val="Arial"/>
        <family val="2"/>
        <charset val="1"/>
      </rPr>
      <t xml:space="preserve">ETS</t>
    </r>
    <r>
      <rPr>
        <sz val="10"/>
        <rFont val="Arial"/>
        <family val="2"/>
        <charset val="1"/>
      </rPr>
      <t xml:space="preserve"> </t>
    </r>
    <r>
      <rPr>
        <sz val="7.5"/>
        <color rgb="FF808080"/>
        <rFont val="Arial"/>
        <family val="2"/>
        <charset val="1"/>
      </rPr>
      <t xml:space="preserve">(not recommended)</t>
    </r>
  </si>
  <si>
    <t xml:space="preserve">Buildings, equipment/facilities and industries not allocated</t>
  </si>
  <si>
    <t xml:space="preserve">Subtotal </t>
  </si>
  <si>
    <t xml:space="preserve">TRANSPORT</t>
  </si>
  <si>
    <t xml:space="preserve">Municipal fleet</t>
  </si>
  <si>
    <t xml:space="preserve">Road</t>
  </si>
  <si>
    <t xml:space="preserve">Public transport </t>
  </si>
  <si>
    <t xml:space="preserve">Rail</t>
  </si>
  <si>
    <t xml:space="preserve">Local and domestic waterways</t>
  </si>
  <si>
    <t xml:space="preserve">Private and commercial transport</t>
  </si>
  <si>
    <t xml:space="preserve">Local aviation</t>
  </si>
  <si>
    <t xml:space="preserve">Transport not allocated</t>
  </si>
  <si>
    <r>
      <rPr>
        <b val="true"/>
        <sz val="10"/>
        <color rgb="FFFFFFFF"/>
        <rFont val="Arial"/>
        <family val="2"/>
        <charset val="1"/>
      </rPr>
      <t xml:space="preserve">OTHER </t>
    </r>
    <r>
      <rPr>
        <b val="true"/>
        <i val="true"/>
        <sz val="10"/>
        <color rgb="FFFFFFFF"/>
        <rFont val="Arial"/>
        <family val="2"/>
        <charset val="1"/>
      </rPr>
      <t xml:space="preserve"> </t>
    </r>
  </si>
  <si>
    <t xml:space="preserve">Agriculture, Forestry, Fisheries</t>
  </si>
  <si>
    <t xml:space="preserve">Other not allocated</t>
  </si>
  <si>
    <t xml:space="preserve">TOTAL</t>
  </si>
  <si>
    <t xml:space="preserve">Covenant Key Sectors</t>
  </si>
  <si>
    <t xml:space="preserve">B. Energy supply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</si>
  <si>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Hide sections or rows as appropriate to your emission inventory.</t>
    </r>
  </si>
  <si>
    <t xml:space="preserve">B1. Certified green electricity</t>
  </si>
  <si>
    <t xml:space="preserve">Certified green electricity</t>
  </si>
  <si>
    <t xml:space="preserve">Renewable electricity  [MWh]</t>
  </si>
  <si>
    <r>
      <rPr>
        <b val="true"/>
        <sz val="10"/>
        <color rgb="FFFFFFFF"/>
        <rFont val="Arial"/>
        <family val="2"/>
        <charset val="1"/>
      </rPr>
      <t xml:space="preserve">CO</t>
    </r>
    <r>
      <rPr>
        <b val="true"/>
        <vertAlign val="subscript"/>
        <sz val="10"/>
        <color rgb="FFFFFFFF"/>
        <rFont val="Arial"/>
        <family val="2"/>
        <charset val="1"/>
      </rPr>
      <t xml:space="preserve">2</t>
    </r>
    <r>
      <rPr>
        <b val="true"/>
        <sz val="10"/>
        <color rgb="FFFFFFFF"/>
        <rFont val="Arial"/>
        <family val="2"/>
        <charset val="1"/>
      </rPr>
      <t xml:space="preserve"> / CO</t>
    </r>
    <r>
      <rPr>
        <b val="true"/>
        <vertAlign val="subscript"/>
        <sz val="10"/>
        <color rgb="FFFFFFFF"/>
        <rFont val="Arial"/>
        <family val="2"/>
        <charset val="1"/>
      </rPr>
      <t xml:space="preserve">2 </t>
    </r>
    <r>
      <rPr>
        <b val="true"/>
        <sz val="10"/>
        <color rgb="FFFFFFFF"/>
        <rFont val="Arial"/>
        <family val="2"/>
        <charset val="1"/>
      </rPr>
      <t xml:space="preserve">eq. Emission factor [t/MWh]</t>
    </r>
  </si>
  <si>
    <r>
      <rPr>
        <b val="true"/>
        <u val="double"/>
        <sz val="10"/>
        <rFont val="Arial"/>
        <family val="2"/>
        <charset val="1"/>
      </rPr>
      <t xml:space="preserve">Purchases Guarantees of Origins</t>
    </r>
    <r>
      <rPr>
        <sz val="10"/>
        <rFont val="Arial"/>
        <family val="2"/>
        <charset val="1"/>
      </rPr>
      <t xml:space="preserve"> (within the municipality boundaries) </t>
    </r>
  </si>
  <si>
    <r>
      <rPr>
        <b val="true"/>
        <u val="double"/>
        <sz val="10"/>
        <rFont val="Arial"/>
        <family val="2"/>
        <charset val="1"/>
      </rPr>
      <t xml:space="preserve">Sales Guarantees of Origins</t>
    </r>
    <r>
      <rPr>
        <b val="true"/>
        <sz val="10"/>
        <rFont val="Arial"/>
        <family val="2"/>
        <charset val="1"/>
      </rPr>
      <t xml:space="preserve"> </t>
    </r>
    <r>
      <rPr>
        <sz val="10"/>
        <rFont val="Arial"/>
        <family val="2"/>
        <charset val="1"/>
      </rPr>
      <t xml:space="preserve">(within the municipality boundaries) </t>
    </r>
  </si>
  <si>
    <t xml:space="preserve">B2. Local/distributed electricity production (Renewable energy only)</t>
  </si>
  <si>
    <t xml:space="preserve">Local renewable electricity plants</t>
  </si>
  <si>
    <t xml:space="preserve">Renewable electricity produced [MWh]</t>
  </si>
  <si>
    <t xml:space="preserve">Emission factor [t/MWh produced]</t>
  </si>
  <si>
    <r>
      <rPr>
        <b val="true"/>
        <sz val="10"/>
        <color rgb="FFFFFFFF"/>
        <rFont val="Arial"/>
        <family val="2"/>
        <charset val="1"/>
      </rPr>
      <t xml:space="preserve">CO</t>
    </r>
    <r>
      <rPr>
        <b val="true"/>
        <vertAlign val="subscript"/>
        <sz val="10"/>
        <color rgb="FFFFFFFF"/>
        <rFont val="Arial"/>
        <family val="2"/>
        <charset val="1"/>
      </rPr>
      <t xml:space="preserve">2</t>
    </r>
    <r>
      <rPr>
        <b val="true"/>
        <sz val="10"/>
        <color rgb="FFFFFFFF"/>
        <rFont val="Arial"/>
        <family val="2"/>
        <charset val="1"/>
      </rPr>
      <t xml:space="preserve"> / CO</t>
    </r>
    <r>
      <rPr>
        <b val="true"/>
        <vertAlign val="subscript"/>
        <sz val="10"/>
        <color rgb="FFFFFFFF"/>
        <rFont val="Arial"/>
        <family val="2"/>
        <charset val="1"/>
      </rPr>
      <t xml:space="preserve">2 </t>
    </r>
    <r>
      <rPr>
        <b val="true"/>
        <sz val="10"/>
        <color rgb="FFFFFFFF"/>
        <rFont val="Arial"/>
        <family val="2"/>
        <charset val="1"/>
      </rPr>
      <t xml:space="preserve">eq. emissions [t]</t>
    </r>
  </si>
  <si>
    <t xml:space="preserve">Wind </t>
  </si>
  <si>
    <t xml:space="preserve">Hydroelectric</t>
  </si>
  <si>
    <t xml:space="preserve">Photovoltaics</t>
  </si>
  <si>
    <t xml:space="preserve">B3. Local/distributed electricity production</t>
  </si>
  <si>
    <t xml:space="preserve">Local electricity production plants</t>
  </si>
  <si>
    <t xml:space="preserve">Electricity produced [MWh]</t>
  </si>
  <si>
    <t xml:space="preserve">  Energy carrier input [MWh]</t>
  </si>
  <si>
    <r>
      <rPr>
        <b val="true"/>
        <sz val="10"/>
        <color rgb="FFFFFFFF"/>
        <rFont val="Arial"/>
        <family val="2"/>
        <charset val="1"/>
      </rPr>
      <t xml:space="preserve">CO</t>
    </r>
    <r>
      <rPr>
        <b val="true"/>
        <vertAlign val="subscript"/>
        <sz val="10"/>
        <color rgb="FFFFFFFF"/>
        <rFont val="Arial"/>
        <family val="2"/>
        <charset val="1"/>
      </rPr>
      <t xml:space="preserve">2</t>
    </r>
    <r>
      <rPr>
        <b val="true"/>
        <sz val="10"/>
        <color rgb="FFFFFFFF"/>
        <rFont val="Arial"/>
        <family val="2"/>
        <charset val="1"/>
      </rPr>
      <t xml:space="preserve"> / CO</t>
    </r>
    <r>
      <rPr>
        <b val="true"/>
        <vertAlign val="subscript"/>
        <sz val="10"/>
        <color rgb="FFFFFFFF"/>
        <rFont val="Arial"/>
        <family val="2"/>
        <charset val="1"/>
      </rPr>
      <t xml:space="preserve">2</t>
    </r>
    <r>
      <rPr>
        <b val="true"/>
        <sz val="10"/>
        <color rgb="FFFFFFFF"/>
        <rFont val="Arial"/>
        <family val="2"/>
        <charset val="1"/>
      </rPr>
      <t xml:space="preserve"> eq. emissions [t]</t>
    </r>
  </si>
  <si>
    <t xml:space="preserve">Waste</t>
  </si>
  <si>
    <t xml:space="preserve">Other renewable</t>
  </si>
  <si>
    <t xml:space="preserve">from renewable sources</t>
  </si>
  <si>
    <t xml:space="preserve">from non-renewable sources</t>
  </si>
  <si>
    <t xml:space="preserve">Fossil sources</t>
  </si>
  <si>
    <t xml:space="preserve">Renewable sources</t>
  </si>
  <si>
    <t xml:space="preserve">Combined Heat and Power </t>
  </si>
  <si>
    <r>
      <rPr>
        <b val="true"/>
        <sz val="10"/>
        <rFont val="Arial"/>
        <family val="2"/>
        <charset val="1"/>
      </rPr>
      <t xml:space="preserve">Other </t>
    </r>
    <r>
      <rPr>
        <sz val="10"/>
        <rFont val="Arial"/>
        <family val="2"/>
        <charset val="1"/>
      </rPr>
      <t xml:space="preserve">(ETS and large-scale plants &gt; 20 MW not recommended)</t>
    </r>
  </si>
  <si>
    <t xml:space="preserve">B4. Local heat/cold production</t>
  </si>
  <si>
    <t xml:space="preserve">Local heat/cold production plants</t>
  </si>
  <si>
    <t xml:space="preserve">Heat/cold produced [MWh]</t>
  </si>
  <si>
    <r>
      <rPr>
        <b val="true"/>
        <sz val="10"/>
        <rFont val="Arial"/>
        <family val="2"/>
        <charset val="1"/>
      </rPr>
      <t xml:space="preserve">District heating </t>
    </r>
    <r>
      <rPr>
        <sz val="10"/>
        <rFont val="Arial"/>
        <family val="2"/>
        <charset val="1"/>
      </rPr>
      <t xml:space="preserve">(heat-only)</t>
    </r>
    <r>
      <rPr>
        <b val="true"/>
        <sz val="10"/>
        <rFont val="Arial"/>
        <family val="2"/>
        <charset val="1"/>
      </rPr>
      <t xml:space="preserve"> </t>
    </r>
  </si>
  <si>
    <r>
      <rPr>
        <b val="true"/>
        <sz val="11"/>
        <rFont val="Arial"/>
        <family val="2"/>
        <charset val="1"/>
      </rPr>
      <t xml:space="preserve">C. CO</t>
    </r>
    <r>
      <rPr>
        <b val="true"/>
        <vertAlign val="subscript"/>
        <sz val="11"/>
        <rFont val="Arial"/>
        <family val="2"/>
        <charset val="1"/>
      </rPr>
      <t xml:space="preserve">2</t>
    </r>
    <r>
      <rPr>
        <b val="true"/>
        <sz val="11"/>
        <rFont val="Arial"/>
        <family val="2"/>
        <charset val="1"/>
      </rPr>
      <t xml:space="preserve"> emissions</t>
    </r>
  </si>
  <si>
    <r>
      <rPr>
        <b val="true"/>
        <sz val="11"/>
        <rFont val="Arial"/>
        <family val="2"/>
        <charset val="1"/>
      </rPr>
      <t xml:space="preserve">C1. Please insert the CO</t>
    </r>
    <r>
      <rPr>
        <b val="true"/>
        <vertAlign val="subscript"/>
        <sz val="11"/>
        <rFont val="Arial"/>
        <family val="2"/>
        <charset val="1"/>
      </rPr>
      <t xml:space="preserve">2 </t>
    </r>
    <r>
      <rPr>
        <b val="true"/>
        <sz val="11"/>
        <rFont val="Arial"/>
        <family val="2"/>
        <charset val="1"/>
      </rPr>
      <t xml:space="preserve">emission factors adopted [t/MWh]:</t>
    </r>
  </si>
  <si>
    <t xml:space="preserve">i Click here to visualise fuel emission factors</t>
  </si>
  <si>
    <t xml:space="preserve">Heat/cold</t>
  </si>
  <si>
    <t xml:space="preserve">National</t>
  </si>
  <si>
    <t xml:space="preserve">Local</t>
  </si>
  <si>
    <t xml:space="preserve">C2. Please complete in case non-energy related sectors are included:</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</si>
  <si>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Click on the [+/-] buttons on the left to expand or collapse.</t>
    </r>
  </si>
  <si>
    <t xml:space="preserve">Non-energy related sectors</t>
  </si>
  <si>
    <r>
      <rPr>
        <b val="true"/>
        <sz val="10"/>
        <color rgb="FFFFFFFF"/>
        <rFont val="Arial"/>
        <family val="2"/>
        <charset val="1"/>
      </rPr>
      <t xml:space="preserve">CO</t>
    </r>
    <r>
      <rPr>
        <b val="true"/>
        <vertAlign val="subscript"/>
        <sz val="10"/>
        <color rgb="FFFFFFFF"/>
        <rFont val="Arial"/>
        <family val="2"/>
        <charset val="1"/>
      </rPr>
      <t xml:space="preserve">2</t>
    </r>
    <r>
      <rPr>
        <b val="true"/>
        <sz val="10"/>
        <color rgb="FFFFFFFF"/>
        <rFont val="Arial"/>
        <family val="2"/>
        <charset val="1"/>
      </rPr>
      <t xml:space="preserve"> eq. emissions [t]</t>
    </r>
  </si>
  <si>
    <t xml:space="preserve">Activity data (tons)</t>
  </si>
  <si>
    <t xml:space="preserve">Waste management</t>
  </si>
  <si>
    <t xml:space="preserve">Solid waste disposal </t>
  </si>
  <si>
    <t xml:space="preserve">Biological Treatment of Solid Waste</t>
  </si>
  <si>
    <t xml:space="preserve">Incineration and Open Burning of Waste</t>
  </si>
  <si>
    <t xml:space="preserve">Activity data (m3)</t>
  </si>
  <si>
    <t xml:space="preserve">Wastewater treatment and discharge</t>
  </si>
  <si>
    <t xml:space="preserve">Other non-energy related such as fugitive emissions</t>
  </si>
  <si>
    <t xml:space="preserve">Emission Inventory Summary</t>
  </si>
  <si>
    <r>
      <rPr>
        <b val="true"/>
        <sz val="11"/>
        <color rgb="FF808080"/>
        <rFont val="Webdings"/>
        <family val="1"/>
        <charset val="2"/>
      </rPr>
      <t xml:space="preserve">i</t>
    </r>
    <r>
      <rPr>
        <b val="true"/>
        <sz val="11"/>
        <color rgb="FF808080"/>
        <rFont val="Arial"/>
        <family val="2"/>
        <charset val="1"/>
      </rPr>
      <t xml:space="preserve"> The emission inventory summary table is automatically generated in the online platform (</t>
    </r>
    <r>
      <rPr>
        <b val="true"/>
        <i val="true"/>
        <sz val="11"/>
        <color rgb="FF808080"/>
        <rFont val="Arial"/>
        <family val="2"/>
        <charset val="1"/>
      </rPr>
      <t xml:space="preserve">MyCovenant</t>
    </r>
    <r>
      <rPr>
        <b val="true"/>
        <sz val="11"/>
        <color rgb="FF808080"/>
        <rFont val="Arial"/>
        <family val="2"/>
        <charset val="1"/>
      </rPr>
      <t xml:space="preserve">). </t>
    </r>
  </si>
  <si>
    <t xml:space="preserve">Additional comments</t>
  </si>
  <si>
    <t xml:space="preserve">Monitoring Emission Inventory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</si>
  <si>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Copy as many "MEI" tabs for Monitoring Emission Inventories as necessary.</t>
    </r>
  </si>
  <si>
    <t xml:space="preserve">Number of inhabitants in the inventory year</t>
  </si>
  <si>
    <t xml:space="preserve">  IPCC</t>
  </si>
  <si>
    <t xml:space="preserve">Methodological notes</t>
  </si>
  <si>
    <t xml:space="preserve">Tertiary (non municipal) buildings, equipment/facilities</t>
  </si>
  <si>
    <t xml:space="preserve">Private and commercial transport  </t>
  </si>
  <si>
    <t xml:space="preserve">B1. Municipal purchases of certified green electricity</t>
  </si>
  <si>
    <t xml:space="preserve">Municipal purchases of certified green electricity</t>
  </si>
  <si>
    <t xml:space="preserve">Renewable electricity purchased [MWh]</t>
  </si>
  <si>
    <r>
      <rPr>
        <b val="true"/>
        <sz val="10"/>
        <rFont val="Arial"/>
        <family val="2"/>
        <charset val="1"/>
      </rPr>
      <t xml:space="preserve">CO</t>
    </r>
    <r>
      <rPr>
        <b val="true"/>
        <vertAlign val="subscript"/>
        <sz val="10"/>
        <rFont val="Arial"/>
        <family val="2"/>
        <charset val="1"/>
      </rPr>
      <t xml:space="preserve">2</t>
    </r>
    <r>
      <rPr>
        <b val="true"/>
        <sz val="10"/>
        <rFont val="Arial"/>
        <family val="2"/>
        <charset val="1"/>
      </rPr>
      <t xml:space="preserve"> / CO</t>
    </r>
    <r>
      <rPr>
        <b val="true"/>
        <vertAlign val="subscript"/>
        <sz val="10"/>
        <rFont val="Arial"/>
        <family val="2"/>
        <charset val="1"/>
      </rPr>
      <t xml:space="preserve">2 </t>
    </r>
    <r>
      <rPr>
        <b val="true"/>
        <sz val="10"/>
        <rFont val="Arial"/>
        <family val="2"/>
        <charset val="1"/>
      </rPr>
      <t xml:space="preserve">eq. Emission factor [t/MWh]</t>
    </r>
  </si>
  <si>
    <t xml:space="preserve">Certified green electricity purchased</t>
  </si>
  <si>
    <t xml:space="preserve">Local renewable electricity plants                                            (ETS and large-scale plants &gt; 20 MWe not recommended)</t>
  </si>
  <si>
    <r>
      <rPr>
        <b val="true"/>
        <sz val="10"/>
        <rFont val="Arial"/>
        <family val="2"/>
        <charset val="1"/>
      </rPr>
      <t xml:space="preserve">CO</t>
    </r>
    <r>
      <rPr>
        <b val="true"/>
        <vertAlign val="subscript"/>
        <sz val="10"/>
        <rFont val="Arial"/>
        <family val="2"/>
        <charset val="1"/>
      </rPr>
      <t xml:space="preserve">2</t>
    </r>
    <r>
      <rPr>
        <b val="true"/>
        <sz val="10"/>
        <rFont val="Arial"/>
        <family val="2"/>
        <charset val="1"/>
      </rPr>
      <t xml:space="preserve"> / CO</t>
    </r>
    <r>
      <rPr>
        <b val="true"/>
        <vertAlign val="subscript"/>
        <sz val="10"/>
        <rFont val="Arial"/>
        <family val="2"/>
        <charset val="1"/>
      </rPr>
      <t xml:space="preserve">2 </t>
    </r>
    <r>
      <rPr>
        <b val="true"/>
        <sz val="10"/>
        <rFont val="Arial"/>
        <family val="2"/>
        <charset val="1"/>
      </rPr>
      <t xml:space="preserve">eq. emissions [t]</t>
    </r>
  </si>
  <si>
    <t xml:space="preserve">Local electricity production plants                                         (ETS and large-scale plants &gt; 20 MW not recommended)</t>
  </si>
  <si>
    <r>
      <rPr>
        <b val="true"/>
        <sz val="10"/>
        <rFont val="Arial"/>
        <family val="2"/>
        <charset val="1"/>
      </rPr>
      <t xml:space="preserve">CO</t>
    </r>
    <r>
      <rPr>
        <b val="true"/>
        <vertAlign val="subscript"/>
        <sz val="10"/>
        <rFont val="Arial"/>
        <family val="2"/>
        <charset val="1"/>
      </rPr>
      <t xml:space="preserve">2</t>
    </r>
    <r>
      <rPr>
        <b val="true"/>
        <sz val="10"/>
        <rFont val="Arial"/>
        <family val="2"/>
        <charset val="1"/>
      </rPr>
      <t xml:space="preserve"> / CO</t>
    </r>
    <r>
      <rPr>
        <b val="true"/>
        <vertAlign val="subscript"/>
        <sz val="10"/>
        <rFont val="Arial"/>
        <family val="2"/>
        <charset val="1"/>
      </rPr>
      <t xml:space="preserve">2</t>
    </r>
    <r>
      <rPr>
        <b val="true"/>
        <sz val="10"/>
        <rFont val="Arial"/>
        <family val="2"/>
        <charset val="1"/>
      </rPr>
      <t xml:space="preserve"> eq. emissions [t]</t>
    </r>
  </si>
  <si>
    <t xml:space="preserve">District heating (heat-only) </t>
  </si>
  <si>
    <t xml:space="preserve">Click here to visualise fuel emission factors</t>
  </si>
  <si>
    <t xml:space="preserve">BEI</t>
  </si>
  <si>
    <t xml:space="preserve">MEI</t>
  </si>
  <si>
    <r>
      <rPr>
        <b val="true"/>
        <sz val="10"/>
        <rFont val="Arial"/>
        <family val="2"/>
        <charset val="1"/>
      </rPr>
      <t xml:space="preserve">CO</t>
    </r>
    <r>
      <rPr>
        <b val="true"/>
        <vertAlign val="subscript"/>
        <sz val="10"/>
        <rFont val="Arial"/>
        <family val="2"/>
        <charset val="1"/>
      </rPr>
      <t xml:space="preserve">2</t>
    </r>
    <r>
      <rPr>
        <b val="true"/>
        <sz val="10"/>
        <rFont val="Arial"/>
        <family val="2"/>
        <charset val="1"/>
      </rPr>
      <t xml:space="preserve"> eq. emissions [t]</t>
    </r>
  </si>
  <si>
    <t xml:space="preserve">Waste water management</t>
  </si>
  <si>
    <t xml:space="preserve">Other non-energy related</t>
  </si>
  <si>
    <r>
      <rPr>
        <b val="true"/>
        <sz val="10"/>
        <rFont val="Arial"/>
        <family val="2"/>
        <charset val="1"/>
      </rPr>
      <t xml:space="preserve">CO</t>
    </r>
    <r>
      <rPr>
        <b val="true"/>
        <vertAlign val="subscript"/>
        <sz val="10"/>
        <rFont val="Arial"/>
        <family val="2"/>
        <charset val="1"/>
      </rPr>
      <t xml:space="preserve">2</t>
    </r>
    <r>
      <rPr>
        <b val="true"/>
        <sz val="10"/>
        <rFont val="Arial"/>
        <family val="2"/>
        <charset val="1"/>
      </rPr>
      <t xml:space="preserve"> emissions [t] / CO</t>
    </r>
    <r>
      <rPr>
        <b val="true"/>
        <vertAlign val="subscript"/>
        <sz val="10"/>
        <rFont val="Arial"/>
        <family val="2"/>
        <charset val="1"/>
      </rPr>
      <t xml:space="preserve">2</t>
    </r>
    <r>
      <rPr>
        <b val="true"/>
        <sz val="10"/>
        <rFont val="Arial"/>
        <family val="2"/>
        <charset val="1"/>
      </rPr>
      <t xml:space="preserve"> eq. emissions [t]</t>
    </r>
  </si>
  <si>
    <t xml:space="preserve">Heating Oil</t>
  </si>
  <si>
    <t xml:space="preserve">Subtotal</t>
  </si>
  <si>
    <t xml:space="preserve">OTHER </t>
  </si>
  <si>
    <t xml:space="preserve">OTHER NON-ENERGY RELATED</t>
  </si>
  <si>
    <t xml:space="preserve">BACK Û</t>
  </si>
  <si>
    <t xml:space="preserve">Ü MEI2</t>
  </si>
  <si>
    <t xml:space="preserve">Ü ACTIONS</t>
  </si>
  <si>
    <t xml:space="preserve">Ü NEXT</t>
  </si>
  <si>
    <t xml:space="preserve">Climate Change Risks and Vulnerabilities</t>
  </si>
  <si>
    <t xml:space="preserve"> Risk &amp; Vulnerability Assessment (RVA)</t>
  </si>
  <si>
    <r>
      <rPr>
        <b val="true"/>
        <sz val="12"/>
        <color rgb="FFC00000"/>
        <rFont val="Arial"/>
        <family val="2"/>
        <charset val="1"/>
      </rPr>
      <t xml:space="preserve">Note that the online platform </t>
    </r>
    <r>
      <rPr>
        <b val="true"/>
        <i val="true"/>
        <sz val="12"/>
        <color rgb="FFC00000"/>
        <rFont val="Arial"/>
        <family val="2"/>
        <charset val="1"/>
      </rPr>
      <t xml:space="preserve">MyCovenant</t>
    </r>
    <r>
      <rPr>
        <b val="true"/>
        <sz val="12"/>
        <color rgb="FFC00000"/>
        <rFont val="Arial"/>
        <family val="2"/>
        <charset val="1"/>
      </rPr>
      <t xml:space="preserve"> applies an IT solution through which tables in the RVA are generated automatically and prefilled depending on previously made selections.
While content in this file and in </t>
    </r>
    <r>
      <rPr>
        <b val="true"/>
        <i val="true"/>
        <sz val="12"/>
        <color rgb="FFC00000"/>
        <rFont val="Arial"/>
        <family val="2"/>
        <charset val="1"/>
      </rPr>
      <t xml:space="preserve">MyCovenant</t>
    </r>
    <r>
      <rPr>
        <b val="true"/>
        <sz val="12"/>
        <color rgb="FFC00000"/>
        <rFont val="Arial"/>
        <family val="2"/>
        <charset val="1"/>
      </rPr>
      <t xml:space="preserve"> is the same, the method of completion of the RVA will slightly differ. </t>
    </r>
  </si>
  <si>
    <r>
      <rPr>
        <sz val="10"/>
        <color rgb="FF55514D"/>
        <rFont val="Webdings"/>
        <family val="1"/>
        <charset val="2"/>
      </rPr>
      <t xml:space="preserve">i</t>
    </r>
    <r>
      <rPr>
        <sz val="10"/>
        <color rgb="FF55514D"/>
        <rFont val="Arial"/>
        <family val="2"/>
        <charset val="1"/>
      </rPr>
      <t xml:space="preserve"> Underlined words are defined; definitions are visible upon clicking the respective cell. Definitions of climate hazards, sectors, adaptive capacity factors are provided in the reporting guidelines. 
</t>
    </r>
  </si>
  <si>
    <r>
      <rPr>
        <sz val="10"/>
        <color rgb="FF55514D"/>
        <rFont val="Webdings"/>
        <family val="1"/>
        <charset val="2"/>
      </rPr>
      <t xml:space="preserve">i</t>
    </r>
    <r>
      <rPr>
        <sz val="10"/>
        <color rgb="FF55514D"/>
        <rFont val="Arial"/>
        <family val="2"/>
        <charset val="1"/>
      </rPr>
      <t xml:space="preserve"> To choose option(s) from a predefined list, copy and paste the relevant option(s). 'Single choice' indicates only one option is possible; 'multiple choice' indicates more than one options are possible.
</t>
    </r>
  </si>
  <si>
    <t xml:space="preserve">Table 1) Climate hazards</t>
  </si>
  <si>
    <t xml:space="preserve">Climate hazards</t>
  </si>
  <si>
    <r>
      <rPr>
        <b val="true"/>
        <sz val="10"/>
        <color rgb="FFFFFFFF"/>
        <rFont val="Arial"/>
        <family val="2"/>
        <charset val="1"/>
      </rPr>
      <t xml:space="preserve">&lt;&lt;   Current </t>
    </r>
    <r>
      <rPr>
        <b val="true"/>
        <u val="double"/>
        <sz val="10"/>
        <color rgb="FFFFFFFF"/>
        <rFont val="Arial"/>
        <family val="2"/>
        <charset val="1"/>
      </rPr>
      <t xml:space="preserve">risk </t>
    </r>
    <r>
      <rPr>
        <b val="true"/>
        <sz val="10"/>
        <color rgb="FFFFFFFF"/>
        <rFont val="Arial"/>
        <family val="2"/>
        <charset val="1"/>
      </rPr>
      <t xml:space="preserve">of hazard occurring  &gt;&gt;</t>
    </r>
  </si>
  <si>
    <t xml:space="preserve">&lt;&lt; Current risks &gt;&gt;</t>
  </si>
  <si>
    <t xml:space="preserve">&lt;&lt;   Future hazards   &gt;&gt;</t>
  </si>
  <si>
    <t xml:space="preserve">Probability of hazard</t>
  </si>
  <si>
    <r>
      <rPr>
        <b val="true"/>
        <u val="double"/>
        <sz val="10"/>
        <color rgb="FFFFFFFF"/>
        <rFont val="Arial"/>
        <family val="2"/>
        <charset val="1"/>
      </rPr>
      <t xml:space="preserve">Impact</t>
    </r>
    <r>
      <rPr>
        <b val="true"/>
        <sz val="10"/>
        <color rgb="FFFFFFFF"/>
        <rFont val="Arial"/>
        <family val="2"/>
        <charset val="1"/>
      </rPr>
      <t xml:space="preserve"> of hazard</t>
    </r>
  </si>
  <si>
    <t xml:space="preserve">Expected change
in hazard intensity</t>
  </si>
  <si>
    <t xml:space="preserve">Expected change
in hazard frequency</t>
  </si>
  <si>
    <t xml:space="preserve">Timeframe(s)</t>
  </si>
  <si>
    <r>
      <rPr>
        <sz val="10"/>
        <color rgb="FF55514D"/>
        <rFont val="Webdings"/>
        <family val="1"/>
        <charset val="2"/>
      </rPr>
      <t xml:space="preserve">i</t>
    </r>
    <r>
      <rPr>
        <sz val="10"/>
        <color rgb="FF55514D"/>
        <rFont val="Arial"/>
        <family val="2"/>
        <charset val="1"/>
      </rPr>
      <t xml:space="preserve"> </t>
    </r>
    <r>
      <rPr>
        <b val="true"/>
        <sz val="10"/>
        <color rgb="FF55514D"/>
        <rFont val="Arial"/>
        <family val="2"/>
        <charset val="1"/>
      </rPr>
      <t xml:space="preserve">Step 1)</t>
    </r>
    <r>
      <rPr>
        <sz val="10"/>
        <color rgb="FF55514D"/>
        <rFont val="Arial"/>
        <family val="2"/>
        <charset val="1"/>
      </rPr>
      <t xml:space="preserve"> Check the boxes for the climate hazards that are applicable to your local authority  </t>
    </r>
    <r>
      <rPr>
        <b val="true"/>
        <sz val="10"/>
        <color rgb="FF55514D"/>
        <rFont val="Arial"/>
        <family val="2"/>
        <charset val="1"/>
      </rPr>
      <t xml:space="preserve">&gt;&gt;&gt;  Step 2)</t>
    </r>
    <r>
      <rPr>
        <sz val="10"/>
        <color rgb="FF55514D"/>
        <rFont val="Arial"/>
        <family val="2"/>
        <charset val="1"/>
      </rPr>
      <t xml:space="preserve"> Fill in all green fields for the selected hazards by choosing (i.e. copying and pasting) option(s) in row# 14 </t>
    </r>
    <r>
      <rPr>
        <b val="true"/>
        <sz val="10"/>
        <color rgb="FF55514D"/>
        <rFont val="Arial"/>
        <family val="2"/>
        <charset val="1"/>
      </rPr>
      <t xml:space="preserve">&gt;&gt;&gt; Step 3) </t>
    </r>
    <r>
      <rPr>
        <sz val="10"/>
        <color rgb="FF55514D"/>
        <rFont val="Arial"/>
        <family val="2"/>
        <charset val="1"/>
      </rPr>
      <t xml:space="preserve">Optionally, fill in information for the relevant sub-hazards (do not fill anything for sub-hazards that are not relevant). </t>
    </r>
  </si>
  <si>
    <r>
      <rPr>
        <b val="true"/>
        <sz val="9"/>
        <color rgb="FF55514D"/>
        <rFont val="Arial"/>
        <family val="2"/>
        <charset val="1"/>
      </rPr>
      <t xml:space="preserve">Single choice: 
</t>
    </r>
    <r>
      <rPr>
        <sz val="9"/>
        <color rgb="FF55514D"/>
        <rFont val="Arial"/>
        <family val="2"/>
        <charset val="1"/>
      </rPr>
      <t xml:space="preserve">
Low 
Moderate
High
Not known
</t>
    </r>
  </si>
  <si>
    <r>
      <rPr>
        <b val="true"/>
        <sz val="9"/>
        <color rgb="FF55514D"/>
        <rFont val="Arial"/>
        <family val="2"/>
        <charset val="1"/>
      </rPr>
      <t xml:space="preserve">Single choice: 
</t>
    </r>
    <r>
      <rPr>
        <sz val="9"/>
        <color rgb="FF55514D"/>
        <rFont val="Arial"/>
        <family val="2"/>
        <charset val="1"/>
      </rPr>
      <t xml:space="preserve">
Increase
Decrease
No change
Not known
</t>
    </r>
  </si>
  <si>
    <r>
      <rPr>
        <b val="true"/>
        <sz val="9"/>
        <color rgb="FF55514D"/>
        <rFont val="Arial"/>
        <family val="2"/>
        <charset val="1"/>
      </rPr>
      <t xml:space="preserve">Multiple choice: 
</t>
    </r>
    <r>
      <rPr>
        <sz val="9"/>
        <color rgb="FF55514D"/>
        <rFont val="Arial"/>
        <family val="2"/>
        <charset val="1"/>
      </rPr>
      <t xml:space="preserve">
Short-term
Mid-term
Long-term
Not known
</t>
    </r>
  </si>
  <si>
    <t xml:space="preserve">Extreme heat</t>
  </si>
  <si>
    <t xml:space="preserve">[Please choose]</t>
  </si>
  <si>
    <t xml:space="preserve">Extreme cold</t>
  </si>
  <si>
    <t xml:space="preserve">Heavy precipitation</t>
  </si>
  <si>
    <t xml:space="preserve">Heavy rainfall</t>
  </si>
  <si>
    <t xml:space="preserve">Heavy snowfall </t>
  </si>
  <si>
    <t xml:space="preserve">Fog</t>
  </si>
  <si>
    <t xml:space="preserve">Hail</t>
  </si>
  <si>
    <t xml:space="preserve">Floods &amp; sea level rise</t>
  </si>
  <si>
    <t xml:space="preserve">Flash / surface flood</t>
  </si>
  <si>
    <t xml:space="preserve">River flood</t>
  </si>
  <si>
    <t xml:space="preserve">Coastal flood</t>
  </si>
  <si>
    <t xml:space="preserve">Groundwater flood</t>
  </si>
  <si>
    <t xml:space="preserve">Permanent inundation</t>
  </si>
  <si>
    <t xml:space="preserve">Droughts &amp; water scarcity</t>
  </si>
  <si>
    <t xml:space="preserve">Storms </t>
  </si>
  <si>
    <t xml:space="preserve">Severe wind</t>
  </si>
  <si>
    <t xml:space="preserve">Tornado</t>
  </si>
  <si>
    <t xml:space="preserve">Cyclone (hurricane / typhoon)</t>
  </si>
  <si>
    <t xml:space="preserve">Tropical storm</t>
  </si>
  <si>
    <t xml:space="preserve">Extratropical storm</t>
  </si>
  <si>
    <t xml:space="preserve">Storm surge</t>
  </si>
  <si>
    <t xml:space="preserve">Lightning / thunderstorm</t>
  </si>
  <si>
    <t xml:space="preserve">Mass movement</t>
  </si>
  <si>
    <t xml:space="preserve">Landslide</t>
  </si>
  <si>
    <t xml:space="preserve">Avalanche</t>
  </si>
  <si>
    <t xml:space="preserve">Rockfall</t>
  </si>
  <si>
    <t xml:space="preserve">Subsidence</t>
  </si>
  <si>
    <t xml:space="preserve">Wild fires</t>
  </si>
  <si>
    <t xml:space="preserve">Forest fire</t>
  </si>
  <si>
    <t xml:space="preserve">Land fire</t>
  </si>
  <si>
    <t xml:space="preserve">Chemical change</t>
  </si>
  <si>
    <t xml:space="preserve">Saltwater intrusion</t>
  </si>
  <si>
    <t xml:space="preserve">Ocean acidification</t>
  </si>
  <si>
    <t xml:space="preserve">Atmospheric CO2 concentrations</t>
  </si>
  <si>
    <t xml:space="preserve">Bilogical hazards</t>
  </si>
  <si>
    <t xml:space="preserve">Water-borne disease</t>
  </si>
  <si>
    <t xml:space="preserve">Vector-borne disease</t>
  </si>
  <si>
    <t xml:space="preserve">Airborne disease</t>
  </si>
  <si>
    <t xml:space="preserve">Insect infestation</t>
  </si>
  <si>
    <t xml:space="preserve">[please specify]</t>
  </si>
  <si>
    <t xml:space="preserve">Table 2) Vulnerable sectors</t>
  </si>
  <si>
    <t xml:space="preserve">Relevant vulnerable sector(s) </t>
  </si>
  <si>
    <t xml:space="preserve">Current vulnerability level</t>
  </si>
  <si>
    <t xml:space="preserve">Indicator</t>
  </si>
  <si>
    <r>
      <rPr>
        <sz val="10"/>
        <color rgb="FF55514D"/>
        <rFont val="Webdings"/>
        <family val="1"/>
        <charset val="2"/>
      </rPr>
      <t xml:space="preserve">i</t>
    </r>
    <r>
      <rPr>
        <b val="true"/>
        <sz val="10"/>
        <color rgb="FF55514D"/>
        <rFont val="Arial"/>
        <family val="2"/>
        <charset val="1"/>
      </rPr>
      <t xml:space="preserve"> Step 4) </t>
    </r>
    <r>
      <rPr>
        <sz val="10"/>
        <color rgb="FF55514D"/>
        <rFont val="Arial"/>
        <family val="2"/>
        <charset val="1"/>
      </rPr>
      <t xml:space="preserve">Mark again with a tick box the same hazards selected in Table 1 above </t>
    </r>
    <r>
      <rPr>
        <i val="true"/>
        <sz val="10"/>
        <color rgb="FF55514D"/>
        <rFont val="Arial"/>
        <family val="2"/>
        <charset val="1"/>
      </rPr>
      <t xml:space="preserve">(in the online template, these hazards will be generated/displayed automatically). </t>
    </r>
    <r>
      <rPr>
        <sz val="10"/>
        <color rgb="FF55514D"/>
        <rFont val="Arial"/>
        <family val="2"/>
        <charset val="1"/>
      </rPr>
      <t xml:space="preserve">Ignore the rest of the hazards.</t>
    </r>
    <r>
      <rPr>
        <i val="true"/>
        <sz val="10"/>
        <color rgb="FF55514D"/>
        <rFont val="Arial"/>
        <family val="2"/>
        <charset val="1"/>
      </rPr>
      <t xml:space="preserve"> </t>
    </r>
    <r>
      <rPr>
        <sz val="10"/>
        <color rgb="FF55514D"/>
        <rFont val="Arial"/>
        <family val="2"/>
        <charset val="1"/>
      </rPr>
      <t xml:space="preserve">&gt;&gt;&gt; </t>
    </r>
    <r>
      <rPr>
        <b val="true"/>
        <sz val="10"/>
        <color rgb="FF55514D"/>
        <rFont val="Arial"/>
        <family val="2"/>
        <charset val="1"/>
      </rPr>
      <t xml:space="preserve">Step 5) </t>
    </r>
    <r>
      <rPr>
        <sz val="10"/>
        <color rgb="FF55514D"/>
        <rFont val="Arial"/>
        <family val="2"/>
        <charset val="1"/>
      </rPr>
      <t xml:space="preserve">Choose (i.e. copy-paste) the relevant sectors from the list. When more than one sector is relevant, add separate rows for each sector and indicate the level of vulnerability against each sector identified.
</t>
    </r>
  </si>
  <si>
    <r>
      <rPr>
        <b val="true"/>
        <sz val="9"/>
        <color rgb="FF55514D"/>
        <rFont val="Arial"/>
        <family val="2"/>
        <charset val="1"/>
      </rPr>
      <t xml:space="preserve">Multiple choice:
</t>
    </r>
    <r>
      <rPr>
        <sz val="9"/>
        <color rgb="FF55514D"/>
        <rFont val="Arial"/>
        <family val="2"/>
        <charset val="1"/>
      </rPr>
      <t xml:space="preserve">
Buildings
Transport
Energy
Water
Waste
Land use planning
Agriculture &amp; forestry
Environment &amp; biodiversity 
Health
Civil protection &amp; emergency
Tourism
Education
ICT (Information &amp; communication technologies)
All listed sectors 
Not known</t>
    </r>
  </si>
  <si>
    <t xml:space="preserve">
Choose an indicator from Annex 3, Table 1, along with a unit and numeric value, or write down your own indicator. </t>
  </si>
  <si>
    <t xml:space="preserve">[Choose from the list above]</t>
  </si>
  <si>
    <t xml:space="preserve">[Choose from Annex 3 or write down your own]</t>
  </si>
  <si>
    <r>
      <rPr>
        <sz val="11"/>
        <color rgb="FF808080"/>
        <rFont val="Webdings"/>
        <family val="1"/>
        <charset val="2"/>
      </rPr>
      <t xml:space="preserve">i</t>
    </r>
    <r>
      <rPr>
        <sz val="11"/>
        <color rgb="FF808080"/>
        <rFont val="Arial"/>
        <family val="2"/>
        <charset val="1"/>
      </rPr>
      <t xml:space="preserve"> Specify your indicators in Annex 3, Table 1 (optional)</t>
    </r>
  </si>
  <si>
    <t xml:space="preserve">Table 3) Adaptive capacity</t>
  </si>
  <si>
    <t xml:space="preserve">Impacted sector(s) </t>
  </si>
  <si>
    <t xml:space="preserve">Relevant climate hazard(s)</t>
  </si>
  <si>
    <r>
      <rPr>
        <b val="true"/>
        <u val="double"/>
        <sz val="10"/>
        <color rgb="FFFFFFFF"/>
        <rFont val="Arial"/>
        <family val="2"/>
        <charset val="1"/>
      </rPr>
      <t xml:space="preserve">Adaptive capacity</t>
    </r>
    <r>
      <rPr>
        <b val="true"/>
        <sz val="10"/>
        <color rgb="FFFFFFFF"/>
        <rFont val="Arial"/>
        <family val="2"/>
        <charset val="1"/>
      </rPr>
      <t xml:space="preserve"> factor(s) </t>
    </r>
  </si>
  <si>
    <t xml:space="preserve">Current adaptive capacity level </t>
  </si>
  <si>
    <r>
      <rPr>
        <sz val="10"/>
        <color rgb="FF55514D"/>
        <rFont val="Webdings"/>
        <family val="1"/>
        <charset val="2"/>
      </rPr>
      <t xml:space="preserve">i</t>
    </r>
    <r>
      <rPr>
        <sz val="10"/>
        <color rgb="FF55514D"/>
        <rFont val="Arial"/>
        <family val="2"/>
        <charset val="1"/>
      </rPr>
      <t xml:space="preserve"> </t>
    </r>
    <r>
      <rPr>
        <b val="true"/>
        <sz val="10"/>
        <color rgb="FF55514D"/>
        <rFont val="Arial"/>
        <family val="2"/>
        <charset val="1"/>
      </rPr>
      <t xml:space="preserve">Step 6) </t>
    </r>
    <r>
      <rPr>
        <sz val="10"/>
        <color rgb="FF55514D"/>
        <rFont val="Arial"/>
        <family val="2"/>
        <charset val="1"/>
      </rPr>
      <t xml:space="preserve">Mark with a tick box the sectors which have been identified in Table 2 above, in respect of all climate hazards</t>
    </r>
    <r>
      <rPr>
        <i val="true"/>
        <sz val="10"/>
        <color rgb="FF55514D"/>
        <rFont val="Arial"/>
        <family val="2"/>
        <charset val="1"/>
      </rPr>
      <t xml:space="preserve"> (in the online template, the list of sectors will be generated/displayed automatically. The online template will also generate automatically the hazards relevant to each sector as in Table 2; there is no need to fill in this information below).</t>
    </r>
    <r>
      <rPr>
        <b val="true"/>
        <i val="true"/>
        <sz val="10"/>
        <color rgb="FF55514D"/>
        <rFont val="Arial"/>
        <family val="2"/>
        <charset val="1"/>
      </rPr>
      <t xml:space="preserve">&gt;&gt;&gt;</t>
    </r>
    <r>
      <rPr>
        <b val="true"/>
        <sz val="10"/>
        <color rgb="FF55514D"/>
        <rFont val="Arial"/>
        <family val="2"/>
        <charset val="1"/>
      </rPr>
      <t xml:space="preserve">Step 7)</t>
    </r>
    <r>
      <rPr>
        <sz val="10"/>
        <color rgb="FF55514D"/>
        <rFont val="Arial"/>
        <family val="2"/>
        <charset val="1"/>
      </rPr>
      <t xml:space="preserve"> Choose (i.e. copy-paste) the relevant adaptive capacity factors from the list. When more than one adaptive factor is relevant, add separate rows for each factor and indicate the level of adaptive capacity against each factor.  </t>
    </r>
  </si>
  <si>
    <r>
      <rPr>
        <sz val="9"/>
        <color rgb="FF55514D"/>
        <rFont val="Webdings"/>
        <family val="1"/>
        <charset val="2"/>
      </rPr>
      <t xml:space="preserve">i</t>
    </r>
    <r>
      <rPr>
        <sz val="9"/>
        <color rgb="FF55514D"/>
        <rFont val="Arial"/>
        <family val="2"/>
        <charset val="1"/>
      </rPr>
      <t xml:space="preserve"> Column not to be filled in</t>
    </r>
  </si>
  <si>
    <r>
      <rPr>
        <b val="true"/>
        <sz val="9"/>
        <color rgb="FF55514D"/>
        <rFont val="Arial"/>
        <family val="2"/>
        <charset val="1"/>
      </rPr>
      <t xml:space="preserve">Multiple choice:
</t>
    </r>
    <r>
      <rPr>
        <sz val="9"/>
        <color rgb="FF55514D"/>
        <rFont val="Arial"/>
        <family val="2"/>
        <charset val="1"/>
      </rPr>
      <t xml:space="preserve">Access to services
Socio-economic
Governmental &amp; institutional 
Physical &amp; environmental 
Knowledge &amp; innovation
</t>
    </r>
  </si>
  <si>
    <t xml:space="preserve">Buildings</t>
  </si>
  <si>
    <t xml:space="preserve">[to be generated automatically in online template]</t>
  </si>
  <si>
    <t xml:space="preserve">Transport</t>
  </si>
  <si>
    <t xml:space="preserve">Energy</t>
  </si>
  <si>
    <t xml:space="preserve">Water</t>
  </si>
  <si>
    <t xml:space="preserve">Land use planning</t>
  </si>
  <si>
    <t xml:space="preserve">Agriculture &amp; forestry</t>
  </si>
  <si>
    <t xml:space="preserve">Environment &amp; biodiversity </t>
  </si>
  <si>
    <t xml:space="preserve">Health</t>
  </si>
  <si>
    <t xml:space="preserve">Civil protection &amp; emergency</t>
  </si>
  <si>
    <t xml:space="preserve">Tourism</t>
  </si>
  <si>
    <t xml:space="preserve">Education</t>
  </si>
  <si>
    <t xml:space="preserve">ICT (Information &amp; communication technologies)</t>
  </si>
  <si>
    <r>
      <rPr>
        <sz val="11"/>
        <color rgb="FF808080"/>
        <rFont val="Webdings"/>
        <family val="1"/>
        <charset val="2"/>
      </rPr>
      <t xml:space="preserve">i</t>
    </r>
    <r>
      <rPr>
        <sz val="11"/>
        <color rgb="FF808080"/>
        <rFont val="Arial"/>
        <family val="2"/>
        <charset val="1"/>
      </rPr>
      <t xml:space="preserve"> Specify your indicators in Annex 3, Table 2 (optional)</t>
    </r>
  </si>
  <si>
    <t xml:space="preserve">Table 4) Vulnerable population groups</t>
  </si>
  <si>
    <t xml:space="preserve">Most vulnerable population group(s) </t>
  </si>
  <si>
    <r>
      <rPr>
        <sz val="10"/>
        <color rgb="FF55514D"/>
        <rFont val="Webdings"/>
        <family val="1"/>
        <charset val="2"/>
      </rPr>
      <t xml:space="preserve">i</t>
    </r>
    <r>
      <rPr>
        <b val="true"/>
        <sz val="10"/>
        <color rgb="FF55514D"/>
        <rFont val="Arial"/>
        <family val="2"/>
        <charset val="1"/>
      </rPr>
      <t xml:space="preserve"> Step 8) </t>
    </r>
    <r>
      <rPr>
        <sz val="10"/>
        <color rgb="FF55514D"/>
        <rFont val="Arial"/>
        <family val="2"/>
        <charset val="1"/>
      </rPr>
      <t xml:space="preserve">Mark again with a tick box the same hazards selected in Table 1 above </t>
    </r>
    <r>
      <rPr>
        <i val="true"/>
        <sz val="10"/>
        <color rgb="FF55514D"/>
        <rFont val="Arial"/>
        <family val="2"/>
        <charset val="1"/>
      </rPr>
      <t xml:space="preserve">(in the online template, these hazards will be generated/displayed automatically). </t>
    </r>
    <r>
      <rPr>
        <sz val="10"/>
        <color rgb="FF55514D"/>
        <rFont val="Arial"/>
        <family val="2"/>
        <charset val="1"/>
      </rPr>
      <t xml:space="preserve">Ignore the rest of the hazards.</t>
    </r>
    <r>
      <rPr>
        <i val="true"/>
        <sz val="10"/>
        <color rgb="FF55514D"/>
        <rFont val="Arial"/>
        <family val="2"/>
        <charset val="1"/>
      </rPr>
      <t xml:space="preserve"> </t>
    </r>
    <r>
      <rPr>
        <sz val="10"/>
        <color rgb="FF55514D"/>
        <rFont val="Arial"/>
        <family val="2"/>
        <charset val="1"/>
      </rPr>
      <t xml:space="preserve">&gt;&gt;&gt; </t>
    </r>
    <r>
      <rPr>
        <b val="true"/>
        <sz val="10"/>
        <color rgb="FF55514D"/>
        <rFont val="Arial"/>
        <family val="2"/>
        <charset val="1"/>
      </rPr>
      <t xml:space="preserve">Step 9) </t>
    </r>
    <r>
      <rPr>
        <sz val="10"/>
        <color rgb="FF55514D"/>
        <rFont val="Arial"/>
        <family val="2"/>
        <charset val="1"/>
      </rPr>
      <t xml:space="preserve">Choose (i.e. copy-paste) the most vulnerable population groups from the list. When more than one group is relevant, add in the same cell and separate with a comma. 
</t>
    </r>
  </si>
  <si>
    <r>
      <rPr>
        <b val="true"/>
        <sz val="9"/>
        <color rgb="FF55514D"/>
        <rFont val="Arial"/>
        <family val="2"/>
        <charset val="1"/>
      </rPr>
      <t xml:space="preserve">Multiple choice:
</t>
    </r>
    <r>
      <rPr>
        <sz val="9"/>
        <color rgb="FF55514D"/>
        <rFont val="Arial"/>
        <family val="2"/>
        <charset val="1"/>
      </rPr>
      <t xml:space="preserve">
Women and girls
Children
Youth
Elderly
Marginalized groups
Persons with disabilities
Persons with chronic diseases
Low-income households
Unemployed persons
Persons living in sub-standard housing
Migrants and displaced people
Other 
All listed population groups 
Not known
</t>
    </r>
  </si>
  <si>
    <t xml:space="preserve">Other [please specify]</t>
  </si>
  <si>
    <t xml:space="preserve">Action Plan </t>
  </si>
  <si>
    <t xml:space="preserve">Action plan(s) and other related documents</t>
  </si>
  <si>
    <t xml:space="preserve">Action plan(s)</t>
  </si>
  <si>
    <r>
      <rPr>
        <b val="true"/>
        <sz val="10"/>
        <color rgb="FFA6A6A6"/>
        <rFont val="Webdings"/>
        <family val="1"/>
        <charset val="2"/>
      </rPr>
      <t xml:space="preserve">i</t>
    </r>
    <r>
      <rPr>
        <b val="true"/>
        <sz val="10"/>
        <color rgb="FFA6A6A6"/>
        <rFont val="Arial"/>
        <family val="2"/>
        <charset val="1"/>
      </rPr>
      <t xml:space="preserve"> </t>
    </r>
    <r>
      <rPr>
        <b val="true"/>
        <sz val="9"/>
        <color rgb="FFA6A6A6"/>
        <rFont val="Arial"/>
        <family val="2"/>
        <charset val="1"/>
      </rPr>
      <t xml:space="preserve">Add as many rows as necessary. Minimun 1 action plan document</t>
    </r>
  </si>
  <si>
    <t xml:space="preserve">Title</t>
  </si>
  <si>
    <t xml:space="preserve">Short description</t>
  </si>
  <si>
    <t xml:space="preserve">Date of formal approval</t>
  </si>
  <si>
    <t xml:space="preserve">Decision body approving the plan</t>
  </si>
  <si>
    <t xml:space="preserve">Nature of the document</t>
  </si>
  <si>
    <t xml:space="preserve">Scope / Boundary</t>
  </si>
  <si>
    <t xml:space="preserve">Language</t>
  </si>
  <si>
    <t xml:space="preserve">Published?</t>
  </si>
  <si>
    <t xml:space="preserve">[dd/mm/yy]</t>
  </si>
  <si>
    <t xml:space="preserve">Other related documents</t>
  </si>
  <si>
    <r>
      <rPr>
        <b val="true"/>
        <sz val="10"/>
        <color rgb="FF969696"/>
        <rFont val="Webdings"/>
        <family val="1"/>
        <charset val="2"/>
      </rPr>
      <t xml:space="preserve">i</t>
    </r>
    <r>
      <rPr>
        <b val="true"/>
        <sz val="9"/>
        <color rgb="FFDD0806"/>
        <rFont val="Arial"/>
        <family val="2"/>
        <charset val="1"/>
      </rPr>
      <t xml:space="preserve"> </t>
    </r>
    <r>
      <rPr>
        <b val="true"/>
        <sz val="9"/>
        <color rgb="FF969696"/>
        <rFont val="Arial"/>
        <family val="2"/>
        <charset val="1"/>
      </rPr>
      <t xml:space="preserve">Add as many rows as necessary. </t>
    </r>
  </si>
  <si>
    <t xml:space="preserve">Date</t>
  </si>
  <si>
    <t xml:space="preserve">Author(s)</t>
  </si>
  <si>
    <t xml:space="preserve">Method &amp; Sources</t>
  </si>
  <si>
    <r>
      <rPr>
        <b val="true"/>
        <sz val="10"/>
        <color rgb="FF808080"/>
        <rFont val="Webdings"/>
        <family val="1"/>
        <charset val="2"/>
      </rPr>
      <t xml:space="preserve">i</t>
    </r>
    <r>
      <rPr>
        <b val="true"/>
        <sz val="10"/>
        <color rgb="FF808080"/>
        <rFont val="Arial"/>
        <family val="2"/>
        <charset val="1"/>
      </rPr>
      <t xml:space="preserve"> </t>
    </r>
    <r>
      <rPr>
        <b val="true"/>
        <sz val="9"/>
        <color rgb="FF808080"/>
        <rFont val="Arial"/>
        <family val="2"/>
        <charset val="1"/>
      </rPr>
      <t xml:space="preserve">Click on the [+/-] button on the left to expand or collapse.</t>
    </r>
  </si>
  <si>
    <t xml:space="preserve">List of actions</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</si>
  <si>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Please specify the total number of (mitigation and adaptation) actions planned per sector. For mitigation actions, estimate their impacts in your plan's time  horizon (2020, 2030 and/or other).</t>
    </r>
  </si>
  <si>
    <t xml:space="preserve">Mitigation actions </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</si>
  <si>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if your local authority is committed to mitigation. </t>
    </r>
  </si>
  <si>
    <t xml:space="preserve">Mitigation sectors</t>
  </si>
  <si>
    <t xml:space="preserve">Number of actions included in the plan</t>
  </si>
  <si>
    <t xml:space="preserve">Action plan implementation status</t>
  </si>
  <si>
    <t xml:space="preserve">Estimated impacts in [2020, 2030 and/or other longer-term time horizon]</t>
  </si>
  <si>
    <t xml:space="preserve">in relation to:</t>
  </si>
  <si>
    <t xml:space="preserve">BEI (option 1)</t>
  </si>
  <si>
    <t xml:space="preserve">Completed (%)</t>
  </si>
  <si>
    <t xml:space="preserve">On-going (%)</t>
  </si>
  <si>
    <t xml:space="preserve">Postponed (%)</t>
  </si>
  <si>
    <t xml:space="preserve">Not-started (%)</t>
  </si>
  <si>
    <t xml:space="preserve">Energy savings</t>
  </si>
  <si>
    <t xml:space="preserve">Renewable energy production</t>
  </si>
  <si>
    <r>
      <rPr>
        <b val="true"/>
        <sz val="10"/>
        <color rgb="FFFFFFFF"/>
        <rFont val="Arial"/>
        <family val="2"/>
        <charset val="1"/>
      </rPr>
      <t xml:space="preserve">CO</t>
    </r>
    <r>
      <rPr>
        <b val="true"/>
        <vertAlign val="subscript"/>
        <sz val="10"/>
        <color rgb="FFFFFFFF"/>
        <rFont val="Arial"/>
        <family val="2"/>
        <charset val="1"/>
      </rPr>
      <t xml:space="preserve">2</t>
    </r>
    <r>
      <rPr>
        <b val="true"/>
        <sz val="10"/>
        <color rgb="FFFFFFFF"/>
        <rFont val="Arial"/>
        <family val="2"/>
        <charset val="1"/>
      </rPr>
      <t xml:space="preserve"> reduction</t>
    </r>
  </si>
  <si>
    <t xml:space="preserve">MWh/a</t>
  </si>
  <si>
    <r>
      <rPr>
        <b val="true"/>
        <sz val="10"/>
        <color rgb="FFFFFFFF"/>
        <rFont val="Arial"/>
        <family val="2"/>
        <charset val="1"/>
      </rPr>
      <t xml:space="preserve">t CO</t>
    </r>
    <r>
      <rPr>
        <b val="true"/>
        <vertAlign val="subscript"/>
        <sz val="10"/>
        <color rgb="FFFFFFFF"/>
        <rFont val="Arial"/>
        <family val="2"/>
        <charset val="1"/>
      </rPr>
      <t xml:space="preserve">2</t>
    </r>
    <r>
      <rPr>
        <b val="true"/>
        <sz val="10"/>
        <color rgb="FFFFFFFF"/>
        <rFont val="Arial"/>
        <family val="2"/>
        <charset val="1"/>
      </rPr>
      <t xml:space="preserve">/a</t>
    </r>
  </si>
  <si>
    <t xml:space="preserve">Municipal buildings, equipment/facilities </t>
  </si>
  <si>
    <t xml:space="preserve">Local Electricity Production</t>
  </si>
  <si>
    <t xml:space="preserve">Local Heat/Cold Production</t>
  </si>
  <si>
    <t xml:space="preserve">Others</t>
  </si>
  <si>
    <t xml:space="preserve">Adaptation actions </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</si>
  <si>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if your local authority is committed to adaptation. </t>
    </r>
  </si>
  <si>
    <t xml:space="preserve">Adaptation sectors</t>
  </si>
  <si>
    <t xml:space="preserve">Land Use Planning</t>
  </si>
  <si>
    <t xml:space="preserve">Agriculture &amp; Forestry</t>
  </si>
  <si>
    <t xml:space="preserve">Environment &amp; Biodiversity</t>
  </si>
  <si>
    <t xml:space="preserve">Civil Protection &amp; Emergency</t>
  </si>
  <si>
    <t xml:space="preserve">Key Actions</t>
  </si>
  <si>
    <t xml:space="preserve">Key actions</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</si>
  <si>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Copy as many "Key action" tabs as necessary (minimun 3 mitigation actions and 3 adaptation actions)</t>
    </r>
  </si>
  <si>
    <t xml:space="preserve">Type of action</t>
  </si>
  <si>
    <t xml:space="preserve">Energy poverty</t>
  </si>
  <si>
    <r>
      <rPr>
        <sz val="11"/>
        <color rgb="FF808080"/>
        <rFont val="Webdings"/>
        <family val="1"/>
        <charset val="2"/>
      </rPr>
      <t xml:space="preserve">i</t>
    </r>
    <r>
      <rPr>
        <sz val="11"/>
        <color rgb="FF808080"/>
        <rFont val="Arial"/>
        <family val="2"/>
        <charset val="1"/>
      </rPr>
      <t xml:space="preserve"> </t>
    </r>
    <r>
      <rPr>
        <sz val="9"/>
        <color rgb="FF808080"/>
        <rFont val="Arial"/>
        <family val="2"/>
        <charset val="1"/>
      </rPr>
      <t xml:space="preserve">Only in combination with 'Mitigation' and/or 'Adaptation' actions</t>
    </r>
  </si>
  <si>
    <t xml:space="preserve">Title of the action </t>
  </si>
  <si>
    <t xml:space="preserve">3) </t>
  </si>
  <si>
    <t xml:space="preserve">Origin of the action</t>
  </si>
  <si>
    <t xml:space="preserve">[Drop-down]</t>
  </si>
  <si>
    <t xml:space="preserve">Responsible body</t>
  </si>
  <si>
    <t xml:space="preserve">6)</t>
  </si>
  <si>
    <t xml:space="preserve">Implementation timeframe</t>
  </si>
  <si>
    <t xml:space="preserve">Start:</t>
  </si>
  <si>
    <t xml:space="preserve">[Drop-Down]</t>
  </si>
  <si>
    <t xml:space="preserve">End:</t>
  </si>
  <si>
    <t xml:space="preserve">7)</t>
  </si>
  <si>
    <t xml:space="preserve">Implementation status</t>
  </si>
  <si>
    <t xml:space="preserve">8)</t>
  </si>
  <si>
    <t xml:space="preserve">Stakeholders involved</t>
  </si>
  <si>
    <r>
      <rPr>
        <sz val="9"/>
        <color rgb="FF808080"/>
        <rFont val="Webdings"/>
        <family val="1"/>
        <charset val="2"/>
      </rPr>
      <t xml:space="preserve">i</t>
    </r>
    <r>
      <rPr>
        <sz val="9"/>
        <color rgb="FF808080"/>
        <rFont val="Arial"/>
        <family val="2"/>
        <charset val="1"/>
      </rPr>
      <t xml:space="preserve"> Insert additional rows as needed</t>
    </r>
  </si>
  <si>
    <t xml:space="preserve">9)</t>
  </si>
  <si>
    <t xml:space="preserve">Total implementation costs</t>
  </si>
  <si>
    <t xml:space="preserve">€</t>
  </si>
  <si>
    <t xml:space="preserve">Source of funding:</t>
  </si>
  <si>
    <t xml:space="preserve">Investment costs:</t>
  </si>
  <si>
    <t xml:space="preserve">Non-investment costs:</t>
  </si>
  <si>
    <t xml:space="preserve">A. Mitigation</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</si>
  <si>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for actions addressing mitigation. Click on the [+/-] buttons on the left to expand or collapse</t>
    </r>
  </si>
  <si>
    <t xml:space="preserve">10)</t>
  </si>
  <si>
    <t xml:space="preserve">Buildings </t>
  </si>
  <si>
    <t xml:space="preserve">Public lighting </t>
  </si>
  <si>
    <t xml:space="preserve">Industry </t>
  </si>
  <si>
    <t xml:space="preserve"> Electricity Production</t>
  </si>
  <si>
    <t xml:space="preserve"> Heat/cold Production</t>
  </si>
  <si>
    <r>
      <rPr>
        <b val="true"/>
        <sz val="11"/>
        <color rgb="FF808080"/>
        <rFont val="Webdings"/>
        <family val="1"/>
        <charset val="2"/>
      </rPr>
      <t xml:space="preserve">i</t>
    </r>
    <r>
      <rPr>
        <b val="true"/>
        <sz val="11"/>
        <color rgb="FF808080"/>
        <rFont val="Arial"/>
        <family val="2"/>
        <charset val="1"/>
      </rPr>
      <t xml:space="preserve"> To be filled in only for the concerned sector</t>
    </r>
  </si>
  <si>
    <t xml:space="preserve">Tool / Area of intervention:</t>
  </si>
  <si>
    <t xml:space="preserve">Policy instrument:</t>
  </si>
  <si>
    <t xml:space="preserve">11)</t>
  </si>
  <si>
    <t xml:space="preserve">Estimated impacts</t>
  </si>
  <si>
    <t xml:space="preserve">Energy savings:</t>
  </si>
  <si>
    <t xml:space="preserve">Renewable energy production:</t>
  </si>
  <si>
    <r>
      <rPr>
        <sz val="9"/>
        <rFont val="Arial"/>
        <family val="2"/>
        <charset val="1"/>
      </rPr>
      <t xml:space="preserve">CO</t>
    </r>
    <r>
      <rPr>
        <vertAlign val="subscript"/>
        <sz val="9"/>
        <rFont val="Arial"/>
        <family val="2"/>
        <charset val="1"/>
      </rPr>
      <t xml:space="preserve">2</t>
    </r>
    <r>
      <rPr>
        <sz val="9"/>
        <rFont val="Arial"/>
        <family val="2"/>
        <charset val="1"/>
      </rPr>
      <t xml:space="preserve"> reduction:</t>
    </r>
  </si>
  <si>
    <t xml:space="preserve">t CO2/a</t>
  </si>
  <si>
    <t xml:space="preserve">12)</t>
  </si>
  <si>
    <t xml:space="preserve">Vulnerable population group(s) targeted</t>
  </si>
  <si>
    <t xml:space="preserve">13)</t>
  </si>
  <si>
    <t xml:space="preserve">Financial savings</t>
  </si>
  <si>
    <t xml:space="preserve">14)</t>
  </si>
  <si>
    <t xml:space="preserve">Life expectancy of the action</t>
  </si>
  <si>
    <t xml:space="preserve">years</t>
  </si>
  <si>
    <t xml:space="preserve">15)</t>
  </si>
  <si>
    <t xml:space="preserve">Return on Investment</t>
  </si>
  <si>
    <t xml:space="preserve">16)</t>
  </si>
  <si>
    <t xml:space="preserve">Jobs created</t>
  </si>
  <si>
    <t xml:space="preserve">full-time equivalent</t>
  </si>
  <si>
    <t xml:space="preserve">17)</t>
  </si>
  <si>
    <t xml:space="preserve">Other figures</t>
  </si>
  <si>
    <t xml:space="preserve">[Please specify]</t>
  </si>
  <si>
    <t xml:space="preserve">[numerial value]</t>
  </si>
  <si>
    <t xml:space="preserve">[Unit]</t>
  </si>
  <si>
    <t xml:space="preserve">B. Adaptation</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</si>
  <si>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for actions addressing adaptation. Click on the [+/-] buttons on the left to expand or collapse</t>
    </r>
  </si>
  <si>
    <t xml:space="preserve">18)</t>
  </si>
  <si>
    <t xml:space="preserve">Climate hazard(s) addressed</t>
  </si>
  <si>
    <t xml:space="preserve">19)</t>
  </si>
  <si>
    <t xml:space="preserve">Sector(s)</t>
  </si>
  <si>
    <t xml:space="preserve">20)</t>
  </si>
  <si>
    <t xml:space="preserve">Outcome(s) reached </t>
  </si>
  <si>
    <t xml:space="preserve">Description:</t>
  </si>
  <si>
    <t xml:space="preserve">Related indicator:</t>
  </si>
  <si>
    <t xml:space="preserve">21)</t>
  </si>
  <si>
    <t xml:space="preserve">22)</t>
  </si>
  <si>
    <t xml:space="preserve">Avoided cost</t>
  </si>
  <si>
    <t xml:space="preserve">23)</t>
  </si>
  <si>
    <t xml:space="preserve">24)</t>
  </si>
  <si>
    <t xml:space="preserve">25)</t>
  </si>
  <si>
    <t xml:space="preserve">26)</t>
  </si>
  <si>
    <t xml:space="preserve">C. Energy poverty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</si>
  <si>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for actions addressing energy poverty. Click on the [+/-] buttons on the left to expand or collapse</t>
    </r>
  </si>
  <si>
    <t xml:space="preserve">27)</t>
  </si>
  <si>
    <t xml:space="preserve">28)</t>
  </si>
  <si>
    <t xml:space="preserve">Further information</t>
  </si>
  <si>
    <t xml:space="preserve">30)</t>
  </si>
  <si>
    <t xml:space="preserve">Weblink</t>
  </si>
  <si>
    <t xml:space="preserve">www.</t>
  </si>
  <si>
    <t xml:space="preserve">31)</t>
  </si>
  <si>
    <t xml:space="preserve">Video link</t>
  </si>
  <si>
    <t xml:space="preserve">www. </t>
  </si>
  <si>
    <t xml:space="preserve">32)</t>
  </si>
  <si>
    <t xml:space="preserve">Picture </t>
  </si>
  <si>
    <t xml:space="preserve">[upload]</t>
  </si>
  <si>
    <t xml:space="preserve">Actions</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</si>
  <si>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Copy as many "action" tabs as necessary </t>
    </r>
    <r>
      <rPr>
        <b val="true"/>
        <sz val="9"/>
        <color rgb="FFC00000"/>
        <rFont val="Arial"/>
        <family val="2"/>
        <charset val="1"/>
      </rPr>
      <t xml:space="preserve">(minimun 3 mitigation actions and 3 adaptation actions)</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</si>
  <si>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For the actions your local authority considered as "key actions" - fill in the dedicated "key action" tab.</t>
    </r>
  </si>
  <si>
    <r>
      <rPr>
        <sz val="11"/>
        <color rgb="FF808080"/>
        <rFont val="Webdings"/>
        <family val="1"/>
        <charset val="2"/>
      </rPr>
      <t xml:space="preserve">i</t>
    </r>
    <r>
      <rPr>
        <b val="true"/>
        <sz val="9"/>
        <color rgb="FF808080"/>
        <rFont val="Arial"/>
        <family val="2"/>
        <charset val="1"/>
      </rPr>
      <t xml:space="preserve"> Only in combination with 'Mitigation' and/or 'Adaptation' actions</t>
    </r>
  </si>
  <si>
    <r>
      <rPr>
        <sz val="9"/>
        <color rgb="FF808080"/>
        <rFont val="Webdings"/>
        <family val="1"/>
        <charset val="2"/>
      </rPr>
      <t xml:space="preserve">i</t>
    </r>
    <r>
      <rPr>
        <sz val="9"/>
        <color rgb="FF808080"/>
        <rFont val="Arial"/>
        <family val="2"/>
        <charset val="1"/>
      </rPr>
      <t xml:space="preserve"> For multiple choice, insert additional rows as needed</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</si>
  <si>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To be filled in only for the concerned sector</t>
    </r>
  </si>
  <si>
    <t xml:space="preserve">Mitigation Report</t>
  </si>
  <si>
    <t xml:space="preserve">Key Results of the Baseline Emission Inventory</t>
  </si>
  <si>
    <t xml:space="preserve">Baseline year: </t>
  </si>
  <si>
    <t xml:space="preserve">1) Greenhouse gas emissions and final energy consumption per capita </t>
  </si>
  <si>
    <t xml:space="preserve">Emission factor</t>
  </si>
  <si>
    <r>
      <rPr>
        <b val="true"/>
        <sz val="10"/>
        <color rgb="FFFFFFFF"/>
        <rFont val="Arial"/>
        <family val="2"/>
        <charset val="1"/>
      </rPr>
      <t xml:space="preserve">t CO</t>
    </r>
    <r>
      <rPr>
        <b val="true"/>
        <vertAlign val="subscript"/>
        <sz val="10"/>
        <color rgb="FFFFFFFF"/>
        <rFont val="Arial"/>
        <family val="2"/>
        <charset val="1"/>
      </rPr>
      <t xml:space="preserve">2</t>
    </r>
    <r>
      <rPr>
        <b val="true"/>
        <sz val="10"/>
        <color rgb="FFFFFFFF"/>
        <rFont val="Arial"/>
        <family val="2"/>
        <charset val="1"/>
      </rPr>
      <t xml:space="preserve"> (eq.) /capita</t>
    </r>
  </si>
  <si>
    <t xml:space="preserve">MWh/capita</t>
  </si>
  <si>
    <t xml:space="preserve">2) Greenhouse gas emissions per sector</t>
  </si>
  <si>
    <t xml:space="preserve">Municipal</t>
  </si>
  <si>
    <t xml:space="preserve">Tertiary</t>
  </si>
  <si>
    <t xml:space="preserve">Residential</t>
  </si>
  <si>
    <t xml:space="preserve">Non-energy related</t>
  </si>
  <si>
    <t xml:space="preserve">Buildings, equipment/facilities and Industry</t>
  </si>
  <si>
    <t xml:space="preserve">Transport </t>
  </si>
  <si>
    <t xml:space="preserve">3) Final energy consumption per sector</t>
  </si>
  <si>
    <t xml:space="preserve">4) Final energy consumption per energy carrier</t>
  </si>
  <si>
    <t xml:space="preserve">Renewables</t>
  </si>
  <si>
    <t xml:space="preserve">     * Renewables - for non-electricity uses.</t>
  </si>
  <si>
    <t xml:space="preserve">     ** The energy mix of heat/cold and electricity is not identified.</t>
  </si>
  <si>
    <t xml:space="preserve">5) Local energy production</t>
  </si>
  <si>
    <t xml:space="preserve">Share of local energy production to overall final energy consumption</t>
  </si>
  <si>
    <t xml:space="preserve">Electricity consumption</t>
  </si>
  <si>
    <t xml:space="preserve">Non-RES electricity production</t>
  </si>
  <si>
    <t xml:space="preserve">RES electricity production</t>
  </si>
  <si>
    <t xml:space="preserve">Heat/cold consumption</t>
  </si>
  <si>
    <t xml:space="preserve">RES heat/cold production</t>
  </si>
  <si>
    <t xml:space="preserve">Non-RES heat/cold production</t>
  </si>
  <si>
    <t xml:space="preserve">Other renewables</t>
  </si>
  <si>
    <t xml:space="preserve">Final energy consumption</t>
  </si>
  <si>
    <t xml:space="preserve">Key elements of the SECAP on climate mitigation</t>
  </si>
  <si>
    <t xml:space="preserve">6) Greenhouse gas emissions reduction target</t>
  </si>
  <si>
    <t xml:space="preserve">Time horizon</t>
  </si>
  <si>
    <t xml:space="preserve">Reduction Target</t>
  </si>
  <si>
    <r>
      <rPr>
        <b val="true"/>
        <sz val="10"/>
        <color rgb="FFFFFFFF"/>
        <rFont val="Arial"/>
        <family val="2"/>
        <charset val="1"/>
      </rPr>
      <t xml:space="preserve">tonnes CO</t>
    </r>
    <r>
      <rPr>
        <b val="true"/>
        <vertAlign val="subscript"/>
        <sz val="10"/>
        <color rgb="FFFFFFFF"/>
        <rFont val="Arial"/>
        <family val="2"/>
        <charset val="1"/>
      </rPr>
      <t xml:space="preserve">2</t>
    </r>
    <r>
      <rPr>
        <b val="true"/>
        <sz val="10"/>
        <color rgb="FFFFFFFF"/>
        <rFont val="Arial"/>
        <family val="2"/>
        <charset val="1"/>
      </rPr>
      <t xml:space="preserve"> (eq.) to be reduced</t>
    </r>
  </si>
  <si>
    <t xml:space="preserve">7) Estimated greenhouse gas emissions reduction per sector in 2020</t>
  </si>
  <si>
    <t xml:space="preserve">Estimated greenhouse gas emissions reduction per sector in 2030</t>
  </si>
  <si>
    <t xml:space="preserve">Estimated greenhouse gas emissions reduction per sector in long-term target year</t>
  </si>
  <si>
    <t xml:space="preserve">Local electricity production</t>
  </si>
  <si>
    <t xml:space="preserve">Local heat/cold production</t>
  </si>
  <si>
    <t xml:space="preserve">8) Expected evolution in terms of greenhouse gas emissions</t>
  </si>
  <si>
    <t xml:space="preserve">BAU Scenario 2020</t>
  </si>
  <si>
    <t xml:space="preserve">SECAP Scenario 2020</t>
  </si>
  <si>
    <t xml:space="preserve">BAU Scenario 2030</t>
  </si>
  <si>
    <t xml:space="preserve">SECAP Scenario 2030</t>
  </si>
  <si>
    <t xml:space="preserve">BAU Scenario long-term year</t>
  </si>
  <si>
    <t xml:space="preserve">SECAP Scenario long-term year</t>
  </si>
  <si>
    <t xml:space="preserve">Long-term</t>
  </si>
  <si>
    <t xml:space="preserve">Comments:</t>
  </si>
  <si>
    <t xml:space="preserve">Adaptation Report</t>
  </si>
  <si>
    <r>
      <rPr>
        <sz val="11"/>
        <color rgb="FF969696"/>
        <rFont val="Webdings"/>
        <family val="1"/>
        <charset val="2"/>
      </rPr>
      <t xml:space="preserve">i</t>
    </r>
    <r>
      <rPr>
        <sz val="8"/>
        <color rgb="FF969696"/>
        <rFont val="Arial"/>
        <family val="2"/>
        <charset val="1"/>
      </rPr>
      <t xml:space="preserve"> The following tables and graphs are automatically generated according to the data you reported in the previous tabs.</t>
    </r>
  </si>
  <si>
    <t xml:space="preserve">Signatory Status in the Adaptation Cycle</t>
  </si>
  <si>
    <t xml:space="preserve">[Source: "Adaptation Scoreboard" tab]</t>
  </si>
  <si>
    <r>
      <rPr>
        <b val="true"/>
        <sz val="8"/>
        <color rgb="FF000000"/>
        <rFont val="Arial"/>
        <family val="2"/>
        <charset val="1"/>
      </rPr>
      <t xml:space="preserve">D</t>
    </r>
    <r>
      <rPr>
        <sz val="8"/>
        <color rgb="FF000000"/>
        <rFont val="Arial"/>
        <family val="2"/>
        <charset val="1"/>
      </rPr>
      <t xml:space="preserve">: Not started or getting started</t>
    </r>
  </si>
  <si>
    <r>
      <rPr>
        <b val="true"/>
        <sz val="8"/>
        <color rgb="FF000000"/>
        <rFont val="Arial"/>
        <family val="2"/>
        <charset val="1"/>
      </rPr>
      <t xml:space="preserve">C</t>
    </r>
    <r>
      <rPr>
        <sz val="8"/>
        <color rgb="FF000000"/>
        <rFont val="Arial"/>
        <family val="2"/>
        <charset val="1"/>
      </rPr>
      <t xml:space="preserve">: Moving forward</t>
    </r>
  </si>
  <si>
    <r>
      <rPr>
        <b val="true"/>
        <sz val="8"/>
        <color rgb="FF000000"/>
        <rFont val="Arial"/>
        <family val="2"/>
        <charset val="1"/>
      </rPr>
      <t xml:space="preserve">B</t>
    </r>
    <r>
      <rPr>
        <sz val="8"/>
        <color rgb="FF000000"/>
        <rFont val="Arial"/>
        <family val="2"/>
        <charset val="1"/>
      </rPr>
      <t xml:space="preserve">: Forging ahead</t>
    </r>
  </si>
  <si>
    <r>
      <rPr>
        <b val="true"/>
        <sz val="8"/>
        <color rgb="FF000000"/>
        <rFont val="Arial"/>
        <family val="2"/>
        <charset val="1"/>
      </rPr>
      <t xml:space="preserve">A</t>
    </r>
    <r>
      <rPr>
        <sz val="8"/>
        <color rgb="FF000000"/>
        <rFont val="Arial"/>
        <family val="2"/>
        <charset val="1"/>
      </rPr>
      <t xml:space="preserve">: Taking the lead</t>
    </r>
  </si>
  <si>
    <t xml:space="preserve">Risk Rating Matrix</t>
  </si>
  <si>
    <t xml:space="preserve">[Source: "Risks &amp; Vulnerabilities" tab]</t>
  </si>
  <si>
    <t xml:space="preserve">Climate Hazard Type</t>
  </si>
  <si>
    <t xml:space="preserve">Risk Level</t>
  </si>
  <si>
    <t xml:space="preserve">Expected change
in intensity</t>
  </si>
  <si>
    <t xml:space="preserve">Expected change
in frequency</t>
  </si>
  <si>
    <t xml:space="preserve">Timeframe</t>
  </si>
  <si>
    <t xml:space="preserve">Current hazard risk level</t>
  </si>
  <si>
    <t xml:space="preserve">Extreme Heat</t>
  </si>
  <si>
    <r>
      <rPr>
        <b val="true"/>
        <sz val="8"/>
        <color rgb="FF000000"/>
        <rFont val="Arial"/>
        <family val="2"/>
        <charset val="1"/>
      </rPr>
      <t xml:space="preserve">!</t>
    </r>
    <r>
      <rPr>
        <sz val="8"/>
        <color rgb="FF000000"/>
        <rFont val="Arial"/>
        <family val="2"/>
        <charset val="1"/>
      </rPr>
      <t xml:space="preserve">: Low</t>
    </r>
  </si>
  <si>
    <r>
      <rPr>
        <b val="true"/>
        <sz val="8"/>
        <color rgb="FF000000"/>
        <rFont val="Arial"/>
        <family val="2"/>
        <charset val="1"/>
      </rPr>
      <t xml:space="preserve">↑</t>
    </r>
    <r>
      <rPr>
        <sz val="8"/>
        <color rgb="FF000000"/>
        <rFont val="Arial"/>
        <family val="2"/>
        <charset val="1"/>
      </rPr>
      <t xml:space="preserve">: Increase</t>
    </r>
  </si>
  <si>
    <r>
      <rPr>
        <b val="true"/>
        <sz val="8"/>
        <color rgb="FF000000"/>
        <rFont val="Arial"/>
        <family val="2"/>
        <charset val="1"/>
      </rPr>
      <t xml:space="preserve">|</t>
    </r>
    <r>
      <rPr>
        <sz val="8"/>
        <color rgb="FF000000"/>
        <rFont val="Arial"/>
        <family val="2"/>
        <charset val="1"/>
      </rPr>
      <t xml:space="preserve">: Current</t>
    </r>
  </si>
  <si>
    <t xml:space="preserve">High Temperatures</t>
  </si>
  <si>
    <t xml:space="preserve">Extreme Cold</t>
  </si>
  <si>
    <r>
      <rPr>
        <b val="true"/>
        <sz val="8"/>
        <color rgb="FF000000"/>
        <rFont val="Arial"/>
        <family val="2"/>
        <charset val="1"/>
      </rPr>
      <t xml:space="preserve">!!</t>
    </r>
    <r>
      <rPr>
        <sz val="8"/>
        <color rgb="FF000000"/>
        <rFont val="Arial"/>
        <family val="2"/>
        <charset val="1"/>
      </rPr>
      <t xml:space="preserve">: Moderate</t>
    </r>
  </si>
  <si>
    <r>
      <rPr>
        <b val="true"/>
        <sz val="8"/>
        <color rgb="FF000000"/>
        <rFont val="Arial"/>
        <family val="2"/>
        <charset val="1"/>
      </rPr>
      <t xml:space="preserve">↓</t>
    </r>
    <r>
      <rPr>
        <sz val="8"/>
        <color rgb="FF000000"/>
        <rFont val="Arial"/>
        <family val="2"/>
        <charset val="1"/>
      </rPr>
      <t xml:space="preserve">: Decrease</t>
    </r>
  </si>
  <si>
    <t xml:space="preserve">►: Short-term</t>
  </si>
  <si>
    <t xml:space="preserve">Low Temperatures</t>
  </si>
  <si>
    <t xml:space="preserve">Extreme Precipitation</t>
  </si>
  <si>
    <r>
      <rPr>
        <b val="true"/>
        <sz val="8"/>
        <color rgb="FF000000"/>
        <rFont val="Arial"/>
        <family val="2"/>
        <charset val="1"/>
      </rPr>
      <t xml:space="preserve">!!!</t>
    </r>
    <r>
      <rPr>
        <sz val="8"/>
        <color rgb="FF000000"/>
        <rFont val="Arial"/>
        <family val="2"/>
        <charset val="1"/>
      </rPr>
      <t xml:space="preserve">: High</t>
    </r>
  </si>
  <si>
    <r>
      <rPr>
        <b val="true"/>
        <sz val="8"/>
        <color rgb="FF000000"/>
        <rFont val="Arial"/>
        <family val="2"/>
        <charset val="1"/>
      </rPr>
      <t xml:space="preserve">↔</t>
    </r>
    <r>
      <rPr>
        <sz val="8"/>
        <color rgb="FF000000"/>
        <rFont val="Arial"/>
        <family val="2"/>
        <charset val="1"/>
      </rPr>
      <t xml:space="preserve">: No change</t>
    </r>
  </si>
  <si>
    <t xml:space="preserve">►►: Medium-term</t>
  </si>
  <si>
    <t xml:space="preserve">Floods</t>
  </si>
  <si>
    <r>
      <rPr>
        <b val="true"/>
        <sz val="8"/>
        <color rgb="FF000000"/>
        <rFont val="Arial"/>
        <family val="2"/>
        <charset val="1"/>
      </rPr>
      <t xml:space="preserve">[?]</t>
    </r>
    <r>
      <rPr>
        <sz val="8"/>
        <color rgb="FF000000"/>
        <rFont val="Arial"/>
        <family val="2"/>
        <charset val="1"/>
      </rPr>
      <t xml:space="preserve">: Not Known</t>
    </r>
  </si>
  <si>
    <r>
      <rPr>
        <b val="true"/>
        <sz val="8"/>
        <color rgb="FF000000"/>
        <rFont val="Arial"/>
        <family val="2"/>
        <charset val="1"/>
      </rPr>
      <t xml:space="preserve">[?]</t>
    </r>
    <r>
      <rPr>
        <sz val="8"/>
        <color rgb="FF000000"/>
        <rFont val="Arial"/>
        <family val="2"/>
        <charset val="1"/>
      </rPr>
      <t xml:space="preserve">: Not known</t>
    </r>
  </si>
  <si>
    <t xml:space="preserve">|►►►: Long-term</t>
  </si>
  <si>
    <t xml:space="preserve">Sea Level Rise</t>
  </si>
  <si>
    <t xml:space="preserve">Droughts</t>
  </si>
  <si>
    <t xml:space="preserve">Landslides</t>
  </si>
  <si>
    <t xml:space="preserve">Forest Fires</t>
  </si>
  <si>
    <r>
      <rPr>
        <b val="true"/>
        <sz val="10"/>
        <color rgb="FF808080"/>
        <rFont val="Arial"/>
        <family val="2"/>
        <charset val="1"/>
      </rPr>
      <t xml:space="preserve">Other</t>
    </r>
    <r>
      <rPr>
        <sz val="10"/>
        <color rgb="FF808080"/>
        <rFont val="Arial"/>
        <family val="2"/>
        <charset val="1"/>
      </rPr>
      <t xml:space="preserve"> [please specify]</t>
    </r>
  </si>
  <si>
    <t xml:space="preserve">Impact Rating Matrix</t>
  </si>
  <si>
    <t xml:space="preserve">Impacted Policy Sector</t>
  </si>
  <si>
    <t xml:space="preserve">Likelihood of Occurrence</t>
  </si>
  <si>
    <t xml:space="preserve">Expected
Impact Level</t>
  </si>
  <si>
    <t xml:space="preserve">(Reported) Adaptation Actions by Sector</t>
  </si>
  <si>
    <t xml:space="preserve">[Source: "Adaptation actions" tab]</t>
  </si>
  <si>
    <t xml:space="preserve">Number of reported actions</t>
  </si>
  <si>
    <t xml:space="preserve">Nber of actions</t>
  </si>
  <si>
    <t xml:space="preserve">Status of the (Reported) Adaptation Actions</t>
  </si>
  <si>
    <t xml:space="preserve">[Source: "Adaptation Actions" tab]</t>
  </si>
  <si>
    <t xml:space="preserve">Action Status</t>
  </si>
  <si>
    <t xml:space="preserve">Not started</t>
  </si>
  <si>
    <t xml:space="preserve">Ongoing</t>
  </si>
  <si>
    <t xml:space="preserve">Completed</t>
  </si>
  <si>
    <t xml:space="preserve">Cancelled</t>
  </si>
  <si>
    <t xml:space="preserve">Not specified</t>
  </si>
  <si>
    <t xml:space="preserve">Total:</t>
  </si>
  <si>
    <t xml:space="preserve">Comments</t>
  </si>
  <si>
    <t xml:space="preserve">Monitoring Report for Mitigation</t>
  </si>
  <si>
    <t xml:space="preserve">Your implementation progress</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</si>
  <si>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This report refers to the monitoring of the mitigation part of the SECAP.</t>
    </r>
  </si>
  <si>
    <t xml:space="preserve">1) Status of implementation of actions</t>
  </si>
  <si>
    <t xml:space="preserve">Local electricity </t>
  </si>
  <si>
    <t xml:space="preserve">Local heat/hold</t>
  </si>
  <si>
    <t xml:space="preserve">Postponed</t>
  </si>
  <si>
    <t xml:space="preserve">2) Overall budget spent</t>
  </si>
  <si>
    <t xml:space="preserve">Spent</t>
  </si>
  <si>
    <t xml:space="preserve">Remaining</t>
  </si>
  <si>
    <t xml:space="preserve">3) Money spent per sector </t>
  </si>
  <si>
    <t xml:space="preserve">4) Estimated greenhouse gas emissions reduction according to the implementation status of the actions</t>
  </si>
  <si>
    <t xml:space="preserve">Tonnes CO2 eq. /year</t>
  </si>
  <si>
    <t xml:space="preserve">Estimated GHG reduction associated with completed actions</t>
  </si>
  <si>
    <t xml:space="preserve">Estimated GHG reduction associated with ongoing actions</t>
  </si>
  <si>
    <t xml:space="preserve">Estimated GHG reduction associated with not started actions</t>
  </si>
  <si>
    <t xml:space="preserve">Overall estimated GHG reduction associated with all actions</t>
  </si>
  <si>
    <r>
      <rPr>
        <b val="true"/>
        <sz val="11"/>
        <color rgb="FF808080"/>
        <rFont val="Webdings"/>
        <family val="1"/>
        <charset val="2"/>
      </rPr>
      <t xml:space="preserve">i</t>
    </r>
    <r>
      <rPr>
        <b val="true"/>
        <sz val="11"/>
        <color rgb="FF808080"/>
        <rFont val="Arial"/>
        <family val="2"/>
        <charset val="1"/>
      </rPr>
      <t xml:space="preserve"> </t>
    </r>
    <r>
      <rPr>
        <b val="true"/>
        <sz val="8"/>
        <color rgb="FF808080"/>
        <rFont val="Arial"/>
        <family val="2"/>
        <charset val="1"/>
      </rPr>
      <t xml:space="preserve">Insert the values according to the status of implementation of your actions. </t>
    </r>
  </si>
  <si>
    <t xml:space="preserve">Your performance towards energy sustainability and climate mitigation</t>
  </si>
  <si>
    <t xml:space="preserve">5) Greenhouse gas emissions and final energy consumption per capita</t>
  </si>
  <si>
    <r>
      <rPr>
        <b val="true"/>
        <sz val="11"/>
        <color rgb="FF808080"/>
        <rFont val="Webdings"/>
        <family val="1"/>
        <charset val="2"/>
      </rPr>
      <t xml:space="preserve">i</t>
    </r>
    <r>
      <rPr>
        <b val="true"/>
        <sz val="11"/>
        <color rgb="FF808080"/>
        <rFont val="Arial"/>
        <family val="2"/>
        <charset val="1"/>
      </rPr>
      <t xml:space="preserve"> </t>
    </r>
    <r>
      <rPr>
        <b val="true"/>
        <sz val="8"/>
        <color rgb="FF808080"/>
        <rFont val="Arial"/>
        <family val="2"/>
        <charset val="1"/>
      </rPr>
      <t xml:space="preserve">Insert the values according to the number of MEIs included.</t>
    </r>
  </si>
  <si>
    <t xml:space="preserve">year</t>
  </si>
  <si>
    <t xml:space="preserve">tonnes/capita</t>
  </si>
  <si>
    <t xml:space="preserve">6) Greenhouse gas emissions (influence of the National Electricity Emission Factor)</t>
  </si>
  <si>
    <t xml:space="preserve">Input National Electricity Emission Factor</t>
  </si>
  <si>
    <t xml:space="preserve">Constant emission factor</t>
  </si>
  <si>
    <t xml:space="preserve">Yearly updated emission factor</t>
  </si>
  <si>
    <t xml:space="preserve">GHG emissions with constant national emission factor</t>
  </si>
  <si>
    <t xml:space="preserve">GHG emissions with updated national emission factor</t>
  </si>
  <si>
    <t xml:space="preserve">-</t>
  </si>
  <si>
    <t xml:space="preserve">           * Total GHG emission according to constant National Electricity Emission Factor has been calculated in order to show the effect on emission reduction expressed by the changing of National Power grid mix and not directly related to actions within the action plan.</t>
  </si>
  <si>
    <t xml:space="preserve">7) Greenhouse gas emissions per sector</t>
  </si>
  <si>
    <t xml:space="preserve">Buildings, equipment/facilities and Industries</t>
  </si>
  <si>
    <t xml:space="preserve">8) Final energy consumption per sector </t>
  </si>
  <si>
    <t xml:space="preserve">9) Final energy consumption per energy carrier</t>
  </si>
  <si>
    <t xml:space="preserve">   * Renewables for non-electricity uses.</t>
  </si>
  <si>
    <t xml:space="preserve">   ** The energy mix of heat/cold and electricity is not identified.</t>
  </si>
  <si>
    <t xml:space="preserve">10) Local energy production</t>
  </si>
  <si>
    <t xml:space="preserve">NO DECISION WAS YET TAKEN REGARDING THE INTEGRATION OF A SECTION DEDICATED TO THESE OPTIONAL INDICATORS</t>
  </si>
  <si>
    <t xml:space="preserve">Examples of indicators that would require extra data from signatories' side</t>
  </si>
  <si>
    <t xml:space="preserve">Parameters required</t>
  </si>
  <si>
    <t xml:space="preserve">GHG emissions per unit of Gross Domestic Product (GDP) [t CO2 or t CO2 eq./ million €]</t>
  </si>
  <si>
    <t xml:space="preserve">Municipal GDP</t>
  </si>
  <si>
    <t xml:space="preserve">Public transport ridership [pkm/capita]</t>
  </si>
  <si>
    <t xml:space="preserve">Passenger-km in public transport</t>
  </si>
  <si>
    <t xml:space="preserve">Energy expenditure in the residential sector [€/year]</t>
  </si>
  <si>
    <t xml:space="preserve">Residential end-use energy price per energy carrier </t>
  </si>
  <si>
    <t xml:space="preserve">Energy expenditure in the municipal sector [€/year]</t>
  </si>
  <si>
    <t xml:space="preserve">Municipal energy expenditure</t>
  </si>
  <si>
    <t xml:space="preserve">Energy intensity of buildings [kWh/m2]</t>
  </si>
  <si>
    <t xml:space="preserve">Square meters of building floor area </t>
  </si>
  <si>
    <t xml:space="preserve">Carbon intensity of transport [CO2/km]</t>
  </si>
  <si>
    <t xml:space="preserve">km driven by transport category</t>
  </si>
  <si>
    <t xml:space="preserve">ANNEX 1 - Fuel Emission Factors Database</t>
  </si>
  <si>
    <t xml:space="preserve">CoM Template Energy carriers</t>
  </si>
  <si>
    <t xml:space="preserve">Biofuel 
(1)</t>
  </si>
  <si>
    <t xml:space="preserve">Biofuel
(2)</t>
  </si>
  <si>
    <t xml:space="preserve">Other biomass
(1)</t>
  </si>
  <si>
    <t xml:space="preserve">Other biomass
(2)</t>
  </si>
  <si>
    <r>
      <rPr>
        <b val="true"/>
        <sz val="11"/>
        <color rgb="FFFFFFFF"/>
        <rFont val="Calibri"/>
        <family val="2"/>
        <charset val="1"/>
      </rPr>
      <t xml:space="preserve">Other biomass
</t>
    </r>
    <r>
      <rPr>
        <b val="true"/>
        <vertAlign val="superscript"/>
        <sz val="16"/>
        <color rgb="FFFFFFFF"/>
        <rFont val="Calibri"/>
        <family val="2"/>
        <charset val="1"/>
      </rPr>
      <t xml:space="preserve">(3)</t>
    </r>
  </si>
  <si>
    <t xml:space="preserve">Other biomass
(4)</t>
  </si>
  <si>
    <r>
      <rPr>
        <b val="true"/>
        <sz val="11"/>
        <color rgb="FFFFFFFF"/>
        <rFont val="Calibri"/>
        <family val="2"/>
        <charset val="1"/>
      </rPr>
      <t xml:space="preserve">Other biomass
</t>
    </r>
    <r>
      <rPr>
        <b val="true"/>
        <vertAlign val="superscript"/>
        <sz val="16"/>
        <color rgb="FFFFFFFF"/>
        <rFont val="Calibri"/>
        <family val="2"/>
        <charset val="1"/>
      </rPr>
      <t xml:space="preserve">(5)</t>
    </r>
  </si>
  <si>
    <t xml:space="preserve">IPCC Energy carriers</t>
  </si>
  <si>
    <t xml:space="preserve">Liquified Petroleum Gases </t>
  </si>
  <si>
    <t xml:space="preserve">Natural Gas Liquids</t>
  </si>
  <si>
    <t xml:space="preserve">Gas/Diesel oil</t>
  </si>
  <si>
    <t xml:space="preserve">Motor gasoline</t>
  </si>
  <si>
    <t xml:space="preserve">Anthracite</t>
  </si>
  <si>
    <t xml:space="preserve">Other Bituminous Coal</t>
  </si>
  <si>
    <t xml:space="preserve">Sub-Bitominous Coal</t>
  </si>
  <si>
    <r>
      <rPr>
        <b val="true"/>
        <sz val="11"/>
        <color rgb="FFFFFFFF"/>
        <rFont val="Calibri"/>
        <family val="2"/>
        <charset val="1"/>
      </rPr>
      <t xml:space="preserve">Municipal Wastes</t>
    </r>
    <r>
      <rPr>
        <b val="true"/>
        <sz val="9"/>
        <color rgb="FFFFFFFF"/>
        <rFont val="Calibri"/>
        <family val="2"/>
        <charset val="1"/>
      </rPr>
      <t xml:space="preserve"> (non-biomass fraction)</t>
    </r>
  </si>
  <si>
    <t xml:space="preserve">Peat</t>
  </si>
  <si>
    <t xml:space="preserve">Other Liquid Biofuels</t>
  </si>
  <si>
    <t xml:space="preserve">Biogasoline</t>
  </si>
  <si>
    <t xml:space="preserve">Biodiesels</t>
  </si>
  <si>
    <r>
      <rPr>
        <b val="true"/>
        <sz val="11"/>
        <color rgb="FFFFFFFF"/>
        <rFont val="Calibri"/>
        <family val="2"/>
        <charset val="1"/>
      </rPr>
      <t xml:space="preserve">Municipal Wastes</t>
    </r>
    <r>
      <rPr>
        <b val="true"/>
        <sz val="9"/>
        <color rgb="FFFFFFFF"/>
        <rFont val="Calibri"/>
        <family val="2"/>
        <charset val="1"/>
      </rPr>
      <t xml:space="preserve"> (biomass fraction)</t>
    </r>
  </si>
  <si>
    <t xml:space="preserve">Wood </t>
  </si>
  <si>
    <t xml:space="preserve">Wood Waste</t>
  </si>
  <si>
    <t xml:space="preserve">Other Primary solid biomass</t>
  </si>
  <si>
    <r>
      <rPr>
        <b val="true"/>
        <sz val="11"/>
        <color rgb="FFFFFFFF"/>
        <rFont val="Calibri"/>
        <family val="2"/>
        <charset val="1"/>
      </rPr>
      <t xml:space="preserve">Sustainability criteria </t>
    </r>
    <r>
      <rPr>
        <b val="true"/>
        <vertAlign val="superscript"/>
        <sz val="11"/>
        <color rgb="FFFFFFFF"/>
        <rFont val="Calibri"/>
        <family val="2"/>
        <charset val="1"/>
      </rPr>
      <t xml:space="preserve">(a)</t>
    </r>
  </si>
  <si>
    <t xml:space="preserve">(s)</t>
  </si>
  <si>
    <t xml:space="preserve">(ns)</t>
  </si>
  <si>
    <t xml:space="preserve">IPCC</t>
  </si>
  <si>
    <r>
      <rPr>
        <b val="true"/>
        <sz val="11"/>
        <rFont val="Calibri"/>
        <family val="2"/>
        <charset val="1"/>
      </rPr>
      <t xml:space="preserve">t CO</t>
    </r>
    <r>
      <rPr>
        <b val="true"/>
        <vertAlign val="subscript"/>
        <sz val="11"/>
        <rFont val="Calibri"/>
        <family val="2"/>
        <charset val="1"/>
      </rPr>
      <t xml:space="preserve">2</t>
    </r>
    <r>
      <rPr>
        <b val="true"/>
        <sz val="11"/>
        <rFont val="Calibri"/>
        <family val="2"/>
        <charset val="1"/>
      </rPr>
      <t xml:space="preserve">/MWh </t>
    </r>
  </si>
  <si>
    <r>
      <rPr>
        <b val="true"/>
        <sz val="11"/>
        <rFont val="Calibri"/>
        <family val="2"/>
        <charset val="1"/>
      </rPr>
      <t xml:space="preserve">t CO</t>
    </r>
    <r>
      <rPr>
        <b val="true"/>
        <vertAlign val="subscript"/>
        <sz val="11"/>
        <rFont val="Calibri"/>
        <family val="2"/>
        <charset val="1"/>
      </rPr>
      <t xml:space="preserve">2</t>
    </r>
    <r>
      <rPr>
        <b val="true"/>
        <sz val="11"/>
        <rFont val="Calibri"/>
        <family val="2"/>
        <charset val="1"/>
      </rPr>
      <t xml:space="preserve"> eq./MWh </t>
    </r>
    <r>
      <rPr>
        <b val="true"/>
        <vertAlign val="superscript"/>
        <sz val="11"/>
        <rFont val="Calibri"/>
        <family val="2"/>
        <charset val="1"/>
      </rPr>
      <t xml:space="preserve">(b)</t>
    </r>
  </si>
  <si>
    <r>
      <rPr>
        <sz val="10"/>
        <rFont val="Calibri"/>
        <family val="2"/>
        <charset val="1"/>
      </rPr>
      <t xml:space="preserve">0,268</t>
    </r>
    <r>
      <rPr>
        <vertAlign val="superscript"/>
        <sz val="10"/>
        <rFont val="Calibri"/>
        <family val="2"/>
        <charset val="1"/>
      </rPr>
      <t xml:space="preserve"> (c)</t>
    </r>
  </si>
  <si>
    <r>
      <rPr>
        <sz val="10"/>
        <rFont val="Calibri"/>
        <family val="2"/>
        <charset val="1"/>
      </rPr>
      <t xml:space="preserve">0,250 </t>
    </r>
    <r>
      <rPr>
        <vertAlign val="superscript"/>
        <sz val="10"/>
        <rFont val="Calibri"/>
        <family val="2"/>
        <charset val="1"/>
      </rPr>
      <t xml:space="preserve">(c)</t>
    </r>
  </si>
  <si>
    <t xml:space="preserve">LCA</t>
  </si>
  <si>
    <r>
      <rPr>
        <b val="true"/>
        <sz val="11"/>
        <rFont val="Calibri"/>
        <family val="2"/>
        <charset val="1"/>
      </rPr>
      <t xml:space="preserve">t CO</t>
    </r>
    <r>
      <rPr>
        <b val="true"/>
        <vertAlign val="subscript"/>
        <sz val="11"/>
        <rFont val="Calibri"/>
        <family val="2"/>
        <charset val="1"/>
      </rPr>
      <t xml:space="preserve">2</t>
    </r>
    <r>
      <rPr>
        <b val="true"/>
        <sz val="11"/>
        <rFont val="Calibri"/>
        <family val="2"/>
        <charset val="1"/>
      </rPr>
      <t xml:space="preserve">/MWh</t>
    </r>
  </si>
  <si>
    <t xml:space="preserve">n.a.</t>
  </si>
  <si>
    <t xml:space="preserve">n.a</t>
  </si>
  <si>
    <r>
      <rPr>
        <sz val="10"/>
        <rFont val="Calibri"/>
        <family val="2"/>
        <charset val="1"/>
      </rPr>
      <t xml:space="preserve">n.a. </t>
    </r>
    <r>
      <rPr>
        <vertAlign val="superscript"/>
        <sz val="10"/>
        <rFont val="Calibri"/>
        <family val="2"/>
        <charset val="1"/>
      </rPr>
      <t xml:space="preserve">(h)</t>
    </r>
  </si>
  <si>
    <r>
      <rPr>
        <b val="true"/>
        <sz val="11"/>
        <rFont val="Calibri"/>
        <family val="2"/>
        <charset val="1"/>
      </rPr>
      <t xml:space="preserve">t CO</t>
    </r>
    <r>
      <rPr>
        <b val="true"/>
        <vertAlign val="subscript"/>
        <sz val="11"/>
        <rFont val="Calibri"/>
        <family val="2"/>
        <charset val="1"/>
      </rPr>
      <t xml:space="preserve">2</t>
    </r>
    <r>
      <rPr>
        <b val="true"/>
        <sz val="11"/>
        <rFont val="Calibri"/>
        <family val="2"/>
        <charset val="1"/>
      </rPr>
      <t xml:space="preserve"> eq./MWh</t>
    </r>
  </si>
  <si>
    <r>
      <rPr>
        <sz val="10"/>
        <rFont val="Calibri"/>
        <family val="2"/>
        <charset val="1"/>
      </rPr>
      <t xml:space="preserve">0,182 </t>
    </r>
    <r>
      <rPr>
        <vertAlign val="superscript"/>
        <sz val="10"/>
        <rFont val="Calibri"/>
        <family val="2"/>
        <charset val="1"/>
      </rPr>
      <t xml:space="preserve">(d)</t>
    </r>
  </si>
  <si>
    <r>
      <rPr>
        <sz val="10"/>
        <rFont val="Calibri"/>
        <family val="2"/>
        <charset val="1"/>
      </rPr>
      <t xml:space="preserve">0,206 </t>
    </r>
    <r>
      <rPr>
        <vertAlign val="superscript"/>
        <sz val="10"/>
        <rFont val="Calibri"/>
        <family val="2"/>
        <charset val="1"/>
      </rPr>
      <t xml:space="preserve">(e)</t>
    </r>
  </si>
  <si>
    <r>
      <rPr>
        <sz val="10"/>
        <rFont val="Calibri"/>
        <family val="2"/>
        <charset val="1"/>
      </rPr>
      <t xml:space="preserve">0,156 </t>
    </r>
    <r>
      <rPr>
        <vertAlign val="superscript"/>
        <sz val="10"/>
        <rFont val="Calibri"/>
        <family val="2"/>
        <charset val="1"/>
      </rPr>
      <t xml:space="preserve">(f) </t>
    </r>
  </si>
  <si>
    <r>
      <rPr>
        <sz val="10"/>
        <rFont val="Calibri"/>
        <family val="2"/>
        <charset val="1"/>
      </rPr>
      <t xml:space="preserve">0,416 </t>
    </r>
    <r>
      <rPr>
        <vertAlign val="superscript"/>
        <sz val="10"/>
        <rFont val="Calibri"/>
        <family val="2"/>
        <charset val="1"/>
      </rPr>
      <t xml:space="preserve">(g)</t>
    </r>
  </si>
  <si>
    <r>
      <rPr>
        <vertAlign val="superscript"/>
        <sz val="10"/>
        <rFont val="Arial"/>
        <family val="2"/>
        <charset val="1"/>
      </rPr>
      <t xml:space="preserve">s)</t>
    </r>
    <r>
      <rPr>
        <sz val="10"/>
        <rFont val="Calibri"/>
        <family val="2"/>
        <charset val="1"/>
      </rPr>
      <t xml:space="preserve"> if sustainability criteria during production are fulfilled</t>
    </r>
  </si>
  <si>
    <r>
      <rPr>
        <vertAlign val="superscript"/>
        <sz val="10"/>
        <rFont val="Calibri"/>
        <family val="2"/>
        <charset val="1"/>
      </rPr>
      <t xml:space="preserve">ns)</t>
    </r>
    <r>
      <rPr>
        <sz val="10"/>
        <rFont val="Calibri"/>
        <family val="2"/>
        <charset val="1"/>
      </rPr>
      <t xml:space="preserve"> if sustainability criteria during production are not fulfilled</t>
    </r>
  </si>
  <si>
    <t xml:space="preserve">         a.            IPCC emission factor should be reported zero if the biofuels/biomass meet sustainability criteria; fossil fuel emission factors to be used if biofuels are unsustainable.(s) sustainable, (ns) not sustainable </t>
  </si>
  <si>
    <t xml:space="preserve">         b.            Taking into consideration also the CH4 and the N2O emissions from combustion in stationary sources</t>
  </si>
  <si>
    <t xml:space="preserve">         c.            If choosing to report in CO2eq, please consider that the emission factors for the transport sector are with up to 3% higher than the values provided here, which are characteristic for stationary sources</t>
  </si>
  <si>
    <t xml:space="preserve">         d.            Conservative figure regarding pure plant oil from palm oil. Note that this figure represents the worst ethanol plant oil pathway and does not necessarily represent a typical pathway. This figure does not include the impacts of direct and indirect land use change. Had these been considered, the default value could be as high as 9 t CO2-eq/MWh, in the case of conversion of forest land in the tropics. </t>
  </si>
  <si>
    <t xml:space="preserve">         e.            Conservative figure regarding ethanol from wheat. Note that this figure represents the worst ethanol pathway and does not necessarily represent a typical pathway. This figure does not include the impacts of direct and indirect land use change. Had these been considered, the default value could be as high as 9 t CO2-eq/MWh, in the case of conversion of forest land in the tropics</t>
  </si>
  <si>
    <t xml:space="preserve">         f.             Conservative figure regarding biodiesel from palm oil. Note that this figure represents the worst biodiesel pathway and does not necessarily represent a typical pathway. This figure does not include the impacts of direct and indirect land use change. Had these been considered, the default value could be as high as 9 t CO2-eq/MWh, in the case of conversion of forest land in the tropics.</t>
  </si>
  <si>
    <t xml:space="preserve">         g.           </t>
  </si>
  <si>
    <t xml:space="preserve"> The figure reflects the production and local/regional transport of wood, representative for Germany, assuming: spruce log with bark; reforested managed forest; production mix entry to saw mill, at plant; and 44% water content. Carbon dioxide incorporation is considered. The local authority using this emission factor is recommended to check that it is representative for the local circumstances and to develop an own emission factor if the circumstances are different. These are only one set of reference values and another LCA case study could be performed to define a fork spanning the range of variation. This will be done for the next update of this guidebook.. </t>
  </si>
  <si>
    <t xml:space="preserve">         h.            Data not available, but emissions are assumed to be low (however the emissions from electricity consumption of heat pumps is to be estimated using the emission factors for electricity). Local authorities using these technologies are encouraged to try to obtain such data.</t>
  </si>
  <si>
    <t xml:space="preserve">ANNEX 2 - Adaptation Scoreboard</t>
  </si>
  <si>
    <r>
      <rPr>
        <sz val="10"/>
        <color rgb="FF808080"/>
        <rFont val="Webdings"/>
        <family val="1"/>
        <charset val="2"/>
      </rPr>
      <t xml:space="preserve">i</t>
    </r>
    <r>
      <rPr>
        <sz val="10"/>
        <color rgb="FF808080"/>
        <rFont val="Arial"/>
        <family val="2"/>
        <charset val="1"/>
      </rPr>
      <t xml:space="preserve"> </t>
    </r>
    <r>
      <rPr>
        <sz val="8"/>
        <color rgb="FF808080"/>
        <rFont val="Arial"/>
        <family val="2"/>
        <charset val="1"/>
      </rPr>
      <t xml:space="preserve">Please complete the following self-assessment checklist, using the A-B-C-D scaling system (presented below) in column F (compulsory). Identify your next steps/areas of possible improvements through comments entered in column I (optional). The average status for every step is then visualised through the (automatically computed) spider graph below a well as in the "Synthesis Report" tab.</t>
    </r>
  </si>
  <si>
    <t xml:space="preserve">Status Scale</t>
  </si>
  <si>
    <t xml:space="preserve">Status</t>
  </si>
  <si>
    <t xml:space="preserve">Indicative Completion Level</t>
  </si>
  <si>
    <t xml:space="preserve">D</t>
  </si>
  <si>
    <t xml:space="preserve">Not started or getting started</t>
  </si>
  <si>
    <t xml:space="preserve">0-25 %</t>
  </si>
  <si>
    <t xml:space="preserve">C</t>
  </si>
  <si>
    <t xml:space="preserve">Moving forward</t>
  </si>
  <si>
    <t xml:space="preserve">25-50 %</t>
  </si>
  <si>
    <t xml:space="preserve">B</t>
  </si>
  <si>
    <t xml:space="preserve">Forging ahead</t>
  </si>
  <si>
    <t xml:space="preserve">50-75 %</t>
  </si>
  <si>
    <t xml:space="preserve">A</t>
  </si>
  <si>
    <t xml:space="preserve">Taking the lead</t>
  </si>
  <si>
    <t xml:space="preserve">75-100 %</t>
  </si>
  <si>
    <t xml:space="preserve">Adaptation cycle steps</t>
  </si>
  <si>
    <t xml:space="preserve">Self check
of the Status</t>
  </si>
  <si>
    <t xml:space="preserve">Your Average Score</t>
  </si>
  <si>
    <t xml:space="preserve">
STEP 1 - Preparing the ground for adaptation</t>
  </si>
  <si>
    <t xml:space="preserve">Adaptation commitments defined/integrated into the local climate policy</t>
  </si>
  <si>
    <t xml:space="preserve">Human, technical and financial resources identified</t>
  </si>
  <si>
    <t xml:space="preserve">Adaptation team (officer) appointed within the municipal administration
and clear respondibilities assigned</t>
  </si>
  <si>
    <t xml:space="preserve">Horizontal (i.e. accross sectoral departments) coordination mechanisms in place</t>
  </si>
  <si>
    <t xml:space="preserve">Vertical (i.e. accross governance levels) coordination mechanisms in place</t>
  </si>
  <si>
    <t xml:space="preserve">Consultative and participatory mechanisms set up,
fostering the multi-stakeholder engagement in the adaptation process</t>
  </si>
  <si>
    <t xml:space="preserve">Continuous communication process in place
(for the engagement of the different target audiences)</t>
  </si>
  <si>
    <t xml:space="preserve">
STEP 2 - Assessing risks &amp;
vulnerabilities to climate change</t>
  </si>
  <si>
    <r>
      <rPr>
        <sz val="10"/>
        <color rgb="FF181716"/>
        <rFont val="Arial"/>
        <family val="2"/>
        <charset val="1"/>
      </rPr>
      <t xml:space="preserve">Mappping of the possible methods &amp; data sources
for carrying out a </t>
    </r>
    <r>
      <rPr>
        <u val="double"/>
        <sz val="10"/>
        <color rgb="FF000000"/>
        <rFont val="Arial"/>
        <family val="2"/>
        <charset val="1"/>
      </rPr>
      <t xml:space="preserve">Risk &amp; Vulnerability Assessment</t>
    </r>
    <r>
      <rPr>
        <sz val="10"/>
        <color rgb="FF000000"/>
        <rFont val="Arial"/>
        <family val="2"/>
        <charset val="1"/>
      </rPr>
      <t xml:space="preserve"> conducted</t>
    </r>
  </si>
  <si>
    <t xml:space="preserve">Assessment(s) of climate risks &amp; vulnerabilities undertaken</t>
  </si>
  <si>
    <t xml:space="preserve">Possible sectors of action identified and prioritised</t>
  </si>
  <si>
    <t xml:space="preserve">Available knowledge periodically reviewed and new findings integrated</t>
  </si>
  <si>
    <t xml:space="preserve">
STEPS 3 &amp; 4 - Identifying, assessing and selecting adaptation options </t>
  </si>
  <si>
    <t xml:space="preserve">Full portfolio of adaptation options compiled, documented and assessed</t>
  </si>
  <si>
    <r>
      <rPr>
        <sz val="10"/>
        <color rgb="FF181716"/>
        <rFont val="Arial"/>
        <family val="2"/>
        <charset val="1"/>
      </rPr>
      <t xml:space="preserve">Possibilities of </t>
    </r>
    <r>
      <rPr>
        <u val="double"/>
        <sz val="10"/>
        <color rgb="FF000000"/>
        <rFont val="Arial"/>
        <family val="2"/>
        <charset val="1"/>
      </rPr>
      <t xml:space="preserve">mainstreaming adaptation</t>
    </r>
    <r>
      <rPr>
        <sz val="10"/>
        <color rgb="FF000000"/>
        <rFont val="Arial"/>
        <family val="2"/>
        <charset val="1"/>
      </rPr>
      <t xml:space="preserve"> in existing policies and plans assessed,
possible synergies and conflicts (e.g. with mitigation actions) identified</t>
    </r>
  </si>
  <si>
    <r>
      <rPr>
        <u val="double"/>
        <sz val="10"/>
        <color rgb="FF000000"/>
        <rFont val="Arial"/>
        <family val="2"/>
        <charset val="1"/>
      </rPr>
      <t xml:space="preserve">Adaptation Actions</t>
    </r>
    <r>
      <rPr>
        <sz val="10"/>
        <color rgb="FF000000"/>
        <rFont val="Arial"/>
        <family val="2"/>
        <charset val="1"/>
      </rPr>
      <t xml:space="preserve"> developed and adopted
(as part of the SECAP and/or other planning documents)</t>
    </r>
  </si>
  <si>
    <t xml:space="preserve">
STEP 5 - Implementing</t>
  </si>
  <si>
    <t xml:space="preserve">Implementation framework set, with clear milestones</t>
  </si>
  <si>
    <r>
      <rPr>
        <u val="double"/>
        <sz val="10"/>
        <color rgb="FF000000"/>
        <rFont val="Arial"/>
        <family val="2"/>
        <charset val="1"/>
      </rPr>
      <t xml:space="preserve">Adaptation actions</t>
    </r>
    <r>
      <rPr>
        <sz val="10"/>
        <color rgb="FF000000"/>
        <rFont val="Arial"/>
        <family val="2"/>
        <charset val="1"/>
      </rPr>
      <t xml:space="preserve"> implemented and mainstreamed (where relevent)
as defined in the adopted SECAP and/or other planning documents</t>
    </r>
  </si>
  <si>
    <t xml:space="preserve">Coordinated action between mitigation and adaptation set</t>
  </si>
  <si>
    <t xml:space="preserve">
STEP 6 - Monitoring and evaluating</t>
  </si>
  <si>
    <t xml:space="preserve">Monitoring framework in place for adaptation actions</t>
  </si>
  <si>
    <t xml:space="preserve">Appropriate M&amp;E indicators identified</t>
  </si>
  <si>
    <t xml:space="preserve">Progress regularly monitored and reported to the relevant decision-makers</t>
  </si>
  <si>
    <r>
      <rPr>
        <u val="double"/>
        <sz val="10"/>
        <color rgb="FF000000"/>
        <rFont val="Arial"/>
        <family val="2"/>
        <charset val="1"/>
      </rPr>
      <t xml:space="preserve">Adaptation strategy</t>
    </r>
    <r>
      <rPr>
        <sz val="10"/>
        <color rgb="FF000000"/>
        <rFont val="Arial"/>
        <family val="2"/>
        <charset val="1"/>
      </rPr>
      <t xml:space="preserve"> and/or </t>
    </r>
    <r>
      <rPr>
        <u val="double"/>
        <sz val="10"/>
        <color rgb="FF000000"/>
        <rFont val="Arial"/>
        <family val="2"/>
        <charset val="1"/>
      </rPr>
      <t xml:space="preserve">Action Plan</t>
    </r>
    <r>
      <rPr>
        <sz val="10"/>
        <color rgb="FF000000"/>
        <rFont val="Arial"/>
        <family val="2"/>
        <charset val="1"/>
      </rPr>
      <t xml:space="preserve"> updated, revised and readjusted
according to the findings of the M&amp;E procedure</t>
    </r>
  </si>
  <si>
    <t xml:space="preserve">Summary table:</t>
  </si>
  <si>
    <t xml:space="preserve">The score obtained for each step is summarised in the table below (based on the information entered by the user in the above table &gt; A: 4 points, B: 3 points, C: 2 points, D: 1 point). The spider graph at the top is automatically generated, making the results more visual. </t>
  </si>
  <si>
    <t xml:space="preserve">Adaptation Steps</t>
  </si>
  <si>
    <t xml:space="preserve">STEP 1 - Preparing the ground</t>
  </si>
  <si>
    <t xml:space="preserve">STEP 2 - Assessing risks &amp; vulnerabilities</t>
  </si>
  <si>
    <t xml:space="preserve">STEPS 3 &amp; 4 - Identifying adaptation options </t>
  </si>
  <si>
    <t xml:space="preserve">STEP 5 - Implementing</t>
  </si>
  <si>
    <t xml:space="preserve">STEP 6 - Monitoring &amp; evaluating</t>
  </si>
  <si>
    <t xml:space="preserve">ANNEX 3 - Indicators for Adaptation</t>
  </si>
  <si>
    <r>
      <rPr>
        <sz val="11"/>
        <color rgb="FF969696"/>
        <rFont val="Webdings"/>
        <family val="1"/>
        <charset val="2"/>
      </rPr>
      <t xml:space="preserve">i</t>
    </r>
    <r>
      <rPr>
        <sz val="10"/>
        <color rgb="FF969696"/>
        <rFont val="Arial"/>
        <family val="2"/>
        <charset val="1"/>
      </rPr>
      <t xml:space="preserve"> Below is a non-exhaustive list of indicators which may be used to complement the risks and vulnerability assessment. This is </t>
    </r>
    <r>
      <rPr>
        <u val="single"/>
        <sz val="10"/>
        <color rgb="FF969696"/>
        <rFont val="Arial"/>
        <family val="2"/>
        <charset val="1"/>
      </rPr>
      <t xml:space="preserve">optional</t>
    </r>
    <r>
      <rPr>
        <sz val="10"/>
        <color rgb="FF969696"/>
        <rFont val="Arial"/>
        <family val="2"/>
        <charset val="1"/>
      </rPr>
      <t xml:space="preserve">; the indicators below are illustrative examples and serve as a source of inspiration only.</t>
    </r>
  </si>
  <si>
    <r>
      <rPr>
        <sz val="11"/>
        <color rgb="FF969696"/>
        <rFont val="Webdings"/>
        <family val="1"/>
        <charset val="2"/>
      </rPr>
      <t xml:space="preserve">i </t>
    </r>
    <r>
      <rPr>
        <sz val="10"/>
        <color rgb="FF969696"/>
        <rFont val="Arial"/>
        <family val="2"/>
        <charset val="1"/>
      </rPr>
      <t xml:space="preserve">Pease select any indicators that your local authority is using to measure progress and complete the list with your own indicators - </t>
    </r>
    <r>
      <rPr>
        <u val="single"/>
        <sz val="10"/>
        <color rgb="FF969696"/>
        <rFont val="Arial"/>
        <family val="2"/>
        <charset val="1"/>
      </rPr>
      <t xml:space="preserve">simply add/hide the rows according to your needs</t>
    </r>
    <r>
      <rPr>
        <sz val="10"/>
        <color rgb="FF969696"/>
        <rFont val="Arial"/>
        <family val="2"/>
        <charset val="1"/>
      </rPr>
      <t xml:space="preserve">.</t>
    </r>
  </si>
  <si>
    <t xml:space="preserve">Table 1  Vulnerable sectors</t>
  </si>
  <si>
    <t xml:space="preserve">ID#</t>
  </si>
  <si>
    <t xml:space="preserve">Measurement unit</t>
  </si>
  <si>
    <t xml:space="preserve">Numerical value</t>
  </si>
  <si>
    <t xml:space="preserve">Number or % of (public/residential/tertiary) buildings damaged by extreme weather conditions/events</t>
  </si>
  <si>
    <t xml:space="preserve">(per year / over a certain period)</t>
  </si>
  <si>
    <t xml:space="preserve">Transport, Energy, Water, Waste, ICT</t>
  </si>
  <si>
    <t xml:space="preserve">Number or % of transport/energy/water/waste/ICT infrastructure damaged by extreme weather conditions/events</t>
  </si>
  <si>
    <t xml:space="preserve">% of grey/blue/green areas affected by extreme weather conditions/events (e.g. Heat Island Effect, Flood, Rockfalls and/or Landslides, Forest/Land Fire)</t>
  </si>
  <si>
    <t xml:space="preserve">Transport, Energy, Water, Waste, Civil Protection &amp; Emergency</t>
  </si>
  <si>
    <t xml:space="preserve">Number of days with public service interruptions (e.g. energy/water supply, health/civil protection/emergency services, waste) </t>
  </si>
  <si>
    <t xml:space="preserve">No.</t>
  </si>
  <si>
    <t xml:space="preserve">Average length (in hours) of the public service interruptions (e.g. energy/water supply, public transport traffic, health/civil protection/emergency services) </t>
  </si>
  <si>
    <t xml:space="preserve">hours</t>
  </si>
  <si>
    <t xml:space="preserve">Number of people injured/evacuated/relocated due to extreme weather event(s) (e.g. heat or cold waves)</t>
  </si>
  <si>
    <t xml:space="preserve">Number of deaths related to extreme weather event(s) (e.g. heat or cold waves)</t>
  </si>
  <si>
    <t xml:space="preserve">Average response time (in min.) for police/fire-fighters/emergency services in case of extreme weather events</t>
  </si>
  <si>
    <t xml:space="preserve">min.</t>
  </si>
  <si>
    <t xml:space="preserve">Number of water quality warnings issued</t>
  </si>
  <si>
    <t xml:space="preserve">1.10</t>
  </si>
  <si>
    <t xml:space="preserve">Number of air quality warnings issued</t>
  </si>
  <si>
    <t xml:space="preserve">1.11</t>
  </si>
  <si>
    <t xml:space="preserve">% of areas affected by soil erosion / soil quality degradation</t>
  </si>
  <si>
    <t xml:space="preserve">1.12</t>
  </si>
  <si>
    <t xml:space="preserve">% of habitat losses from extreme weather event(s)</t>
  </si>
  <si>
    <t xml:space="preserve">1.13</t>
  </si>
  <si>
    <t xml:space="preserve">% change in number of native species</t>
  </si>
  <si>
    <t xml:space="preserve">1.14</t>
  </si>
  <si>
    <t xml:space="preserve">% of native (animal/plant) species affected by diseases related to extreme weather conditions/events</t>
  </si>
  <si>
    <t xml:space="preserve">1.15</t>
  </si>
  <si>
    <t xml:space="preserve">% of agriculture losses from extreme weather conditions/events (e.g. drought/water scarcity, soil erosion)</t>
  </si>
  <si>
    <t xml:space="preserve">1.16</t>
  </si>
  <si>
    <t xml:space="preserve">% of livestock losses from extreme weather conditions</t>
  </si>
  <si>
    <t xml:space="preserve">1.17</t>
  </si>
  <si>
    <t xml:space="preserve">% change in crop yield / evolution of the annual grassland productivity</t>
  </si>
  <si>
    <t xml:space="preserve">1.18</t>
  </si>
  <si>
    <t xml:space="preserve">% of livestock losses from pests/pathogens</t>
  </si>
  <si>
    <t xml:space="preserve">1.19</t>
  </si>
  <si>
    <t xml:space="preserve">% of timber losses from pests/pathogens</t>
  </si>
  <si>
    <t xml:space="preserve">1.20</t>
  </si>
  <si>
    <t xml:space="preserve">% change in Forest composition</t>
  </si>
  <si>
    <t xml:space="preserve">1.21</t>
  </si>
  <si>
    <t xml:space="preserve">% change in water abstraction</t>
  </si>
  <si>
    <t xml:space="preserve">1.22</t>
  </si>
  <si>
    <t xml:space="preserve">% change in tourist flows / tourism activities</t>
  </si>
  <si>
    <t xml:space="preserve">1.23</t>
  </si>
  <si>
    <t xml:space="preserve">€ annual direct economic losses (e.g. in commercial/agricultural/industrial/touristic sectors) due to extreme weather event(s)</t>
  </si>
  <si>
    <t xml:space="preserve">€/year</t>
  </si>
  <si>
    <t xml:space="preserve">1.24</t>
  </si>
  <si>
    <t xml:space="preserve">€ annual amount of compensation received (e.g. insurance)</t>
  </si>
  <si>
    <r>
      <rPr>
        <sz val="11"/>
        <color rgb="FF808080"/>
        <rFont val="Webdings"/>
        <family val="1"/>
        <charset val="2"/>
      </rPr>
      <t xml:space="preserve">i</t>
    </r>
    <r>
      <rPr>
        <sz val="11"/>
        <color rgb="FF808080"/>
        <rFont val="Arial"/>
        <family val="2"/>
        <charset val="1"/>
      </rPr>
      <t xml:space="preserve"> </t>
    </r>
    <r>
      <rPr>
        <sz val="9"/>
        <color rgb="FF808080"/>
        <rFont val="Arial"/>
        <family val="2"/>
        <charset val="1"/>
      </rPr>
      <t xml:space="preserve">Add as many rows as necessary.</t>
    </r>
  </si>
  <si>
    <t xml:space="preserve">Table 2 Adaptive capacity</t>
  </si>
  <si>
    <t xml:space="preserve">Adaptive capcity factor</t>
  </si>
  <si>
    <t xml:space="preserve">Adaptive capacity</t>
  </si>
  <si>
    <t xml:space="preserve">Indicators</t>
  </si>
  <si>
    <t xml:space="preserve">2.1</t>
  </si>
  <si>
    <t xml:space="preserve">Socio-economic</t>
  </si>
  <si>
    <t xml:space="preserve">% of public funds available to address a climate hazard and its impacts (e.g. fire, flood, heatwave, etc)</t>
  </si>
  <si>
    <t xml:space="preserve">2.2</t>
  </si>
  <si>
    <t xml:space="preserve">% share of vulnerable population groups (e.g. elderly (65+)/young (25-) people, lonely pensioner households, low-income/unemployed households, migrants and displaced people) - compared to national average in year X in country X</t>
  </si>
  <si>
    <t xml:space="preserve">2.3</t>
  </si>
  <si>
    <t xml:space="preserve">Number of households educated in house energy/water/waste management </t>
  </si>
  <si>
    <t xml:space="preserve">2.4</t>
  </si>
  <si>
    <t xml:space="preserve">Population density (compared to national/regional average in year X in country/region X)</t>
  </si>
  <si>
    <r>
      <rPr>
        <sz val="10"/>
        <rFont val="Arial"/>
        <family val="2"/>
        <charset val="1"/>
      </rPr>
      <t xml:space="preserve">People per km</t>
    </r>
    <r>
      <rPr>
        <vertAlign val="superscript"/>
        <sz val="10"/>
        <rFont val="Arial"/>
        <family val="2"/>
        <charset val="1"/>
      </rPr>
      <t xml:space="preserve">2</t>
    </r>
  </si>
  <si>
    <t xml:space="preserve">2.5</t>
  </si>
  <si>
    <t xml:space="preserve">% of population living in areas at risk (e.g. flood/drought/heat wave/ forest or land fire)</t>
  </si>
  <si>
    <t xml:space="preserve">2.6</t>
  </si>
  <si>
    <t xml:space="preserve">Governmental &amp; institutional</t>
  </si>
  <si>
    <t xml:space="preserve">% change in green &amp; blue infrastructure/areas (e.g. through new urban planning regulation/policy)</t>
  </si>
  <si>
    <t xml:space="preserve">2.7</t>
  </si>
  <si>
    <t xml:space="preserve">Physical &amp; environmental</t>
  </si>
  <si>
    <t xml:space="preserve">Length of transport network (e.g. road/rail) located in areas at risk (e.g. flood/drought/heat wave/ forest or land fire)</t>
  </si>
  <si>
    <t xml:space="preserve">Km</t>
  </si>
  <si>
    <t xml:space="preserve">2.8</t>
  </si>
  <si>
    <t xml:space="preserve">Average time needed to reach a health facility</t>
  </si>
  <si>
    <t xml:space="preserve">Hours</t>
  </si>
  <si>
    <t xml:space="preserve">2.9</t>
  </si>
  <si>
    <t xml:space="preserve">% of areas non-accessible for emergency responses (e.g. firefighting services)</t>
  </si>
  <si>
    <t xml:space="preserve">2.10</t>
  </si>
  <si>
    <t xml:space="preserve">% of (e.g. residential/commercial/agricultural/industrial/touristic) areas at risk (e.g. flood/drought/heat wave/ forest or land fire)</t>
  </si>
  <si>
    <t xml:space="preserve">2.11</t>
  </si>
  <si>
    <t xml:space="preserve">Knowledge &amp; technology</t>
  </si>
  <si>
    <t xml:space="preserve">Hours needed to inform population of a risk via an early warning system </t>
  </si>
  <si>
    <t xml:space="preserve">→ Relevant resources</t>
  </si>
  <si>
    <t xml:space="preserve">EUROSTAT Urban Audit – Database</t>
  </si>
  <si>
    <t xml:space="preserve">EEA's Urban Adaptation Map Viewer – Tool</t>
  </si>
  <si>
    <t xml:space="preserve">EEA's Map book urban vulnerability to climate change – Factsheets (July 2016)</t>
  </si>
  <si>
    <t xml:space="preserve">Urban Vulnerability Indicators – Technical Report (ETC-CCA &amp; ETC-SIA, 2012)</t>
  </si>
  <si>
    <t xml:space="preserve">"World Council on City Data" – Open Data Portal</t>
  </si>
  <si>
    <t xml:space="preserve">ISO 37120 Sustainable Development of Communities: Indicators for City Services and Quality of Life (ISO May 2014) - Note: only informative sessions of standards are publicly available.</t>
  </si>
  <si>
    <t xml:space="preserve">Planning for Adaptation to Climate Change  –  Guidance Document (ACT Life project, 2013)</t>
  </si>
  <si>
    <t xml:space="preserve">Administrative structure</t>
  </si>
  <si>
    <t xml:space="preserve">mono-sectoral - (one officer of) one sectoral department assigned within the municipal administration</t>
  </si>
  <si>
    <t xml:space="preserve">multi-sectoral - several departments assigned within the municipal administration</t>
  </si>
  <si>
    <t xml:space="preserve">multi-level - several departments assigned at different level(s) of governance (e.g. provincial/regional)</t>
  </si>
  <si>
    <t xml:space="preserve">Action plan</t>
  </si>
  <si>
    <t xml:space="preserve">Standalone climate mitigation plan</t>
  </si>
  <si>
    <t xml:space="preserve">Standalone climate adaptation plan (and/or strategy)</t>
  </si>
  <si>
    <t xml:space="preserve">Integrated climate plan (addressing both mitigation and adaptation)</t>
  </si>
  <si>
    <t xml:space="preserve">General city plan</t>
  </si>
  <si>
    <t xml:space="preserve">Sectoral plan (e.g. buildings, mobility)</t>
  </si>
  <si>
    <r>
      <rPr>
        <sz val="11"/>
        <color rgb="FFFFFFFF"/>
        <rFont val="Arial"/>
        <family val="2"/>
        <charset val="1"/>
      </rPr>
      <t xml:space="preserve">Scope / </t>
    </r>
    <r>
      <rPr>
        <sz val="10"/>
        <color rgb="FFFFFFFF"/>
        <rFont val="Arial"/>
        <family val="2"/>
        <charset val="1"/>
      </rPr>
      <t xml:space="preserve">Boundary</t>
    </r>
  </si>
  <si>
    <t xml:space="preserve">Equal to municipality's boundary</t>
  </si>
  <si>
    <t xml:space="preserve">Greater than municipality's boundary</t>
  </si>
  <si>
    <t xml:space="preserve">Nature of the document </t>
  </si>
  <si>
    <t xml:space="preserve">Emission inventory</t>
  </si>
  <si>
    <t xml:space="preserve">Risk &amp; vulnerability assessment</t>
  </si>
  <si>
    <t xml:space="preserve">RVA / Actions</t>
  </si>
  <si>
    <t xml:space="preserve">Sectors </t>
  </si>
  <si>
    <t xml:space="preserve">Environment &amp; biodiversity</t>
  </si>
  <si>
    <t xml:space="preserve">All listed sectors</t>
  </si>
  <si>
    <t xml:space="preserve">Not known</t>
  </si>
  <si>
    <t xml:space="preserve">Vulnerable population groups </t>
  </si>
  <si>
    <t xml:space="preserve">Women and girls</t>
  </si>
  <si>
    <t xml:space="preserve">Children </t>
  </si>
  <si>
    <t xml:space="preserve">Youth</t>
  </si>
  <si>
    <t xml:space="preserve">Elderly</t>
  </si>
  <si>
    <t xml:space="preserve">Marginalized groups</t>
  </si>
  <si>
    <t xml:space="preserve">Persons with disabilities</t>
  </si>
  <si>
    <t xml:space="preserve">Persons with chronic diseases</t>
  </si>
  <si>
    <t xml:space="preserve">Low-income households</t>
  </si>
  <si>
    <t xml:space="preserve">Unemployed persons</t>
  </si>
  <si>
    <t xml:space="preserve">Persons living in sub-standard housing</t>
  </si>
  <si>
    <t xml:space="preserve">Migrants and displaced people</t>
  </si>
  <si>
    <t xml:space="preserve">All</t>
  </si>
  <si>
    <t xml:space="preserve">Local authority </t>
  </si>
  <si>
    <t xml:space="preserve">Covenant coordinator or supporter </t>
  </si>
  <si>
    <t xml:space="preserve">Regional</t>
  </si>
  <si>
    <t xml:space="preserve">Mixed </t>
  </si>
  <si>
    <t xml:space="preserve">RVA</t>
  </si>
  <si>
    <t xml:space="preserve">Hazards </t>
  </si>
  <si>
    <t xml:space="preserve">Floods and sea level rise</t>
  </si>
  <si>
    <t xml:space="preserve">Droughts and water scarcity</t>
  </si>
  <si>
    <t xml:space="preserve">Source of funding</t>
  </si>
  <si>
    <t xml:space="preserve">Local authority's own resources </t>
  </si>
  <si>
    <t xml:space="preserve">Regional funds and programmes</t>
  </si>
  <si>
    <t xml:space="preserve">National funds and programmes</t>
  </si>
  <si>
    <t xml:space="preserve">EU funds and programmes</t>
  </si>
  <si>
    <t xml:space="preserve">Public-private partnerships</t>
  </si>
  <si>
    <t xml:space="preserve">Private partnerships</t>
  </si>
  <si>
    <t xml:space="preserve">National government and/or agency(ies)</t>
  </si>
  <si>
    <t xml:space="preserve">Sub-national governments(s) and/or agency(ies)</t>
  </si>
  <si>
    <t xml:space="preserve">Business &amp; private sector</t>
  </si>
  <si>
    <t xml:space="preserve">Trade unions</t>
  </si>
  <si>
    <t xml:space="preserve">Academia </t>
  </si>
  <si>
    <t xml:space="preserve">Education sector</t>
  </si>
  <si>
    <t xml:space="preserve">NGOs &amp; civil society</t>
  </si>
  <si>
    <t xml:space="preserve">Citizens</t>
  </si>
  <si>
    <t xml:space="preserve">Tertiary (non municipal) buildings, equipment/facilities  </t>
  </si>
  <si>
    <t xml:space="preserve">Actions </t>
  </si>
  <si>
    <t xml:space="preserve">AREA OF INTERVENTION</t>
  </si>
  <si>
    <t xml:space="preserve">A1</t>
  </si>
  <si>
    <t xml:space="preserve">Municipal - Residential - Tertiary Buildings</t>
  </si>
  <si>
    <t xml:space="preserve">A11</t>
  </si>
  <si>
    <t xml:space="preserve">Building envelope</t>
  </si>
  <si>
    <t xml:space="preserve">A12</t>
  </si>
  <si>
    <t xml:space="preserve">Renewable energy for space heating and hot water</t>
  </si>
  <si>
    <t xml:space="preserve">A13</t>
  </si>
  <si>
    <t xml:space="preserve">Energy efficiency in space heating and hot water</t>
  </si>
  <si>
    <t xml:space="preserve">A14</t>
  </si>
  <si>
    <t xml:space="preserve">Energy efficient lighting systems</t>
  </si>
  <si>
    <t xml:space="preserve">A15</t>
  </si>
  <si>
    <t xml:space="preserve">Energy efficient electrical appliances</t>
  </si>
  <si>
    <t xml:space="preserve">A16</t>
  </si>
  <si>
    <t xml:space="preserve">Integrated action (all above)</t>
  </si>
  <si>
    <t xml:space="preserve">A17</t>
  </si>
  <si>
    <t xml:space="preserve">Information and Communication Technologies</t>
  </si>
  <si>
    <t xml:space="preserve">A18</t>
  </si>
  <si>
    <t xml:space="preserve">Behavioural changes</t>
  </si>
  <si>
    <t xml:space="preserve">A19</t>
  </si>
  <si>
    <t xml:space="preserve">A2</t>
  </si>
  <si>
    <t xml:space="preserve">Public Lighting</t>
  </si>
  <si>
    <t xml:space="preserve">A21</t>
  </si>
  <si>
    <t xml:space="preserve">Energy efficiency </t>
  </si>
  <si>
    <t xml:space="preserve">A23</t>
  </si>
  <si>
    <t xml:space="preserve">Integrated renewable power</t>
  </si>
  <si>
    <t xml:space="preserve">A24</t>
  </si>
  <si>
    <t xml:space="preserve">A25</t>
  </si>
  <si>
    <t xml:space="preserve">A3</t>
  </si>
  <si>
    <t xml:space="preserve">A31</t>
  </si>
  <si>
    <t xml:space="preserve">     Energy efficiency in industrial processes</t>
  </si>
  <si>
    <t xml:space="preserve">A32</t>
  </si>
  <si>
    <t xml:space="preserve">     Energy efficiency in buildings</t>
  </si>
  <si>
    <t xml:space="preserve">A33</t>
  </si>
  <si>
    <t xml:space="preserve">     Renewable energy </t>
  </si>
  <si>
    <t xml:space="preserve">A34</t>
  </si>
  <si>
    <t xml:space="preserve">     Information and Communication Technologies</t>
  </si>
  <si>
    <t xml:space="preserve">A35</t>
  </si>
  <si>
    <t xml:space="preserve">     Other</t>
  </si>
  <si>
    <t xml:space="preserve">A4</t>
  </si>
  <si>
    <t xml:space="preserve">Municipal - Public - Private Transport</t>
  </si>
  <si>
    <t xml:space="preserve">A41</t>
  </si>
  <si>
    <t xml:space="preserve">Cleaner/efficient vehicles</t>
  </si>
  <si>
    <t xml:space="preserve">A42</t>
  </si>
  <si>
    <t xml:space="preserve">Electric vehicles (incl. infrastructure)</t>
  </si>
  <si>
    <t xml:space="preserve">A43</t>
  </si>
  <si>
    <t xml:space="preserve">Modal shift to public transport</t>
  </si>
  <si>
    <t xml:space="preserve">A44</t>
  </si>
  <si>
    <t xml:space="preserve">Modal shift to walking &amp; cycling </t>
  </si>
  <si>
    <t xml:space="preserve">A45</t>
  </si>
  <si>
    <t xml:space="preserve">Car sharing/pooling</t>
  </si>
  <si>
    <t xml:space="preserve">A46</t>
  </si>
  <si>
    <t xml:space="preserve">Improvement of logistics and urban freight transport</t>
  </si>
  <si>
    <t xml:space="preserve">A47</t>
  </si>
  <si>
    <t xml:space="preserve">Road network optimisation</t>
  </si>
  <si>
    <t xml:space="preserve">A48</t>
  </si>
  <si>
    <t xml:space="preserve">Mixed use development and sprawl containment</t>
  </si>
  <si>
    <t xml:space="preserve">A49</t>
  </si>
  <si>
    <t xml:space="preserve">A410</t>
  </si>
  <si>
    <t xml:space="preserve">Eco-driving</t>
  </si>
  <si>
    <t xml:space="preserve">A411</t>
  </si>
  <si>
    <t xml:space="preserve">A5</t>
  </si>
  <si>
    <t xml:space="preserve">A51</t>
  </si>
  <si>
    <t xml:space="preserve">Hydroelectric power</t>
  </si>
  <si>
    <t xml:space="preserve">A52</t>
  </si>
  <si>
    <t xml:space="preserve">Wind power</t>
  </si>
  <si>
    <t xml:space="preserve">A53</t>
  </si>
  <si>
    <t xml:space="preserve">A54</t>
  </si>
  <si>
    <t xml:space="preserve">Biomass power plant</t>
  </si>
  <si>
    <t xml:space="preserve">A55</t>
  </si>
  <si>
    <t xml:space="preserve">Combined Heat and Power</t>
  </si>
  <si>
    <t xml:space="preserve">A56</t>
  </si>
  <si>
    <t xml:space="preserve">Smart grids</t>
  </si>
  <si>
    <t xml:space="preserve">A57</t>
  </si>
  <si>
    <t xml:space="preserve">A6</t>
  </si>
  <si>
    <t xml:space="preserve">Local heat/cold Production</t>
  </si>
  <si>
    <t xml:space="preserve">A61</t>
  </si>
  <si>
    <t xml:space="preserve">A62</t>
  </si>
  <si>
    <t xml:space="preserve">District heating/cooling plant</t>
  </si>
  <si>
    <t xml:space="preserve">A63</t>
  </si>
  <si>
    <t xml:space="preserve">District heating/cooling network (new, expansion, refurbishment)</t>
  </si>
  <si>
    <t xml:space="preserve">A64</t>
  </si>
  <si>
    <t xml:space="preserve">A7</t>
  </si>
  <si>
    <t xml:space="preserve">A71</t>
  </si>
  <si>
    <t xml:space="preserve">Urban regeneration</t>
  </si>
  <si>
    <t xml:space="preserve">A72</t>
  </si>
  <si>
    <t xml:space="preserve">Waste &amp; wastewater management</t>
  </si>
  <si>
    <t xml:space="preserve">A73</t>
  </si>
  <si>
    <t xml:space="preserve">Tree planting in urban areas</t>
  </si>
  <si>
    <t xml:space="preserve">A74</t>
  </si>
  <si>
    <t xml:space="preserve">Agriculture and forestry related</t>
  </si>
  <si>
    <t xml:space="preserve">A75</t>
  </si>
  <si>
    <t xml:space="preserve">POLICY INSTRUMENT</t>
  </si>
  <si>
    <t xml:space="preserve">B1</t>
  </si>
  <si>
    <t xml:space="preserve">B11</t>
  </si>
  <si>
    <t xml:space="preserve">Awareness raising / training</t>
  </si>
  <si>
    <t xml:space="preserve">B12</t>
  </si>
  <si>
    <t xml:space="preserve">Energy management</t>
  </si>
  <si>
    <t xml:space="preserve">B13</t>
  </si>
  <si>
    <t xml:space="preserve">Energy certification / labelling </t>
  </si>
  <si>
    <t xml:space="preserve">B14</t>
  </si>
  <si>
    <t xml:space="preserve">Energy suppliers obligations</t>
  </si>
  <si>
    <t xml:space="preserve">B15</t>
  </si>
  <si>
    <t xml:space="preserve">Energy / carbon taxes</t>
  </si>
  <si>
    <t xml:space="preserve">B16</t>
  </si>
  <si>
    <t xml:space="preserve">Grants and subsidies</t>
  </si>
  <si>
    <t xml:space="preserve">B17</t>
  </si>
  <si>
    <t xml:space="preserve">Third party financing. PPP</t>
  </si>
  <si>
    <t xml:space="preserve">B18</t>
  </si>
  <si>
    <t xml:space="preserve">Public procurement</t>
  </si>
  <si>
    <t xml:space="preserve">B19</t>
  </si>
  <si>
    <t xml:space="preserve">Building standards</t>
  </si>
  <si>
    <t xml:space="preserve">B110</t>
  </si>
  <si>
    <t xml:space="preserve">Land use planning regulation</t>
  </si>
  <si>
    <t xml:space="preserve">B111</t>
  </si>
  <si>
    <t xml:space="preserve">Not applicable</t>
  </si>
  <si>
    <t xml:space="preserve">B112</t>
  </si>
  <si>
    <t xml:space="preserve">B2</t>
  </si>
  <si>
    <t xml:space="preserve">B21</t>
  </si>
  <si>
    <t xml:space="preserve">B22</t>
  </si>
  <si>
    <t xml:space="preserve">B23</t>
  </si>
  <si>
    <t xml:space="preserve">B24</t>
  </si>
  <si>
    <t xml:space="preserve">B25</t>
  </si>
  <si>
    <t xml:space="preserve">B26</t>
  </si>
  <si>
    <t xml:space="preserve">B3</t>
  </si>
  <si>
    <t xml:space="preserve">B31</t>
  </si>
  <si>
    <t xml:space="preserve">B32</t>
  </si>
  <si>
    <t xml:space="preserve">B33</t>
  </si>
  <si>
    <t xml:space="preserve">B34</t>
  </si>
  <si>
    <t xml:space="preserve">Energy performance standards</t>
  </si>
  <si>
    <t xml:space="preserve">B35</t>
  </si>
  <si>
    <t xml:space="preserve">B36</t>
  </si>
  <si>
    <t xml:space="preserve">B37</t>
  </si>
  <si>
    <t xml:space="preserve">B38</t>
  </si>
  <si>
    <t xml:space="preserve">B39</t>
  </si>
  <si>
    <t xml:space="preserve">B4</t>
  </si>
  <si>
    <t xml:space="preserve">B41</t>
  </si>
  <si>
    <t xml:space="preserve">Awareness raising/training</t>
  </si>
  <si>
    <t xml:space="preserve">B42</t>
  </si>
  <si>
    <t xml:space="preserve">Integrated ticketing and charging</t>
  </si>
  <si>
    <t xml:space="preserve">B43</t>
  </si>
  <si>
    <t xml:space="preserve">B44</t>
  </si>
  <si>
    <t xml:space="preserve">Road pricing</t>
  </si>
  <si>
    <t xml:space="preserve">B45</t>
  </si>
  <si>
    <t xml:space="preserve">B46</t>
  </si>
  <si>
    <t xml:space="preserve">Transport / mobility planning regulation</t>
  </si>
  <si>
    <t xml:space="preserve">B47</t>
  </si>
  <si>
    <t xml:space="preserve">B48</t>
  </si>
  <si>
    <t xml:space="preserve">Voluntary agreements with stakeholders</t>
  </si>
  <si>
    <t xml:space="preserve">B49</t>
  </si>
  <si>
    <t xml:space="preserve">B410</t>
  </si>
  <si>
    <t xml:space="preserve">B5</t>
  </si>
  <si>
    <t xml:space="preserve">B51</t>
  </si>
  <si>
    <t xml:space="preserve">B52</t>
  </si>
  <si>
    <t xml:space="preserve">Energy suppliers obligations </t>
  </si>
  <si>
    <t xml:space="preserve">B53</t>
  </si>
  <si>
    <t xml:space="preserve">B54</t>
  </si>
  <si>
    <t xml:space="preserve">B55</t>
  </si>
  <si>
    <t xml:space="preserve">B56</t>
  </si>
  <si>
    <t xml:space="preserve">B57</t>
  </si>
  <si>
    <t xml:space="preserve">B58</t>
  </si>
  <si>
    <t xml:space="preserve">B59</t>
  </si>
  <si>
    <t xml:space="preserve">B6</t>
  </si>
  <si>
    <t xml:space="preserve">B61</t>
  </si>
  <si>
    <t xml:space="preserve">B62</t>
  </si>
  <si>
    <t xml:space="preserve">B63</t>
  </si>
  <si>
    <t xml:space="preserve">B64</t>
  </si>
  <si>
    <t xml:space="preserve">B65</t>
  </si>
  <si>
    <t xml:space="preserve">B66</t>
  </si>
  <si>
    <t xml:space="preserve">B67</t>
  </si>
  <si>
    <t xml:space="preserve">B68</t>
  </si>
  <si>
    <t xml:space="preserve">B7</t>
  </si>
  <si>
    <t xml:space="preserve">B71</t>
  </si>
  <si>
    <t xml:space="preserve">B72</t>
  </si>
  <si>
    <t xml:space="preserve">B73</t>
  </si>
  <si>
    <t xml:space="preserve">B74</t>
  </si>
  <si>
    <t xml:space="preserve">Access to services</t>
  </si>
  <si>
    <t xml:space="preserve">Knowledge &amp; innovation</t>
  </si>
  <si>
    <t xml:space="preserve">Adaptation Actions</t>
  </si>
  <si>
    <t xml:space="preserve">Adaptation Action Plan(s)</t>
  </si>
  <si>
    <t xml:space="preserve">Short Description</t>
  </si>
  <si>
    <r>
      <rPr>
        <b val="true"/>
        <u val="double"/>
        <sz val="10"/>
        <color rgb="FFFFFFFF"/>
        <rFont val="Arial"/>
        <family val="2"/>
        <charset val="1"/>
      </rPr>
      <t xml:space="preserve">Date of Adoption</t>
    </r>
    <r>
      <rPr>
        <sz val="10"/>
        <color rgb="FFFFFFFF"/>
        <rFont val="Arial"/>
        <family val="2"/>
        <charset val="1"/>
      </rPr>
      <t xml:space="preserve"> (if any)</t>
    </r>
  </si>
  <si>
    <t xml:space="preserve">[√/×]</t>
  </si>
  <si>
    <r>
      <rPr>
        <sz val="11"/>
        <color rgb="FF808080"/>
        <rFont val="Webdings"/>
        <family val="1"/>
        <charset val="2"/>
      </rPr>
      <t xml:space="preserve">i</t>
    </r>
    <r>
      <rPr>
        <sz val="11"/>
        <color rgb="FF808080"/>
        <rFont val="Arial"/>
        <family val="2"/>
        <charset val="1"/>
      </rPr>
      <t xml:space="preserve"> </t>
    </r>
    <r>
      <rPr>
        <sz val="8"/>
        <color rgb="FF808080"/>
        <rFont val="Arial"/>
        <family val="2"/>
        <charset val="1"/>
      </rPr>
      <t xml:space="preserve">Add as many rows as necessary</t>
    </r>
  </si>
  <si>
    <t xml:space="preserve"> Send your Local Adaptation Action Plan and other planning documents (if any) to helpdesk@mayors-adapt.eu.</t>
  </si>
  <si>
    <t xml:space="preserve">Adaptation mainstreaming into other policy fields:</t>
  </si>
  <si>
    <r>
      <rPr>
        <sz val="12"/>
        <color rgb="FF808080"/>
        <rFont val="Webdings"/>
        <family val="1"/>
        <charset val="2"/>
      </rPr>
      <t xml:space="preserve">i</t>
    </r>
    <r>
      <rPr>
        <sz val="8"/>
        <color rgb="FF808080"/>
        <rFont val="Arial"/>
        <family val="2"/>
        <charset val="1"/>
      </rPr>
      <t xml:space="preserve"> List your adaptation actions in the table below. Actions can be comprehensive or representative, taken from one or more of the documents cited by the local authority in the section above.</t>
    </r>
  </si>
  <si>
    <r>
      <rPr>
        <b val="true"/>
        <sz val="10"/>
        <color rgb="FF003068"/>
        <rFont val="Arial"/>
        <family val="2"/>
        <charset val="1"/>
      </rPr>
      <t xml:space="preserve">&lt;&lt; Extra mandatory fields </t>
    </r>
    <r>
      <rPr>
        <b val="true"/>
        <u val="single"/>
        <sz val="10"/>
        <color rgb="FF003366"/>
        <rFont val="Arial"/>
        <family val="2"/>
        <charset val="1"/>
      </rPr>
      <t xml:space="preserve">for "Key Actions" only</t>
    </r>
    <r>
      <rPr>
        <b val="true"/>
        <sz val="10"/>
        <color rgb="FF003366"/>
        <rFont val="Arial"/>
        <family val="2"/>
        <charset val="1"/>
      </rPr>
      <t xml:space="preserve"> &gt;&gt;</t>
    </r>
  </si>
  <si>
    <r>
      <rPr>
        <b val="true"/>
        <sz val="10"/>
        <color rgb="FFFFFFFF"/>
        <rFont val="Arial"/>
        <family val="2"/>
        <charset val="1"/>
      </rPr>
      <t xml:space="preserve">Title
</t>
    </r>
    <r>
      <rPr>
        <sz val="8"/>
        <color rgb="FFFFFFFF"/>
        <rFont val="Arial"/>
        <family val="2"/>
        <charset val="1"/>
      </rPr>
      <t xml:space="preserve">(max. 120 chars)</t>
    </r>
  </si>
  <si>
    <r>
      <rPr>
        <b val="true"/>
        <sz val="10"/>
        <color rgb="FFFFFFFF"/>
        <rFont val="Arial"/>
        <family val="2"/>
        <charset val="1"/>
      </rPr>
      <t xml:space="preserve">Short description
</t>
    </r>
    <r>
      <rPr>
        <sz val="8"/>
        <color rgb="FFFFFFFF"/>
        <rFont val="Arial"/>
        <family val="2"/>
        <charset val="1"/>
      </rPr>
      <t xml:space="preserve">(max. 300 chars)</t>
    </r>
  </si>
  <si>
    <t xml:space="preserve">Responsible body/department</t>
  </si>
  <si>
    <t xml:space="preserve">Action also affecting mitigation?</t>
  </si>
  <si>
    <r>
      <rPr>
        <b val="true"/>
        <sz val="10"/>
        <color rgb="FFFFFFFF"/>
        <rFont val="Arial"/>
        <family val="2"/>
        <charset val="1"/>
      </rPr>
      <t xml:space="preserve">Select as </t>
    </r>
    <r>
      <rPr>
        <b val="true"/>
        <u val="double"/>
        <sz val="10"/>
        <color rgb="FFFFFFFF"/>
        <rFont val="Arial"/>
        <family val="2"/>
        <charset val="1"/>
      </rPr>
      <t xml:space="preserve">Key Action</t>
    </r>
    <r>
      <rPr>
        <b val="true"/>
        <sz val="10"/>
        <color rgb="FFFFFFFF"/>
        <rFont val="Arial"/>
        <family val="2"/>
        <charset val="1"/>
      </rPr>
      <t xml:space="preserve"> (☼)</t>
    </r>
  </si>
  <si>
    <t xml:space="preserve">Risk and/or vulne-
rability tackled</t>
  </si>
  <si>
    <r>
      <rPr>
        <b val="true"/>
        <sz val="10"/>
        <color rgb="FFFFFFFF"/>
        <rFont val="Arial"/>
        <family val="2"/>
        <charset val="1"/>
      </rPr>
      <t xml:space="preserve">Outcome(s) reached</t>
    </r>
    <r>
      <rPr>
        <sz val="8"/>
        <color rgb="FFFFFFFF"/>
        <rFont val="Arial"/>
        <family val="2"/>
        <charset val="1"/>
      </rPr>
      <t xml:space="preserve"> (min. 1)</t>
    </r>
  </si>
  <si>
    <r>
      <rPr>
        <b val="true"/>
        <sz val="10"/>
        <color rgb="FFFFFFFF"/>
        <rFont val="Arial"/>
        <family val="2"/>
        <charset val="1"/>
      </rPr>
      <t xml:space="preserve">Costs </t>
    </r>
    <r>
      <rPr>
        <sz val="10"/>
        <color rgb="FFFFFFFF"/>
        <rFont val="Arial"/>
        <family val="2"/>
        <charset val="1"/>
      </rPr>
      <t xml:space="preserve">(€)</t>
    </r>
  </si>
  <si>
    <t xml:space="preserve">Start</t>
  </si>
  <si>
    <t xml:space="preserve">End</t>
  </si>
  <si>
    <t xml:space="preserve">Investment</t>
  </si>
  <si>
    <t xml:space="preserve">Non-investment</t>
  </si>
  <si>
    <t xml:space="preserve">[Select x]</t>
  </si>
  <si>
    <t xml:space="preserve">[Please select]</t>
  </si>
  <si>
    <r>
      <rPr>
        <sz val="11"/>
        <color rgb="FF808080"/>
        <rFont val="Webdings"/>
        <family val="1"/>
        <charset val="2"/>
      </rPr>
      <t xml:space="preserve">i</t>
    </r>
    <r>
      <rPr>
        <sz val="11"/>
        <color rgb="FF808080"/>
        <rFont val="Arial"/>
        <family val="2"/>
        <charset val="1"/>
      </rPr>
      <t xml:space="preserve"> </t>
    </r>
    <r>
      <rPr>
        <sz val="8"/>
        <color rgb="FF808080"/>
        <rFont val="Arial"/>
        <family val="2"/>
        <charset val="1"/>
      </rPr>
      <t xml:space="preserve">Add/hide as many rows as necessary.</t>
    </r>
  </si>
  <si>
    <t xml:space="preserve">i For quantifying the risk/vulnerability tackled and/or the outcome reached, click to see examples of indicators.</t>
  </si>
  <si>
    <t xml:space="preserve">Benchmarks of Excellence</t>
  </si>
  <si>
    <t xml:space="preserve">Benchmark of Excellence form</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</si>
  <si>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Copy as many "BoE" tabs for Key Actions as necessary.</t>
    </r>
  </si>
  <si>
    <t xml:space="preserve">Key action</t>
  </si>
  <si>
    <t xml:space="preserve">Title of the Benchmark of Excellence</t>
  </si>
  <si>
    <t xml:space="preserve">Area of intervention</t>
  </si>
  <si>
    <t xml:space="preserve">Policy instrument</t>
  </si>
  <si>
    <t xml:space="preserve">Description</t>
  </si>
  <si>
    <t xml:space="preserve">Local authority's own resources</t>
  </si>
  <si>
    <t xml:space="preserve">[select x]</t>
  </si>
  <si>
    <t xml:space="preserve">National Funds &amp; Programmes</t>
  </si>
  <si>
    <t xml:space="preserve">EU Funds &amp; Programmes</t>
  </si>
  <si>
    <t xml:space="preserve">Private Partnerships</t>
  </si>
  <si>
    <t xml:space="preserve">Public-Private Partnerships</t>
  </si>
  <si>
    <t xml:space="preserve">Website</t>
  </si>
  <si>
    <t xml:space="preserve">Key energy and financial figures</t>
  </si>
  <si>
    <r>
      <rPr>
        <sz val="11"/>
        <rFont val="Arial"/>
        <family val="2"/>
        <charset val="1"/>
      </rPr>
      <t xml:space="preserve">CO</t>
    </r>
    <r>
      <rPr>
        <vertAlign val="subscript"/>
        <sz val="11"/>
        <rFont val="Arial"/>
        <family val="2"/>
        <charset val="1"/>
      </rPr>
      <t xml:space="preserve">2 </t>
    </r>
    <r>
      <rPr>
        <sz val="11"/>
        <rFont val="Arial"/>
        <family val="2"/>
        <charset val="1"/>
      </rPr>
      <t xml:space="preserve">reduction [t/a]</t>
    </r>
  </si>
  <si>
    <t xml:space="preserve">Energy savings [MWh/a]</t>
  </si>
  <si>
    <t xml:space="preserve">Renewable energy produced [MWh/a]</t>
  </si>
  <si>
    <t xml:space="preserve">Implementation cost [€]</t>
  </si>
  <si>
    <r>
      <rPr>
        <u val="double"/>
        <sz val="11"/>
        <rFont val="Arial"/>
        <family val="2"/>
        <charset val="1"/>
      </rPr>
      <t xml:space="preserve">Jobs created</t>
    </r>
    <r>
      <rPr>
        <sz val="11"/>
        <rFont val="Arial"/>
        <family val="2"/>
        <charset val="1"/>
      </rPr>
      <t xml:space="preserve"> [number]</t>
    </r>
  </si>
  <si>
    <t xml:space="preserve">Please specify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</si>
  <si>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In order to visualise the outcome of the table below and to make a financial assessment of the results achieved/forecasted by measure you will need to fill in all the relevant white cells related to the year of investment.</t>
    </r>
  </si>
  <si>
    <r>
      <rPr>
        <u val="double"/>
        <sz val="11"/>
        <rFont val="Arial"/>
        <family val="2"/>
        <charset val="1"/>
      </rPr>
      <t xml:space="preserve">Life expectancy of the action</t>
    </r>
    <r>
      <rPr>
        <sz val="11"/>
        <rFont val="Arial"/>
        <family val="2"/>
        <charset val="1"/>
      </rPr>
      <t xml:space="preserve"> [years]</t>
    </r>
  </si>
  <si>
    <r>
      <rPr>
        <u val="double"/>
        <sz val="11"/>
        <rFont val="Arial"/>
        <family val="2"/>
        <charset val="1"/>
      </rPr>
      <t xml:space="preserve">Discount rate applied</t>
    </r>
    <r>
      <rPr>
        <sz val="11"/>
        <rFont val="Arial"/>
        <family val="2"/>
        <charset val="1"/>
      </rPr>
      <t xml:space="preserve"> [%]</t>
    </r>
  </si>
  <si>
    <t xml:space="preserve">First year of investment</t>
  </si>
  <si>
    <t xml:space="preserve">                 </t>
  </si>
  <si>
    <t xml:space="preserve">Financial savings (F)</t>
  </si>
  <si>
    <t xml:space="preserve">Investment costs</t>
  </si>
  <si>
    <t xml:space="preserve">Additional costs</t>
  </si>
  <si>
    <t xml:space="preserve">Net cash flow  </t>
  </si>
  <si>
    <t xml:space="preserve">Cumulative cash flow</t>
  </si>
  <si>
    <t xml:space="preserve">Discounted cash flow</t>
  </si>
  <si>
    <t xml:space="preserve">Cumulative discounted cash flow</t>
  </si>
  <si>
    <t xml:space="preserve">Year</t>
  </si>
  <si>
    <t xml:space="preserve">(Months)</t>
  </si>
  <si>
    <t xml:space="preserve">Payback period</t>
  </si>
  <si>
    <t xml:space="preserve">Discounted payback period</t>
  </si>
  <si>
    <t xml:space="preserve">PV of Financial savings</t>
  </si>
  <si>
    <t xml:space="preserve">NPV of investment</t>
  </si>
  <si>
    <t xml:space="preserve">Discounted Payback period</t>
  </si>
  <si>
    <t xml:space="preserve">months</t>
  </si>
  <si>
    <t xml:space="preserve">Return on Investment (ROI)</t>
  </si>
  <si>
    <t xml:space="preserve">ESCO involved?</t>
  </si>
  <si>
    <t xml:space="preserve">Categories</t>
  </si>
  <si>
    <t xml:space="preserve">BoE</t>
  </si>
  <si>
    <t xml:space="preserve">ê</t>
  </si>
  <si>
    <t xml:space="preserve">C1</t>
  </si>
  <si>
    <t xml:space="preserve">C2</t>
  </si>
  <si>
    <t xml:space="preserve">Covenant Territorial Coordiantor</t>
  </si>
  <si>
    <t xml:space="preserve">C3</t>
  </si>
  <si>
    <t xml:space="preserve">Other (national, regional,…)</t>
  </si>
  <si>
    <t xml:space="preserve">C4</t>
  </si>
  <si>
    <t xml:space="preserve">Not possible to say</t>
  </si>
  <si>
    <t xml:space="preserve">Drop-down menus</t>
  </si>
  <si>
    <t xml:space="preserve">Risks &amp; Vulnerabilities</t>
  </si>
  <si>
    <t xml:space="preserve">Level of involvement</t>
  </si>
  <si>
    <t xml:space="preserve">Hazard risk level</t>
  </si>
  <si>
    <t xml:space="preserve">Expected change</t>
  </si>
  <si>
    <t xml:space="preserve">Impact level</t>
  </si>
  <si>
    <t xml:space="preserve">Occurrence likelihood</t>
  </si>
  <si>
    <t xml:space="preserve">Sectors</t>
  </si>
  <si>
    <t xml:space="preserve">Implementation Status</t>
  </si>
  <si>
    <t xml:space="preserve">Low</t>
  </si>
  <si>
    <t xml:space="preserve">Increase</t>
  </si>
  <si>
    <t xml:space="preserve">Unlikely</t>
  </si>
  <si>
    <t xml:space="preserve">Current</t>
  </si>
  <si>
    <t xml:space="preserve">Medium</t>
  </si>
  <si>
    <t xml:space="preserve">Moderate</t>
  </si>
  <si>
    <t xml:space="preserve">Decrease</t>
  </si>
  <si>
    <t xml:space="preserve">Possible</t>
  </si>
  <si>
    <t xml:space="preserve">Short-term</t>
  </si>
  <si>
    <t xml:space="preserve">High</t>
  </si>
  <si>
    <t xml:space="preserve">No change</t>
  </si>
  <si>
    <t xml:space="preserve">Likely</t>
  </si>
  <si>
    <t xml:space="preserve">Medium-term</t>
  </si>
  <si>
    <t xml:space="preserve">Not Known</t>
  </si>
  <si>
    <t xml:space="preserve">Intensity</t>
  </si>
  <si>
    <t xml:space="preserve">Little</t>
  </si>
  <si>
    <t xml:space="preserve">Yes/No Questions</t>
  </si>
  <si>
    <t xml:space="preserve">Key Action</t>
  </si>
  <si>
    <t xml:space="preserve">Fair</t>
  </si>
  <si>
    <t xml:space="preserve">Strong</t>
  </si>
  <si>
    <t xml:space="preserve">√</t>
  </si>
  <si>
    <t xml:space="preserve">☼</t>
  </si>
  <si>
    <t xml:space="preserve">×</t>
  </si>
  <si>
    <t xml:space="preserve">English</t>
  </si>
  <si>
    <t xml:space="preserve">National Language</t>
  </si>
  <si>
    <t xml:space="preserve">Timeframe (without "not known")</t>
  </si>
  <si>
    <t xml:space="preserve">Reduction type</t>
  </si>
  <si>
    <t xml:space="preserve">x</t>
  </si>
  <si>
    <t xml:space="preserve">Time period - Start</t>
  </si>
  <si>
    <t xml:space="preserve">Time period - Final</t>
  </si>
  <si>
    <t xml:space="preserve">Long term target year</t>
  </si>
  <si>
    <t xml:space="preserve">absolute</t>
  </si>
  <si>
    <t xml:space="preserve">per capita</t>
  </si>
  <si>
    <t xml:space="preserve">Status of implementation</t>
  </si>
  <si>
    <t xml:space="preserve">New</t>
  </si>
  <si>
    <t xml:space="preserve">Option</t>
  </si>
  <si>
    <t xml:space="preserve">MEI 1 (option 2)</t>
  </si>
  <si>
    <t xml:space="preserve">MEI 2 (option 2)</t>
  </si>
  <si>
    <t xml:space="preserve">MEI 3 (option 2)</t>
  </si>
  <si>
    <t xml:space="preserve">BAU (option 3)</t>
  </si>
  <si>
    <t xml:space="preserve">Base year 2020</t>
  </si>
  <si>
    <t xml:space="preserve">Base year 2030</t>
  </si>
  <si>
    <t xml:space="preserve">Base year other</t>
  </si>
  <si>
    <t xml:space="preserve">Time period</t>
  </si>
  <si>
    <t xml:space="preserve">Day</t>
  </si>
  <si>
    <t xml:space="preserve">Month</t>
  </si>
  <si>
    <t xml:space="preserve">January</t>
  </si>
  <si>
    <t xml:space="preserve">February</t>
  </si>
  <si>
    <t xml:space="preserve">March</t>
  </si>
  <si>
    <t xml:space="preserve">April</t>
  </si>
  <si>
    <t xml:space="preserve">May</t>
  </si>
  <si>
    <t xml:space="preserve">June</t>
  </si>
  <si>
    <t xml:space="preserve">July</t>
  </si>
  <si>
    <t xml:space="preserve">August</t>
  </si>
  <si>
    <t xml:space="preserve">September</t>
  </si>
  <si>
    <t xml:space="preserve">October</t>
  </si>
  <si>
    <t xml:space="preserve">November</t>
  </si>
  <si>
    <t xml:space="preserve">December</t>
  </si>
  <si>
    <t xml:space="preserve">BAU 2020</t>
  </si>
  <si>
    <t xml:space="preserve">BAU 2030</t>
  </si>
  <si>
    <t xml:space="preserve">BAU</t>
  </si>
  <si>
    <t xml:space="preserve">Monitoring emission year</t>
  </si>
  <si>
    <t xml:space="preserve">Baseline emission year</t>
  </si>
  <si>
    <t xml:space="preserve">Barriers Implementation</t>
  </si>
  <si>
    <t xml:space="preserve">AC</t>
  </si>
  <si>
    <t xml:space="preserve">Physical &amp; environmnetal</t>
  </si>
  <si>
    <t xml:space="preserve">Technological</t>
  </si>
</sst>
</file>

<file path=xl/styles.xml><?xml version="1.0" encoding="utf-8"?>
<styleSheet xmlns="http://schemas.openxmlformats.org/spreadsheetml/2006/main">
  <numFmts count="15">
    <numFmt numFmtId="164" formatCode="General"/>
    <numFmt numFmtId="165" formatCode="@"/>
    <numFmt numFmtId="166" formatCode="0\ %"/>
    <numFmt numFmtId="167" formatCode="General"/>
    <numFmt numFmtId="168" formatCode="0.000"/>
    <numFmt numFmtId="169" formatCode="0"/>
    <numFmt numFmtId="170" formatCode="_-* #,##0.00\ _€_-;\-* #,##0.00\ _€_-;_-* \-??\ _€_-;_-@_-"/>
    <numFmt numFmtId="171" formatCode="_ * #,##0_ ;_ * \-#,##0_ ;_ * \-??_ ;_ @_ "/>
    <numFmt numFmtId="172" formatCode="0.0"/>
    <numFmt numFmtId="173" formatCode="0%"/>
    <numFmt numFmtId="174" formatCode="0.00"/>
    <numFmt numFmtId="175" formatCode="0_ ;\-0\ "/>
    <numFmt numFmtId="176" formatCode="#,##0.00_ ;\-#,##0.00\ "/>
    <numFmt numFmtId="177" formatCode="&quot;€ &quot;#,##0;[RED]&quot;€ -&quot;#,##0"/>
    <numFmt numFmtId="178" formatCode="\€#,##0.00;[RED]&quot;-€&quot;#,##0.00"/>
  </numFmts>
  <fonts count="239">
    <font>
      <sz val="11"/>
      <color rgb="FF181716"/>
      <name val="Arial"/>
      <family val="2"/>
      <charset val="1"/>
    </font>
    <font>
      <sz val="10"/>
      <name val="Arial"/>
      <family val="0"/>
    </font>
    <font>
      <sz val="10"/>
      <name val="Arial"/>
      <family val="0"/>
    </font>
    <font>
      <sz val="10"/>
      <name val="Arial"/>
      <family val="0"/>
    </font>
    <font>
      <sz val="11"/>
      <color rgb="FF000000"/>
      <name val="Calibri"/>
      <family val="2"/>
      <charset val="1"/>
    </font>
    <font>
      <sz val="11"/>
      <color rgb="FFFFFFFF"/>
      <name val="Calibri"/>
      <family val="2"/>
      <charset val="1"/>
    </font>
    <font>
      <b val="true"/>
      <sz val="9"/>
      <color rgb="FFFFFFFF"/>
      <name val="Arial"/>
      <family val="2"/>
      <charset val="1"/>
    </font>
    <font>
      <sz val="11"/>
      <color rgb="FF006411"/>
      <name val="Calibri"/>
      <family val="2"/>
      <charset val="1"/>
    </font>
    <font>
      <b val="true"/>
      <sz val="11"/>
      <color rgb="FFFFFFFF"/>
      <name val="Calibri"/>
      <family val="2"/>
      <charset val="1"/>
    </font>
    <font>
      <sz val="11"/>
      <color rgb="FFFF9900"/>
      <name val="Calibri"/>
      <family val="2"/>
      <charset val="1"/>
    </font>
    <font>
      <b val="true"/>
      <sz val="11"/>
      <color rgb="FFFF9900"/>
      <name val="Calibri"/>
      <family val="2"/>
      <charset val="1"/>
    </font>
    <font>
      <b val="true"/>
      <sz val="11"/>
      <color rgb="FF003366"/>
      <name val="Calibri"/>
      <family val="2"/>
      <charset val="1"/>
    </font>
    <font>
      <sz val="11"/>
      <color rgb="FF333399"/>
      <name val="Calibri"/>
      <family val="2"/>
      <charset val="1"/>
    </font>
    <font>
      <u val="single"/>
      <sz val="10"/>
      <color rgb="FF009999"/>
      <name val="Tahoma"/>
      <family val="2"/>
      <charset val="1"/>
    </font>
    <font>
      <u val="single"/>
      <sz val="10"/>
      <color rgb="FF0000D4"/>
      <name val="Arial"/>
      <family val="2"/>
      <charset val="1"/>
    </font>
    <font>
      <sz val="11"/>
      <color rgb="FF4600A5"/>
      <name val="Calibri"/>
      <family val="2"/>
      <charset val="1"/>
    </font>
    <font>
      <sz val="9"/>
      <color rgb="FF181716"/>
      <name val="Arial"/>
      <family val="2"/>
      <charset val="1"/>
    </font>
    <font>
      <sz val="11"/>
      <color rgb="FF009999"/>
      <name val="Calibri"/>
      <family val="2"/>
      <charset val="1"/>
    </font>
    <font>
      <sz val="10"/>
      <name val="Arial"/>
      <family val="2"/>
      <charset val="1"/>
    </font>
    <font>
      <b val="true"/>
      <sz val="11"/>
      <color rgb="FF333333"/>
      <name val="Calibri"/>
      <family val="2"/>
      <charset val="1"/>
    </font>
    <font>
      <b val="true"/>
      <sz val="11"/>
      <color rgb="FF00883B"/>
      <name val="Arial"/>
      <family val="2"/>
      <charset val="1"/>
    </font>
    <font>
      <sz val="11"/>
      <color rgb="FFDD0806"/>
      <name val="Calibri"/>
      <family val="2"/>
      <charset val="1"/>
    </font>
    <font>
      <i val="true"/>
      <sz val="11"/>
      <color rgb="FF808080"/>
      <name val="Calibri"/>
      <family val="2"/>
      <charset val="1"/>
    </font>
    <font>
      <b val="true"/>
      <sz val="18"/>
      <color rgb="FF003366"/>
      <name val="Cambria"/>
      <family val="2"/>
      <charset val="1"/>
    </font>
    <font>
      <b val="true"/>
      <sz val="15"/>
      <color rgb="FF003366"/>
      <name val="Calibri"/>
      <family val="2"/>
      <charset val="1"/>
    </font>
    <font>
      <b val="true"/>
      <sz val="13"/>
      <color rgb="FF003366"/>
      <name val="Calibri"/>
      <family val="2"/>
      <charset val="1"/>
    </font>
    <font>
      <b val="true"/>
      <sz val="10"/>
      <name val="Arial"/>
      <family val="2"/>
      <charset val="1"/>
    </font>
    <font>
      <b val="true"/>
      <sz val="24"/>
      <color rgb="FFFFFFFF"/>
      <name val="Arial"/>
      <family val="2"/>
      <charset val="1"/>
    </font>
    <font>
      <sz val="22"/>
      <color rgb="FF003068"/>
      <name val="Arial"/>
      <family val="2"/>
      <charset val="1"/>
    </font>
    <font>
      <i val="true"/>
      <sz val="22"/>
      <color rgb="FF003068"/>
      <name val="Arial"/>
      <family val="2"/>
      <charset val="1"/>
    </font>
    <font>
      <sz val="10"/>
      <color rgb="FF003068"/>
      <name val="Arial"/>
      <family val="2"/>
      <charset val="238"/>
    </font>
    <font>
      <sz val="22"/>
      <color rgb="FFFF0000"/>
      <name val="Arial"/>
      <family val="2"/>
      <charset val="1"/>
    </font>
    <font>
      <b val="true"/>
      <sz val="10"/>
      <color rgb="FF003068"/>
      <name val="Arial"/>
      <family val="2"/>
      <charset val="1"/>
    </font>
    <font>
      <b val="true"/>
      <sz val="10"/>
      <color rgb="FFFFFFFF"/>
      <name val="Tahoma"/>
      <family val="2"/>
      <charset val="1"/>
    </font>
    <font>
      <b val="true"/>
      <sz val="12"/>
      <color rgb="FFFFFFFF"/>
      <name val="Arial"/>
      <family val="2"/>
      <charset val="1"/>
    </font>
    <font>
      <sz val="12"/>
      <name val="Arial"/>
      <family val="2"/>
      <charset val="1"/>
    </font>
    <font>
      <sz val="11"/>
      <name val="Arial"/>
      <family val="2"/>
      <charset val="1"/>
    </font>
    <font>
      <u val="double"/>
      <sz val="11"/>
      <name val="Arial"/>
      <family val="2"/>
      <charset val="1"/>
    </font>
    <font>
      <sz val="8"/>
      <color rgb="FF6D6864"/>
      <name val="Arial"/>
      <family val="2"/>
      <charset val="1"/>
    </font>
    <font>
      <b val="true"/>
      <sz val="10"/>
      <color rgb="FFFFFFFF"/>
      <name val="Arial"/>
      <family val="2"/>
      <charset val="1"/>
    </font>
    <font>
      <b val="true"/>
      <u val="double"/>
      <sz val="10"/>
      <name val="Arial"/>
      <family val="2"/>
      <charset val="1"/>
    </font>
    <font>
      <b val="true"/>
      <u val="double"/>
      <vertAlign val="subscript"/>
      <sz val="10"/>
      <name val="Arial"/>
      <family val="2"/>
      <charset val="1"/>
    </font>
    <font>
      <b val="true"/>
      <sz val="11"/>
      <color rgb="FF808080"/>
      <name val="Webdings"/>
      <family val="1"/>
      <charset val="2"/>
    </font>
    <font>
      <b val="true"/>
      <sz val="11"/>
      <color rgb="FF808080"/>
      <name val="Arial"/>
      <family val="2"/>
      <charset val="1"/>
    </font>
    <font>
      <b val="true"/>
      <sz val="9"/>
      <color rgb="FF808080"/>
      <name val="Arial"/>
      <family val="2"/>
      <charset val="1"/>
    </font>
    <font>
      <b val="true"/>
      <i val="true"/>
      <sz val="10"/>
      <name val="Arial"/>
      <family val="2"/>
      <charset val="1"/>
    </font>
    <font>
      <sz val="9"/>
      <name val="Arial"/>
      <family val="2"/>
      <charset val="1"/>
    </font>
    <font>
      <b val="true"/>
      <sz val="9"/>
      <color rgb="FFA6A6A6"/>
      <name val="Arial"/>
      <family val="2"/>
      <charset val="1"/>
    </font>
    <font>
      <b val="true"/>
      <sz val="9"/>
      <color rgb="FF009999"/>
      <name val="Arial"/>
      <family val="2"/>
      <charset val="1"/>
    </font>
    <font>
      <b val="true"/>
      <sz val="9"/>
      <name val="Arial"/>
      <family val="2"/>
      <charset val="1"/>
    </font>
    <font>
      <sz val="8"/>
      <name val="Arial"/>
      <family val="2"/>
      <charset val="1"/>
    </font>
    <font>
      <i val="true"/>
      <sz val="10"/>
      <name val="Arial"/>
      <family val="2"/>
      <charset val="1"/>
    </font>
    <font>
      <b val="true"/>
      <sz val="12"/>
      <name val="Arial"/>
      <family val="2"/>
      <charset val="1"/>
    </font>
    <font>
      <b val="true"/>
      <sz val="12"/>
      <color rgb="FFFF0000"/>
      <name val="Arial"/>
      <family val="2"/>
      <charset val="1"/>
    </font>
    <font>
      <b val="true"/>
      <sz val="12"/>
      <color rgb="FF0066CC"/>
      <name val="Arial"/>
      <family val="2"/>
      <charset val="1"/>
    </font>
    <font>
      <b val="true"/>
      <sz val="11"/>
      <color rgb="FF181716"/>
      <name val="Arial"/>
      <family val="2"/>
      <charset val="1"/>
    </font>
    <font>
      <b val="true"/>
      <sz val="10"/>
      <color rgb="FF0066CC"/>
      <name val="Arial"/>
      <family val="2"/>
      <charset val="1"/>
    </font>
    <font>
      <b val="true"/>
      <sz val="10"/>
      <color rgb="FF808080"/>
      <name val="Arial"/>
      <family val="2"/>
      <charset val="1"/>
    </font>
    <font>
      <b val="true"/>
      <sz val="11"/>
      <name val="Arial"/>
      <family val="2"/>
      <charset val="1"/>
    </font>
    <font>
      <b val="true"/>
      <sz val="12"/>
      <color rgb="FF33CCCC"/>
      <name val="Arial"/>
      <family val="2"/>
      <charset val="1"/>
    </font>
    <font>
      <b val="true"/>
      <sz val="11"/>
      <color rgb="FF33CCCC"/>
      <name val="Arial"/>
      <family val="2"/>
      <charset val="1"/>
    </font>
    <font>
      <b val="true"/>
      <sz val="10"/>
      <color rgb="FF908B86"/>
      <name val="Arial"/>
      <family val="2"/>
      <charset val="1"/>
    </font>
    <font>
      <b val="true"/>
      <sz val="10"/>
      <color rgb="FF808080"/>
      <name val="Webdings"/>
      <family val="1"/>
      <charset val="2"/>
    </font>
    <font>
      <b val="true"/>
      <sz val="10"/>
      <color rgb="FFFF0000"/>
      <name val="Arial"/>
      <family val="2"/>
      <charset val="1"/>
    </font>
    <font>
      <i val="true"/>
      <sz val="10"/>
      <color rgb="FF646464"/>
      <name val="Arial"/>
      <family val="2"/>
      <charset val="1"/>
    </font>
    <font>
      <sz val="24"/>
      <name val="Arial"/>
      <family val="2"/>
      <charset val="1"/>
    </font>
    <font>
      <b val="true"/>
      <sz val="12"/>
      <color rgb="FF808080"/>
      <name val="Arial"/>
      <family val="2"/>
      <charset val="1"/>
    </font>
    <font>
      <sz val="11"/>
      <color rgb="FF808080"/>
      <name val="Arial"/>
      <family val="2"/>
      <charset val="1"/>
    </font>
    <font>
      <b val="true"/>
      <sz val="11"/>
      <color rgb="FFFFFFFF"/>
      <name val="Arial"/>
      <family val="2"/>
      <charset val="1"/>
    </font>
    <font>
      <strike val="true"/>
      <sz val="11"/>
      <name val="Arial"/>
      <family val="2"/>
      <charset val="1"/>
    </font>
    <font>
      <b val="true"/>
      <sz val="11"/>
      <color rgb="FF0066CC"/>
      <name val="Arial"/>
      <family val="2"/>
      <charset val="1"/>
    </font>
    <font>
      <strike val="true"/>
      <sz val="11"/>
      <color rgb="FF3366FF"/>
      <name val="Arial"/>
      <family val="2"/>
      <charset val="1"/>
    </font>
    <font>
      <i val="true"/>
      <sz val="11"/>
      <color rgb="FF808080"/>
      <name val="Arial"/>
      <family val="2"/>
      <charset val="1"/>
    </font>
    <font>
      <b val="true"/>
      <sz val="11"/>
      <color rgb="FFFF0000"/>
      <name val="Arial"/>
      <family val="2"/>
      <charset val="1"/>
    </font>
    <font>
      <vertAlign val="subscript"/>
      <sz val="11"/>
      <name val="Arial"/>
      <family val="2"/>
      <charset val="1"/>
    </font>
    <font>
      <sz val="11"/>
      <color rgb="FFFF0000"/>
      <name val="Arial"/>
      <family val="2"/>
      <charset val="1"/>
    </font>
    <font>
      <i val="true"/>
      <sz val="11"/>
      <color rgb="FFFF0000"/>
      <name val="Arial"/>
      <family val="2"/>
      <charset val="1"/>
    </font>
    <font>
      <i val="true"/>
      <sz val="11"/>
      <name val="Arial"/>
      <family val="2"/>
      <charset val="1"/>
    </font>
    <font>
      <sz val="11"/>
      <color rgb="FFDD0806"/>
      <name val="Arial"/>
      <family val="2"/>
      <charset val="1"/>
    </font>
    <font>
      <strike val="true"/>
      <sz val="11"/>
      <color rgb="FFFF0000"/>
      <name val="Arial"/>
      <family val="2"/>
      <charset val="1"/>
    </font>
    <font>
      <sz val="10"/>
      <color rgb="FFFF0000"/>
      <name val="Arial"/>
      <family val="2"/>
      <charset val="1"/>
    </font>
    <font>
      <sz val="11"/>
      <color rgb="FFFFFFFF"/>
      <name val="Arial"/>
      <family val="2"/>
      <charset val="1"/>
    </font>
    <font>
      <u val="double"/>
      <sz val="10"/>
      <name val="Arial"/>
      <family val="2"/>
      <charset val="1"/>
    </font>
    <font>
      <b val="true"/>
      <sz val="10"/>
      <color rgb="FF181716"/>
      <name val="Arial"/>
      <family val="2"/>
      <charset val="1"/>
    </font>
    <font>
      <sz val="7.5"/>
      <color rgb="FF808080"/>
      <name val="Arial"/>
      <family val="2"/>
      <charset val="1"/>
    </font>
    <font>
      <b val="true"/>
      <i val="true"/>
      <sz val="10"/>
      <color rgb="FFFFFFFF"/>
      <name val="Arial"/>
      <family val="2"/>
      <charset val="1"/>
    </font>
    <font>
      <b val="true"/>
      <i val="true"/>
      <sz val="11"/>
      <color rgb="FF808080"/>
      <name val="Arial"/>
      <family val="2"/>
      <charset val="1"/>
    </font>
    <font>
      <i val="true"/>
      <u val="double"/>
      <sz val="9"/>
      <name val="Arial"/>
      <family val="2"/>
      <charset val="1"/>
    </font>
    <font>
      <b val="true"/>
      <i val="true"/>
      <sz val="11"/>
      <color rgb="FFFF00FF"/>
      <name val="Arial"/>
      <family val="2"/>
      <charset val="1"/>
    </font>
    <font>
      <b val="true"/>
      <sz val="11"/>
      <color rgb="FF00B050"/>
      <name val="Arial"/>
      <family val="2"/>
      <charset val="1"/>
    </font>
    <font>
      <b val="true"/>
      <vertAlign val="subscript"/>
      <sz val="10"/>
      <color rgb="FFFFFFFF"/>
      <name val="Arial"/>
      <family val="2"/>
      <charset val="1"/>
    </font>
    <font>
      <b val="true"/>
      <vertAlign val="subscript"/>
      <sz val="11"/>
      <name val="Arial"/>
      <family val="2"/>
      <charset val="1"/>
    </font>
    <font>
      <b val="true"/>
      <u val="single"/>
      <sz val="10"/>
      <color rgb="FF808080"/>
      <name val="Tahoma"/>
      <family val="2"/>
      <charset val="1"/>
    </font>
    <font>
      <b val="true"/>
      <u val="double"/>
      <sz val="11"/>
      <color rgb="FFFFFFFF"/>
      <name val="Arial"/>
      <family val="2"/>
      <charset val="1"/>
    </font>
    <font>
      <sz val="11"/>
      <color rgb="FFF2F2F2"/>
      <name val="Arial"/>
      <family val="2"/>
      <charset val="1"/>
    </font>
    <font>
      <i val="true"/>
      <sz val="10"/>
      <color rgb="FFFF0000"/>
      <name val="Arial"/>
      <family val="2"/>
      <charset val="1"/>
    </font>
    <font>
      <b val="true"/>
      <i val="true"/>
      <sz val="11"/>
      <color rgb="FFF2F2F2"/>
      <name val="Arial"/>
      <family val="2"/>
      <charset val="1"/>
    </font>
    <font>
      <b val="true"/>
      <vertAlign val="subscript"/>
      <sz val="10"/>
      <name val="Arial"/>
      <family val="2"/>
      <charset val="1"/>
    </font>
    <font>
      <b val="true"/>
      <u val="single"/>
      <sz val="10"/>
      <color rgb="FF808080"/>
      <name val="Arial"/>
      <family val="2"/>
      <charset val="1"/>
    </font>
    <font>
      <u val="single"/>
      <sz val="10"/>
      <color rgb="FF808080"/>
      <name val="Arial"/>
      <family val="2"/>
      <charset val="1"/>
    </font>
    <font>
      <b val="true"/>
      <u val="double"/>
      <sz val="11"/>
      <name val="Arial"/>
      <family val="2"/>
      <charset val="1"/>
    </font>
    <font>
      <sz val="10"/>
      <color rgb="FF181716"/>
      <name val="Arial"/>
      <family val="2"/>
      <charset val="1"/>
    </font>
    <font>
      <sz val="11"/>
      <color rgb="FF959595"/>
      <name val="Arial"/>
      <family val="2"/>
      <charset val="1"/>
    </font>
    <font>
      <b val="true"/>
      <sz val="14"/>
      <color rgb="FFFFFFFF"/>
      <name val="Arial"/>
      <family val="2"/>
      <charset val="1"/>
    </font>
    <font>
      <b val="true"/>
      <sz val="12"/>
      <color rgb="FFA6A6A6"/>
      <name val="Arial"/>
      <family val="2"/>
      <charset val="1"/>
    </font>
    <font>
      <b val="true"/>
      <sz val="12"/>
      <color rgb="FFC00000"/>
      <name val="Arial"/>
      <family val="2"/>
      <charset val="1"/>
    </font>
    <font>
      <b val="true"/>
      <i val="true"/>
      <sz val="12"/>
      <color rgb="FFC00000"/>
      <name val="Arial"/>
      <family val="2"/>
      <charset val="1"/>
    </font>
    <font>
      <sz val="12"/>
      <color rgb="FFA6A6A6"/>
      <name val="Arial"/>
      <family val="2"/>
      <charset val="1"/>
    </font>
    <font>
      <sz val="10"/>
      <color rgb="FF55514D"/>
      <name val="Webdings"/>
      <family val="1"/>
      <charset val="2"/>
    </font>
    <font>
      <sz val="10"/>
      <color rgb="FF55514D"/>
      <name val="Arial"/>
      <family val="2"/>
      <charset val="1"/>
    </font>
    <font>
      <sz val="10"/>
      <color rgb="FF808080"/>
      <name val="Arial"/>
      <family val="2"/>
      <charset val="1"/>
    </font>
    <font>
      <b val="true"/>
      <sz val="12"/>
      <color rgb="FF003068"/>
      <name val="Arial"/>
      <family val="2"/>
      <charset val="1"/>
    </font>
    <font>
      <b val="true"/>
      <u val="double"/>
      <sz val="10"/>
      <color rgb="FFFFFFFF"/>
      <name val="Arial"/>
      <family val="2"/>
      <charset val="1"/>
    </font>
    <font>
      <i val="true"/>
      <sz val="9"/>
      <color rgb="FFFF0000"/>
      <name val="Arial"/>
      <family val="2"/>
      <charset val="1"/>
    </font>
    <font>
      <b val="true"/>
      <sz val="10"/>
      <color rgb="FF55514D"/>
      <name val="Arial"/>
      <family val="2"/>
      <charset val="1"/>
    </font>
    <font>
      <sz val="11"/>
      <color rgb="FF55514D"/>
      <name val="Arial"/>
      <family val="2"/>
      <charset val="1"/>
    </font>
    <font>
      <b val="true"/>
      <sz val="9"/>
      <color rgb="FF55514D"/>
      <name val="Arial"/>
      <family val="2"/>
      <charset val="1"/>
    </font>
    <font>
      <sz val="9"/>
      <color rgb="FF55514D"/>
      <name val="Arial"/>
      <family val="2"/>
      <charset val="1"/>
    </font>
    <font>
      <b val="true"/>
      <u val="single"/>
      <sz val="10"/>
      <name val="Arial"/>
      <family val="2"/>
      <charset val="1"/>
    </font>
    <font>
      <b val="true"/>
      <u val="single"/>
      <sz val="10"/>
      <color rgb="FF181716"/>
      <name val="Arial"/>
      <family val="2"/>
      <charset val="1"/>
    </font>
    <font>
      <u val="single"/>
      <sz val="10"/>
      <name val="Arial"/>
      <family val="2"/>
      <charset val="1"/>
    </font>
    <font>
      <i val="true"/>
      <sz val="10"/>
      <color rgb="FF55514D"/>
      <name val="Arial"/>
      <family val="2"/>
      <charset val="1"/>
    </font>
    <font>
      <sz val="11"/>
      <color rgb="FF808080"/>
      <name val="Webdings"/>
      <family val="1"/>
      <charset val="2"/>
    </font>
    <font>
      <b val="true"/>
      <i val="true"/>
      <sz val="10"/>
      <color rgb="FF55514D"/>
      <name val="Arial"/>
      <family val="2"/>
      <charset val="1"/>
    </font>
    <font>
      <sz val="9"/>
      <color rgb="FF55514D"/>
      <name val="Webdings"/>
      <family val="1"/>
      <charset val="2"/>
    </font>
    <font>
      <sz val="10"/>
      <color rgb="FF908B86"/>
      <name val="Arial"/>
      <family val="2"/>
      <charset val="1"/>
    </font>
    <font>
      <sz val="11"/>
      <color rgb="FF969696"/>
      <name val="Arial"/>
      <family val="2"/>
      <charset val="1"/>
    </font>
    <font>
      <sz val="10"/>
      <color rgb="FFFFFFFF"/>
      <name val="Arial"/>
      <family val="2"/>
      <charset val="1"/>
    </font>
    <font>
      <b val="true"/>
      <sz val="10"/>
      <color rgb="FFA6A6A6"/>
      <name val="Webdings"/>
      <family val="1"/>
      <charset val="2"/>
    </font>
    <font>
      <b val="true"/>
      <sz val="10"/>
      <color rgb="FFA6A6A6"/>
      <name val="Arial"/>
      <family val="2"/>
      <charset val="1"/>
    </font>
    <font>
      <b val="true"/>
      <sz val="10"/>
      <color rgb="FF969696"/>
      <name val="Webdings"/>
      <family val="1"/>
      <charset val="2"/>
    </font>
    <font>
      <b val="true"/>
      <sz val="9"/>
      <color rgb="FFDD0806"/>
      <name val="Arial"/>
      <family val="2"/>
      <charset val="1"/>
    </font>
    <font>
      <b val="true"/>
      <sz val="9"/>
      <color rgb="FF969696"/>
      <name val="Arial"/>
      <family val="2"/>
      <charset val="1"/>
    </font>
    <font>
      <sz val="9"/>
      <color rgb="FF808080"/>
      <name val="Arial"/>
      <family val="2"/>
      <charset val="1"/>
    </font>
    <font>
      <b val="true"/>
      <sz val="12"/>
      <color rgb="FF006AB3"/>
      <name val="Arial"/>
      <family val="2"/>
      <charset val="1"/>
    </font>
    <font>
      <b val="true"/>
      <i val="true"/>
      <sz val="12"/>
      <color rgb="FF908B86"/>
      <name val="Arial"/>
      <family val="2"/>
      <charset val="1"/>
    </font>
    <font>
      <b val="true"/>
      <sz val="12"/>
      <color rgb="FFF8F8F8"/>
      <name val="Arial"/>
      <family val="2"/>
      <charset val="1"/>
    </font>
    <font>
      <b val="true"/>
      <sz val="24"/>
      <name val="Arial"/>
      <family val="2"/>
      <charset val="1"/>
    </font>
    <font>
      <b val="true"/>
      <sz val="10"/>
      <color rgb="FF0000FF"/>
      <name val="Tahoma"/>
      <family val="2"/>
      <charset val="1"/>
    </font>
    <font>
      <b val="true"/>
      <u val="double"/>
      <sz val="12"/>
      <color rgb="FFFFFFFF"/>
      <name val="Arial"/>
      <family val="2"/>
      <charset val="1"/>
    </font>
    <font>
      <b val="true"/>
      <u val="double"/>
      <sz val="12"/>
      <name val="Arial"/>
      <family val="2"/>
      <charset val="1"/>
    </font>
    <font>
      <sz val="8"/>
      <color rgb="FF808080"/>
      <name val="Arial"/>
      <family val="2"/>
      <charset val="1"/>
    </font>
    <font>
      <u val="double"/>
      <sz val="9"/>
      <name val="Arial"/>
      <family val="2"/>
      <charset val="1"/>
    </font>
    <font>
      <sz val="9"/>
      <color rgb="FF808080"/>
      <name val="Webdings"/>
      <family val="1"/>
      <charset val="2"/>
    </font>
    <font>
      <vertAlign val="subscript"/>
      <sz val="9"/>
      <name val="Arial"/>
      <family val="2"/>
      <charset val="1"/>
    </font>
    <font>
      <sz val="10"/>
      <name val="Calibri"/>
      <family val="2"/>
      <charset val="1"/>
    </font>
    <font>
      <sz val="10"/>
      <color rgb="FF0000FF"/>
      <name val="Arial"/>
      <family val="2"/>
      <charset val="1"/>
    </font>
    <font>
      <b val="true"/>
      <sz val="14"/>
      <color rgb="FF0000FF"/>
      <name val="Arial"/>
      <family val="2"/>
      <charset val="1"/>
    </font>
    <font>
      <b val="true"/>
      <sz val="12"/>
      <color rgb="FF0000FF"/>
      <name val="Arial"/>
      <family val="2"/>
      <charset val="1"/>
    </font>
    <font>
      <b val="true"/>
      <sz val="9"/>
      <color rgb="FFC00000"/>
      <name val="Arial"/>
      <family val="2"/>
      <charset val="1"/>
    </font>
    <font>
      <i val="true"/>
      <sz val="10"/>
      <color rgb="FF959595"/>
      <name val="Arial"/>
      <family val="2"/>
      <charset val="1"/>
    </font>
    <font>
      <i val="true"/>
      <sz val="9"/>
      <color rgb="FF908B86"/>
      <name val="Arial"/>
      <family val="2"/>
      <charset val="1"/>
    </font>
    <font>
      <sz val="9"/>
      <color rgb="FF908B86"/>
      <name val="Arial"/>
      <family val="2"/>
      <charset val="1"/>
    </font>
    <font>
      <sz val="10"/>
      <color rgb="FF959595"/>
      <name val="Arial"/>
      <family val="2"/>
      <charset val="1"/>
    </font>
    <font>
      <sz val="10"/>
      <color rgb="FFE6E899"/>
      <name val="Arial"/>
      <family val="2"/>
      <charset val="1"/>
    </font>
    <font>
      <sz val="10"/>
      <color rgb="FF003300"/>
      <name val="Arial"/>
      <family val="2"/>
    </font>
    <font>
      <sz val="7.55"/>
      <color rgb="FF003300"/>
      <name val="Arial"/>
      <family val="2"/>
    </font>
    <font>
      <sz val="9"/>
      <color rgb="FF003300"/>
      <name val="Arial"/>
      <family val="2"/>
    </font>
    <font>
      <b val="true"/>
      <sz val="9"/>
      <color rgb="FF000000"/>
      <name val="Arial"/>
      <family val="2"/>
    </font>
    <font>
      <b val="true"/>
      <sz val="10"/>
      <color rgb="FF000000"/>
      <name val="Arial"/>
      <family val="2"/>
    </font>
    <font>
      <sz val="9"/>
      <color rgb="FF000000"/>
      <name val="Arial"/>
      <family val="2"/>
    </font>
    <font>
      <sz val="11"/>
      <color rgb="FF969696"/>
      <name val="Webdings"/>
      <family val="1"/>
      <charset val="2"/>
    </font>
    <font>
      <sz val="8"/>
      <color rgb="FF969696"/>
      <name val="Arial"/>
      <family val="2"/>
      <charset val="1"/>
    </font>
    <font>
      <sz val="8"/>
      <color rgb="FF181716"/>
      <name val="Arial"/>
      <family val="2"/>
      <charset val="1"/>
    </font>
    <font>
      <b val="true"/>
      <sz val="8"/>
      <color rgb="FF000000"/>
      <name val="Arial"/>
      <family val="2"/>
      <charset val="1"/>
    </font>
    <font>
      <sz val="8"/>
      <color rgb="FF000000"/>
      <name val="Arial"/>
      <family val="2"/>
      <charset val="1"/>
    </font>
    <font>
      <b val="true"/>
      <sz val="14"/>
      <color rgb="FF009999"/>
      <name val="Arial"/>
      <family val="2"/>
      <charset val="1"/>
    </font>
    <font>
      <i val="true"/>
      <sz val="8"/>
      <color rgb="FF009999"/>
      <name val="Arial"/>
      <family val="2"/>
      <charset val="1"/>
    </font>
    <font>
      <b val="true"/>
      <sz val="12"/>
      <color rgb="FF009999"/>
      <name val="Arial"/>
      <family val="2"/>
      <charset val="1"/>
    </font>
    <font>
      <sz val="10"/>
      <color rgb="FF181716"/>
      <name val="Arial"/>
      <family val="2"/>
    </font>
    <font>
      <b val="true"/>
      <sz val="10"/>
      <color rgb="FFFFFFFF"/>
      <name val="Arial"/>
      <family val="2"/>
    </font>
    <font>
      <b val="true"/>
      <sz val="8"/>
      <color rgb="FF181716"/>
      <name val="Arial"/>
      <family val="2"/>
    </font>
    <font>
      <b val="true"/>
      <sz val="8"/>
      <color rgb="FF003300"/>
      <name val="Arial"/>
      <family val="2"/>
    </font>
    <font>
      <i val="true"/>
      <sz val="9"/>
      <name val="Arial"/>
      <family val="2"/>
      <charset val="1"/>
    </font>
    <font>
      <i val="true"/>
      <sz val="8"/>
      <name val="Arial"/>
      <family val="2"/>
      <charset val="1"/>
    </font>
    <font>
      <sz val="10"/>
      <color rgb="FFF1F2C4"/>
      <name val="Arial"/>
      <family val="2"/>
      <charset val="1"/>
    </font>
    <font>
      <b val="true"/>
      <sz val="8"/>
      <color rgb="FF808080"/>
      <name val="Arial"/>
      <family val="2"/>
      <charset val="1"/>
    </font>
    <font>
      <b val="true"/>
      <sz val="8"/>
      <name val="Arial"/>
      <family val="2"/>
      <charset val="1"/>
    </font>
    <font>
      <b val="true"/>
      <sz val="10"/>
      <color rgb="FFFFC000"/>
      <name val="Arial"/>
      <family val="2"/>
      <charset val="1"/>
    </font>
    <font>
      <sz val="10"/>
      <color rgb="FFFFC000"/>
      <name val="Arial"/>
      <family val="2"/>
      <charset val="1"/>
    </font>
    <font>
      <sz val="9"/>
      <color rgb="FFF1F2C4"/>
      <name val="Arial"/>
      <family val="2"/>
      <charset val="1"/>
    </font>
    <font>
      <i val="true"/>
      <sz val="8"/>
      <color rgb="FF808080"/>
      <name val="Arial"/>
      <family val="2"/>
      <charset val="1"/>
    </font>
    <font>
      <sz val="11"/>
      <color rgb="FFFFC000"/>
      <name val="Arial"/>
      <family val="2"/>
      <charset val="238"/>
    </font>
    <font>
      <sz val="11"/>
      <color rgb="FFF1F2C4"/>
      <name val="Arial"/>
      <family val="2"/>
      <charset val="1"/>
    </font>
    <font>
      <i val="true"/>
      <sz val="11"/>
      <color rgb="FF181716"/>
      <name val="Arial"/>
      <family val="2"/>
      <charset val="1"/>
    </font>
    <font>
      <sz val="9"/>
      <color rgb="FF000000"/>
      <name val="Tahoma"/>
      <family val="2"/>
      <charset val="1"/>
    </font>
    <font>
      <sz val="8.45"/>
      <color rgb="FF003300"/>
      <name val="Arial"/>
      <family val="2"/>
    </font>
    <font>
      <sz val="10"/>
      <color rgb="FF000000"/>
      <name val="Calibri"/>
      <family val="2"/>
    </font>
    <font>
      <b val="true"/>
      <sz val="10"/>
      <color rgb="FF000000"/>
      <name val="Calibri"/>
      <family val="2"/>
    </font>
    <font>
      <sz val="7.55"/>
      <color rgb="FF000000"/>
      <name val="Arial"/>
      <family val="2"/>
    </font>
    <font>
      <b val="true"/>
      <vertAlign val="superscript"/>
      <sz val="16"/>
      <color rgb="FFFFFFFF"/>
      <name val="Calibri"/>
      <family val="2"/>
      <charset val="1"/>
    </font>
    <font>
      <b val="true"/>
      <sz val="9"/>
      <color rgb="FFFFFFFF"/>
      <name val="Calibri"/>
      <family val="2"/>
      <charset val="1"/>
    </font>
    <font>
      <b val="true"/>
      <vertAlign val="superscript"/>
      <sz val="11"/>
      <color rgb="FFFFFFFF"/>
      <name val="Calibri"/>
      <family val="2"/>
      <charset val="1"/>
    </font>
    <font>
      <b val="true"/>
      <sz val="11"/>
      <name val="Calibri"/>
      <family val="2"/>
      <charset val="1"/>
    </font>
    <font>
      <b val="true"/>
      <vertAlign val="subscript"/>
      <sz val="11"/>
      <name val="Calibri"/>
      <family val="2"/>
      <charset val="1"/>
    </font>
    <font>
      <b val="true"/>
      <vertAlign val="superscript"/>
      <sz val="11"/>
      <name val="Calibri"/>
      <family val="2"/>
      <charset val="1"/>
    </font>
    <font>
      <vertAlign val="superscript"/>
      <sz val="10"/>
      <name val="Calibri"/>
      <family val="2"/>
      <charset val="1"/>
    </font>
    <font>
      <vertAlign val="superscript"/>
      <sz val="10"/>
      <name val="Arial"/>
      <family val="2"/>
      <charset val="1"/>
    </font>
    <font>
      <sz val="11"/>
      <name val="Calibri"/>
      <family val="2"/>
      <charset val="1"/>
    </font>
    <font>
      <sz val="16"/>
      <color rgb="FF00662C"/>
      <name val="Arial"/>
      <family val="2"/>
      <charset val="1"/>
    </font>
    <font>
      <sz val="10"/>
      <color rgb="FF808080"/>
      <name val="Webdings"/>
      <family val="1"/>
      <charset val="2"/>
    </font>
    <font>
      <sz val="10"/>
      <color rgb="FFA6A6A6"/>
      <name val="Arial"/>
      <family val="2"/>
      <charset val="1"/>
    </font>
    <font>
      <u val="double"/>
      <sz val="10"/>
      <color rgb="FF000000"/>
      <name val="Arial"/>
      <family val="2"/>
      <charset val="1"/>
    </font>
    <font>
      <b val="true"/>
      <sz val="10"/>
      <color rgb="FF00662C"/>
      <name val="Arial"/>
      <family val="2"/>
      <charset val="1"/>
    </font>
    <font>
      <sz val="8"/>
      <color rgb="FF6C6864"/>
      <name val="Arial"/>
      <family val="2"/>
      <charset val="1"/>
    </font>
    <font>
      <sz val="10"/>
      <color rgb="FF000000"/>
      <name val="Arial"/>
      <family val="2"/>
      <charset val="1"/>
    </font>
    <font>
      <b val="true"/>
      <sz val="16"/>
      <color rgb="FFFFFFFF"/>
      <name val="Wingdings"/>
      <family val="0"/>
    </font>
    <font>
      <b val="true"/>
      <sz val="11"/>
      <color rgb="FFFFFFFF"/>
      <name val="Tahoma"/>
      <family val="0"/>
    </font>
    <font>
      <b val="true"/>
      <sz val="11"/>
      <color rgb="FFFFFFFF"/>
      <name val="Arial"/>
      <family val="0"/>
    </font>
    <font>
      <sz val="11"/>
      <color rgb="FF00662C"/>
      <name val="Arial"/>
      <family val="2"/>
      <charset val="1"/>
    </font>
    <font>
      <sz val="11"/>
      <color rgb="FF009999"/>
      <name val="Arial"/>
      <family val="2"/>
      <charset val="1"/>
    </font>
    <font>
      <sz val="10"/>
      <color rgb="FF969696"/>
      <name val="Arial"/>
      <family val="2"/>
      <charset val="1"/>
    </font>
    <font>
      <u val="single"/>
      <sz val="10"/>
      <color rgb="FF969696"/>
      <name val="Arial"/>
      <family val="2"/>
      <charset val="1"/>
    </font>
    <font>
      <u val="single"/>
      <sz val="11"/>
      <color rgb="FF55514D"/>
      <name val="Arial"/>
      <family val="2"/>
      <charset val="1"/>
    </font>
    <font>
      <u val="single"/>
      <sz val="10"/>
      <color rgb="FF55514D"/>
      <name val="Tahoma"/>
      <family val="2"/>
      <charset val="1"/>
    </font>
    <font>
      <sz val="11"/>
      <color rgb="FFFF00FF"/>
      <name val="Arial"/>
      <family val="2"/>
      <charset val="1"/>
    </font>
    <font>
      <b val="true"/>
      <sz val="8"/>
      <color rgb="FF181716"/>
      <name val="Arial"/>
      <family val="2"/>
      <charset val="1"/>
    </font>
    <font>
      <b val="true"/>
      <sz val="10"/>
      <color rgb="FF7030A0"/>
      <name val="Arial"/>
      <family val="2"/>
      <charset val="1"/>
    </font>
    <font>
      <sz val="14"/>
      <color rgb="FFF8F8F8"/>
      <name val="Arial"/>
      <family val="2"/>
      <charset val="1"/>
    </font>
    <font>
      <sz val="11"/>
      <color rgb="FFA6A6A6"/>
      <name val="Arial"/>
      <family val="2"/>
      <charset val="1"/>
    </font>
    <font>
      <sz val="10"/>
      <color rgb="FF808080"/>
      <name val="Tahoma"/>
      <family val="2"/>
      <charset val="1"/>
    </font>
    <font>
      <i val="true"/>
      <sz val="10"/>
      <color rgb="FFA6A6A6"/>
      <name val="Arial"/>
      <family val="2"/>
      <charset val="1"/>
    </font>
    <font>
      <i val="true"/>
      <sz val="10"/>
      <color rgb="FF6C6864"/>
      <name val="Arial"/>
      <family val="2"/>
      <charset val="1"/>
    </font>
    <font>
      <sz val="12"/>
      <color rgb="FF808080"/>
      <name val="Webdings"/>
      <family val="1"/>
      <charset val="2"/>
    </font>
    <font>
      <b val="true"/>
      <u val="single"/>
      <sz val="10"/>
      <color rgb="FF003366"/>
      <name val="Arial"/>
      <family val="2"/>
      <charset val="1"/>
    </font>
    <font>
      <b val="true"/>
      <sz val="10"/>
      <color rgb="FF003366"/>
      <name val="Arial"/>
      <family val="2"/>
      <charset val="1"/>
    </font>
    <font>
      <sz val="8"/>
      <color rgb="FFFFFFFF"/>
      <name val="Arial"/>
      <family val="2"/>
      <charset val="1"/>
    </font>
    <font>
      <u val="single"/>
      <sz val="10"/>
      <color rgb="FF808080"/>
      <name val="Tahoma"/>
      <family val="2"/>
      <charset val="1"/>
    </font>
    <font>
      <sz val="11"/>
      <color rgb="FF7030A0"/>
      <name val="Arial"/>
      <family val="2"/>
      <charset val="1"/>
    </font>
    <font>
      <u val="double"/>
      <sz val="9"/>
      <color rgb="FFFF0000"/>
      <name val="Arial"/>
      <family val="2"/>
      <charset val="1"/>
    </font>
    <font>
      <u val="double"/>
      <sz val="11"/>
      <color rgb="FF181716"/>
      <name val="Arial"/>
      <family val="2"/>
      <charset val="1"/>
    </font>
    <font>
      <sz val="14"/>
      <color rgb="FF97B42A"/>
      <name val="Wingdings 2"/>
      <family val="1"/>
      <charset val="2"/>
    </font>
    <font>
      <sz val="10"/>
      <name val="Wingdings 2"/>
      <family val="1"/>
      <charset val="2"/>
    </font>
    <font>
      <sz val="10"/>
      <color rgb="FFFF6600"/>
      <name val="Arial"/>
      <family val="2"/>
      <charset val="1"/>
    </font>
    <font>
      <sz val="8"/>
      <color rgb="FF00B050"/>
      <name val="Arial"/>
      <family val="2"/>
      <charset val="1"/>
    </font>
    <font>
      <sz val="10"/>
      <color rgb="FFDD0806"/>
      <name val="Arial"/>
      <family val="2"/>
      <charset val="1"/>
    </font>
    <font>
      <strike val="true"/>
      <sz val="10"/>
      <color rgb="FFDD0806"/>
      <name val="Arial"/>
      <family val="2"/>
      <charset val="1"/>
    </font>
    <font>
      <sz val="14"/>
      <color rgb="FF181716"/>
      <name val="Arial"/>
      <family val="2"/>
      <charset val="1"/>
    </font>
    <font>
      <sz val="10"/>
      <color rgb="FFC00000"/>
      <name val="Arial"/>
      <family val="2"/>
      <charset val="1"/>
    </font>
  </fonts>
  <fills count="62">
    <fill>
      <patternFill patternType="none"/>
    </fill>
    <fill>
      <patternFill patternType="gray125"/>
    </fill>
    <fill>
      <patternFill patternType="mediumGray">
        <fgColor rgb="FFA7A6A7"/>
        <bgColor rgb="FFBDBFBD"/>
      </patternFill>
    </fill>
    <fill>
      <patternFill patternType="darkGray">
        <fgColor rgb="FFF599F5"/>
        <bgColor rgb="FFFFD1A2"/>
      </patternFill>
    </fill>
    <fill>
      <patternFill patternType="darkGray">
        <fgColor rgb="FFF599F5"/>
        <bgColor rgb="FFA7A6A7"/>
      </patternFill>
    </fill>
    <fill>
      <patternFill patternType="darkGray">
        <fgColor rgb="FF62FD95"/>
        <bgColor rgb="FF33CCCC"/>
      </patternFill>
    </fill>
    <fill>
      <patternFill patternType="solid">
        <fgColor rgb="FFFFD1A2"/>
        <bgColor rgb="FFE6E899"/>
      </patternFill>
    </fill>
    <fill>
      <patternFill patternType="solid">
        <fgColor rgb="FF9AC7E3"/>
        <bgColor rgb="FFBDBFBD"/>
      </patternFill>
    </fill>
    <fill>
      <patternFill patternType="darkGray">
        <fgColor rgb="FFFF9109"/>
        <bgColor rgb="FFFFD400"/>
      </patternFill>
    </fill>
    <fill>
      <patternFill patternType="solid">
        <fgColor rgb="FF0AB51D"/>
        <bgColor rgb="FF00883B"/>
      </patternFill>
    </fill>
    <fill>
      <patternFill patternType="solid">
        <fgColor rgb="FFFFD400"/>
        <bgColor rgb="FFFF9109"/>
      </patternFill>
    </fill>
    <fill>
      <patternFill patternType="solid">
        <fgColor rgb="FF6D6864"/>
        <bgColor rgb="FF6C6864"/>
      </patternFill>
    </fill>
    <fill>
      <patternFill patternType="solid">
        <fgColor rgb="FF6009FA"/>
        <bgColor rgb="FF42319C"/>
      </patternFill>
    </fill>
    <fill>
      <patternFill patternType="solid">
        <fgColor rgb="FF33CCCC"/>
        <bgColor rgb="FF66AACD"/>
      </patternFill>
    </fill>
    <fill>
      <patternFill patternType="darkGray">
        <fgColor rgb="FFFF9109"/>
        <bgColor rgb="FFFFD400"/>
      </patternFill>
    </fill>
    <fill>
      <patternFill patternType="solid">
        <fgColor rgb="FFFFD400"/>
        <bgColor rgb="FFC8DE73"/>
      </patternFill>
    </fill>
    <fill>
      <patternFill patternType="darkGray">
        <fgColor rgb="FFBAFFD4"/>
        <bgColor rgb="FFF1F2C4"/>
      </patternFill>
    </fill>
    <fill>
      <patternFill patternType="solid">
        <fgColor rgb="FF969696"/>
        <bgColor rgb="FF908B86"/>
      </patternFill>
    </fill>
    <fill>
      <patternFill patternType="solid">
        <fgColor rgb="FFC0C0C0"/>
        <bgColor rgb="FFBDBFBD"/>
      </patternFill>
    </fill>
    <fill>
      <patternFill patternType="solid">
        <fgColor rgb="FFF2F2F2"/>
        <bgColor rgb="FFF8F8F8"/>
      </patternFill>
    </fill>
    <fill>
      <patternFill patternType="solid">
        <fgColor rgb="FFD9D9D9"/>
        <bgColor rgb="FFDDDDDD"/>
      </patternFill>
    </fill>
    <fill>
      <patternFill patternType="solid">
        <fgColor rgb="FF7B7A79"/>
        <bgColor rgb="FF7C7C7C"/>
      </patternFill>
    </fill>
    <fill>
      <patternFill patternType="solid">
        <fgColor rgb="FFBDBFBD"/>
        <bgColor rgb="FFC0C0C0"/>
      </patternFill>
    </fill>
    <fill>
      <patternFill patternType="mediumGray">
        <fgColor rgb="FFE6E899"/>
        <bgColor rgb="FFF2F2C4"/>
      </patternFill>
    </fill>
    <fill>
      <patternFill patternType="darkGray">
        <fgColor rgb="FF42319C"/>
        <bgColor rgb="FF013068"/>
      </patternFill>
    </fill>
    <fill>
      <patternFill patternType="solid">
        <fgColor rgb="FFD80202"/>
        <bgColor rgb="FFFF0000"/>
      </patternFill>
    </fill>
    <fill>
      <patternFill patternType="mediumGray">
        <fgColor rgb="FF019896"/>
        <bgColor rgb="FF00883B"/>
      </patternFill>
    </fill>
    <fill>
      <patternFill patternType="darkGray">
        <fgColor rgb="FFFF9109"/>
        <bgColor rgb="FFFF0000"/>
      </patternFill>
    </fill>
    <fill>
      <patternFill patternType="solid">
        <fgColor rgb="FFF1F2C4"/>
        <bgColor rgb="FFF2F2C4"/>
      </patternFill>
    </fill>
    <fill>
      <patternFill patternType="solid">
        <fgColor rgb="FF003068"/>
        <bgColor rgb="FF013068"/>
      </patternFill>
    </fill>
    <fill>
      <patternFill patternType="solid">
        <fgColor rgb="FF0099A9"/>
        <bgColor rgb="FF019896"/>
      </patternFill>
    </fill>
    <fill>
      <patternFill patternType="darkGray">
        <fgColor rgb="FF97B42B"/>
        <bgColor rgb="FF97B428"/>
      </patternFill>
    </fill>
    <fill>
      <patternFill patternType="solid">
        <fgColor rgb="FF013068"/>
        <bgColor rgb="FF003068"/>
      </patternFill>
    </fill>
    <fill>
      <patternFill patternType="solid">
        <fgColor rgb="FFFFFFFF"/>
        <bgColor rgb="FFF8F8F8"/>
      </patternFill>
    </fill>
    <fill>
      <patternFill patternType="solid">
        <fgColor rgb="FF000000"/>
        <bgColor rgb="FF191817"/>
      </patternFill>
    </fill>
    <fill>
      <patternFill patternType="solid">
        <fgColor rgb="FFE6E899"/>
        <bgColor rgb="FFF1F2C4"/>
      </patternFill>
    </fill>
    <fill>
      <patternFill patternType="solid">
        <fgColor rgb="FF66AACD"/>
        <bgColor rgb="FF969696"/>
      </patternFill>
    </fill>
    <fill>
      <patternFill patternType="solid">
        <fgColor rgb="FF97B42B"/>
        <bgColor rgb="FF97B428"/>
      </patternFill>
    </fill>
    <fill>
      <patternFill patternType="solid">
        <fgColor rgb="FFF8F8F8"/>
        <bgColor rgb="FFF2F2F2"/>
      </patternFill>
    </fill>
    <fill>
      <patternFill patternType="solid">
        <fgColor rgb="FFEEECE1"/>
        <bgColor rgb="FFEBEBEB"/>
      </patternFill>
    </fill>
    <fill>
      <patternFill patternType="solid">
        <fgColor rgb="FF9AC7E3"/>
        <bgColor rgb="FFBDBFBD"/>
      </patternFill>
    </fill>
    <fill>
      <patternFill patternType="solid">
        <fgColor rgb="FFA7A6A7"/>
        <bgColor rgb="FF969696"/>
      </patternFill>
    </fill>
    <fill>
      <patternFill patternType="darkGray">
        <fgColor rgb="FFC0C0C0"/>
        <bgColor rgb="FFBDBFBD"/>
      </patternFill>
    </fill>
    <fill>
      <patternFill patternType="solid">
        <fgColor rgb="FFF2F2C4"/>
        <bgColor rgb="FFF1F2C4"/>
      </patternFill>
    </fill>
    <fill>
      <patternFill patternType="solid">
        <fgColor rgb="FF8EB747"/>
        <bgColor rgb="FF97B42B"/>
      </patternFill>
    </fill>
    <fill>
      <patternFill patternType="solid">
        <fgColor rgb="FFDCE6F1"/>
        <bgColor rgb="FFE6E6E6"/>
      </patternFill>
    </fill>
    <fill>
      <patternFill patternType="solid">
        <fgColor rgb="FF003366"/>
        <bgColor rgb="FF003068"/>
      </patternFill>
    </fill>
    <fill>
      <patternFill patternType="darkGray">
        <fgColor rgb="FF019896"/>
        <bgColor rgb="FF0099A9"/>
      </patternFill>
    </fill>
    <fill>
      <patternFill patternType="solid">
        <fgColor rgb="FF0069CB"/>
        <bgColor rgb="FF0099A9"/>
      </patternFill>
    </fill>
    <fill>
      <patternFill patternType="solid">
        <fgColor rgb="FF97B428"/>
        <bgColor rgb="FF97B42B"/>
      </patternFill>
    </fill>
    <fill>
      <patternFill patternType="solid">
        <fgColor rgb="FFE6E6E6"/>
        <bgColor rgb="FFEBEBEB"/>
      </patternFill>
    </fill>
    <fill>
      <patternFill patternType="solid">
        <fgColor rgb="FFC7C7C7"/>
        <bgColor rgb="FFC0C0C0"/>
      </patternFill>
    </fill>
    <fill>
      <patternFill patternType="solid">
        <fgColor rgb="FFEBEBEB"/>
        <bgColor rgb="FFEEECE1"/>
      </patternFill>
    </fill>
    <fill>
      <patternFill patternType="solid">
        <fgColor rgb="FF808080"/>
        <bgColor rgb="FF7C7C7C"/>
      </patternFill>
    </fill>
    <fill>
      <patternFill patternType="darkGray">
        <fgColor rgb="FF003B09"/>
        <bgColor rgb="FF006626"/>
      </patternFill>
    </fill>
    <fill>
      <patternFill patternType="solid">
        <fgColor rgb="FF006626"/>
        <bgColor rgb="FF00883B"/>
      </patternFill>
    </fill>
    <fill>
      <patternFill patternType="solid">
        <fgColor rgb="FF00883B"/>
        <bgColor rgb="FF006626"/>
      </patternFill>
    </fill>
    <fill>
      <patternFill patternType="solid">
        <fgColor rgb="FFC8DE73"/>
        <bgColor rgb="FFE6E899"/>
      </patternFill>
    </fill>
    <fill>
      <patternFill patternType="solid">
        <fgColor rgb="FF62FD95"/>
        <bgColor rgb="FFBAFFD4"/>
      </patternFill>
    </fill>
    <fill>
      <patternFill patternType="solid">
        <fgColor rgb="FFBAFFD4"/>
        <bgColor rgb="FFDCE6F1"/>
      </patternFill>
    </fill>
    <fill>
      <patternFill patternType="solid">
        <fgColor rgb="FF7C7C7C"/>
        <bgColor rgb="FF7B7A79"/>
      </patternFill>
    </fill>
    <fill>
      <patternFill patternType="darkGray">
        <fgColor rgb="FF7C7C7C"/>
        <bgColor rgb="FF7B7A79"/>
      </patternFill>
    </fill>
  </fills>
  <borders count="120">
    <border diagonalUp="false" diagonalDown="false">
      <left/>
      <right/>
      <top/>
      <bottom/>
      <diagonal/>
    </border>
    <border diagonalUp="false" diagonalDown="false">
      <left style="double">
        <color rgb="FF191817"/>
      </left>
      <right style="double">
        <color rgb="FF191817"/>
      </right>
      <top style="double">
        <color rgb="FF191817"/>
      </top>
      <bottom style="double">
        <color rgb="FF191817"/>
      </bottom>
      <diagonal/>
    </border>
    <border diagonalUp="false" diagonalDown="false">
      <left/>
      <right/>
      <top/>
      <bottom style="double">
        <color rgb="FFFF9109"/>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FFFFFF"/>
      </left>
      <right style="thin">
        <color rgb="FFFFFFFF"/>
      </right>
      <top style="thin">
        <color rgb="FFFFFFFF"/>
      </top>
      <bottom style="thin">
        <color rgb="FFFFFFFF"/>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191817"/>
      </left>
      <right style="thin">
        <color rgb="FF191817"/>
      </right>
      <top style="thin">
        <color rgb="FF191817"/>
      </top>
      <bottom style="thin">
        <color rgb="FF191817"/>
      </bottom>
      <diagonal/>
    </border>
    <border diagonalUp="false" diagonalDown="false">
      <left/>
      <right/>
      <top/>
      <bottom style="thick">
        <color rgb="FF42319C"/>
      </bottom>
      <diagonal/>
    </border>
    <border diagonalUp="false" diagonalDown="false">
      <left/>
      <right/>
      <top/>
      <bottom style="thick">
        <color rgb="FFC0C0C0"/>
      </bottom>
      <diagonal/>
    </border>
    <border diagonalUp="false" diagonalDown="false">
      <left/>
      <right/>
      <top/>
      <bottom style="medium">
        <color rgb="FF6D6864"/>
      </bottom>
      <diagonal/>
    </border>
    <border diagonalUp="false" diagonalDown="false">
      <left style="mediumDashed">
        <color rgb="FFA7A6A7"/>
      </left>
      <right/>
      <top style="mediumDashed">
        <color rgb="FFA7A6A7"/>
      </top>
      <bottom style="thin">
        <color rgb="FF808080"/>
      </bottom>
      <diagonal/>
    </border>
    <border diagonalUp="false" diagonalDown="false">
      <left/>
      <right style="mediumDashed">
        <color rgb="FFA7A6A7"/>
      </right>
      <top style="mediumDashed">
        <color rgb="FFA7A6A7"/>
      </top>
      <bottom style="thin">
        <color rgb="FF808080"/>
      </bottom>
      <diagonal/>
    </border>
    <border diagonalUp="false" diagonalDown="false">
      <left style="thin">
        <color rgb="FF808080"/>
      </left>
      <right/>
      <top style="thin">
        <color rgb="FF808080"/>
      </top>
      <bottom style="thin">
        <color rgb="FF808080"/>
      </bottom>
      <diagonal/>
    </border>
    <border diagonalUp="false" diagonalDown="false">
      <left style="mediumDashed">
        <color rgb="FF808080"/>
      </left>
      <right style="mediumDashed">
        <color rgb="FF808080"/>
      </right>
      <top/>
      <bottom style="thin">
        <color rgb="FF808080"/>
      </bottom>
      <diagonal/>
    </border>
    <border diagonalUp="false" diagonalDown="false">
      <left style="mediumDashed">
        <color rgb="FF808080"/>
      </left>
      <right style="mediumDashed">
        <color rgb="FF808080"/>
      </right>
      <top style="thin">
        <color rgb="FF808080"/>
      </top>
      <bottom style="thin">
        <color rgb="FF808080"/>
      </bottom>
      <diagonal/>
    </border>
    <border diagonalUp="false" diagonalDown="false">
      <left style="mediumDashed">
        <color rgb="FF808080"/>
      </left>
      <right/>
      <top/>
      <bottom style="mediumDashed">
        <color rgb="FF808080"/>
      </bottom>
      <diagonal/>
    </border>
    <border diagonalUp="false" diagonalDown="false">
      <left/>
      <right/>
      <top/>
      <bottom style="mediumDashed">
        <color rgb="FF808080"/>
      </bottom>
      <diagonal/>
    </border>
    <border diagonalUp="false" diagonalDown="false">
      <left/>
      <right style="mediumDashed">
        <color rgb="FF808080"/>
      </right>
      <top/>
      <bottom style="mediumDashed">
        <color rgb="FF808080"/>
      </bottom>
      <diagonal/>
    </border>
    <border diagonalUp="false" diagonalDown="false">
      <left style="mediumDashed">
        <color rgb="FF808080"/>
      </left>
      <right/>
      <top style="mediumDashed">
        <color rgb="FF808080"/>
      </top>
      <bottom/>
      <diagonal/>
    </border>
    <border diagonalUp="false" diagonalDown="false">
      <left/>
      <right/>
      <top style="mediumDashed">
        <color rgb="FF808080"/>
      </top>
      <bottom/>
      <diagonal/>
    </border>
    <border diagonalUp="false" diagonalDown="false">
      <left/>
      <right style="mediumDashed">
        <color rgb="FF808080"/>
      </right>
      <top style="mediumDashed">
        <color rgb="FF808080"/>
      </top>
      <bottom/>
      <diagonal/>
    </border>
    <border diagonalUp="false" diagonalDown="false">
      <left style="mediumDashed">
        <color rgb="FF808080"/>
      </left>
      <right style="thin">
        <color rgb="FF808080"/>
      </right>
      <top style="thin">
        <color rgb="FF808080"/>
      </top>
      <bottom style="thin">
        <color rgb="FF808080"/>
      </bottom>
      <diagonal/>
    </border>
    <border diagonalUp="false" diagonalDown="false">
      <left style="thin">
        <color rgb="FF808080"/>
      </left>
      <right style="mediumDashed">
        <color rgb="FF808080"/>
      </right>
      <top style="thin">
        <color rgb="FF808080"/>
      </top>
      <bottom style="thin">
        <color rgb="FF808080"/>
      </bottom>
      <diagonal/>
    </border>
    <border diagonalUp="false" diagonalDown="false">
      <left style="thin">
        <color rgb="FF808080"/>
      </left>
      <right/>
      <top style="thin">
        <color rgb="FF808080"/>
      </top>
      <bottom/>
      <diagonal/>
    </border>
    <border diagonalUp="false" diagonalDown="false">
      <left/>
      <right style="thin">
        <color rgb="FF808080"/>
      </right>
      <top style="thin">
        <color rgb="FF808080"/>
      </top>
      <bottom/>
      <diagonal/>
    </border>
    <border diagonalUp="false" diagonalDown="false">
      <left style="thin">
        <color rgb="FF808080"/>
      </left>
      <right/>
      <top/>
      <bottom/>
      <diagonal/>
    </border>
    <border diagonalUp="false" diagonalDown="false">
      <left style="thin">
        <color rgb="FF808080"/>
      </left>
      <right style="thin">
        <color rgb="FF808080"/>
      </right>
      <top style="thin">
        <color rgb="FF808080"/>
      </top>
      <bottom/>
      <diagonal/>
    </border>
    <border diagonalUp="false" diagonalDown="false">
      <left style="thin"/>
      <right style="thin"/>
      <top style="thin"/>
      <bottom style="thin"/>
      <diagonal/>
    </border>
    <border diagonalUp="false" diagonalDown="false">
      <left style="thin">
        <color rgb="FF808080"/>
      </left>
      <right style="thin">
        <color rgb="FF808080"/>
      </right>
      <top/>
      <bottom style="thin">
        <color rgb="FF808080"/>
      </bottom>
      <diagonal/>
    </border>
    <border diagonalUp="false" diagonalDown="false">
      <left/>
      <right style="thin">
        <color rgb="FF808080"/>
      </right>
      <top/>
      <bottom/>
      <diagonal/>
    </border>
    <border diagonalUp="false" diagonalDown="false">
      <left style="thin">
        <color rgb="FF6D6864"/>
      </left>
      <right style="thin">
        <color rgb="FF6D6864"/>
      </right>
      <top style="thin">
        <color rgb="FF6D6864"/>
      </top>
      <bottom style="thin">
        <color rgb="FF6D6864"/>
      </bottom>
      <diagonal/>
    </border>
    <border diagonalUp="false" diagonalDown="false">
      <left style="thin">
        <color rgb="FF6D6864"/>
      </left>
      <right style="thin">
        <color rgb="FF6D6864"/>
      </right>
      <top style="thin">
        <color rgb="FF6D6864"/>
      </top>
      <bottom/>
      <diagonal/>
    </border>
    <border diagonalUp="false" diagonalDown="false">
      <left style="thin">
        <color rgb="FF6D6864"/>
      </left>
      <right style="thin">
        <color rgb="FF6D6864"/>
      </right>
      <top/>
      <bottom style="thin">
        <color rgb="FF6D6864"/>
      </bottom>
      <diagonal/>
    </border>
    <border diagonalUp="false" diagonalDown="false">
      <left style="thin">
        <color rgb="FFA7A6A7"/>
      </left>
      <right style="thin">
        <color rgb="FFA7A6A7"/>
      </right>
      <top style="thin">
        <color rgb="FFA7A6A7"/>
      </top>
      <bottom style="thin">
        <color rgb="FFA7A6A7"/>
      </bottom>
      <diagonal/>
    </border>
    <border diagonalUp="false" diagonalDown="false">
      <left style="thin">
        <color rgb="FF908B86"/>
      </left>
      <right style="thin">
        <color rgb="FF908B86"/>
      </right>
      <top style="thin">
        <color rgb="FF908B86"/>
      </top>
      <bottom style="thin">
        <color rgb="FF908B86"/>
      </bottom>
      <diagonal/>
    </border>
    <border diagonalUp="false" diagonalDown="false">
      <left/>
      <right/>
      <top style="thin">
        <color rgb="FF808080"/>
      </top>
      <bottom/>
      <diagonal/>
    </border>
    <border diagonalUp="false" diagonalDown="false">
      <left/>
      <right/>
      <top/>
      <bottom style="thin">
        <color rgb="FF808080"/>
      </bottom>
      <diagonal/>
    </border>
    <border diagonalUp="false" diagonalDown="false">
      <left style="thin">
        <color rgb="FF55514D"/>
      </left>
      <right/>
      <top/>
      <bottom style="thin">
        <color rgb="FF55514D"/>
      </bottom>
      <diagonal/>
    </border>
    <border diagonalUp="false" diagonalDown="false">
      <left style="thin"/>
      <right style="thin"/>
      <top/>
      <bottom style="thin"/>
      <diagonal/>
    </border>
    <border diagonalUp="false" diagonalDown="false">
      <left/>
      <right/>
      <top style="thin">
        <color rgb="FF55514D"/>
      </top>
      <bottom style="thin">
        <color rgb="FF55514D"/>
      </bottom>
      <diagonal/>
    </border>
    <border diagonalUp="false" diagonalDown="false">
      <left style="thin">
        <color rgb="FF55514D"/>
      </left>
      <right/>
      <top style="thin">
        <color rgb="FF55514D"/>
      </top>
      <bottom style="thin">
        <color rgb="FF55514D"/>
      </bottom>
      <diagonal/>
    </border>
    <border diagonalUp="false" diagonalDown="false">
      <left/>
      <right style="mediumDashed">
        <color rgb="FF808080"/>
      </right>
      <top style="mediumDashed">
        <color rgb="FF808080"/>
      </top>
      <bottom style="thin">
        <color rgb="FF808080"/>
      </bottom>
      <diagonal/>
    </border>
    <border diagonalUp="false" diagonalDown="false">
      <left/>
      <right style="thin">
        <color rgb="FF808080"/>
      </right>
      <top style="thin">
        <color rgb="FF808080"/>
      </top>
      <bottom style="thin">
        <color rgb="FF808080"/>
      </bottom>
      <diagonal/>
    </border>
    <border diagonalUp="false" diagonalDown="false">
      <left style="thin">
        <color rgb="FF6D6864"/>
      </left>
      <right style="thin">
        <color rgb="FF808080"/>
      </right>
      <top style="thin">
        <color rgb="FF6D6864"/>
      </top>
      <bottom style="thin">
        <color rgb="FF808080"/>
      </bottom>
      <diagonal/>
    </border>
    <border diagonalUp="false" diagonalDown="false">
      <left style="thin">
        <color rgb="FF808080"/>
      </left>
      <right style="thin">
        <color rgb="FF808080"/>
      </right>
      <top style="thin">
        <color rgb="FF808080"/>
      </top>
      <bottom style="thin"/>
      <diagonal/>
    </border>
    <border diagonalUp="false" diagonalDown="false">
      <left/>
      <right/>
      <top style="thin">
        <color rgb="FF808080"/>
      </top>
      <bottom style="thin">
        <color rgb="FF808080"/>
      </bottom>
      <diagonal/>
    </border>
    <border diagonalUp="false" diagonalDown="false">
      <left/>
      <right/>
      <top/>
      <bottom style="medium">
        <color rgb="FFFFFFFF"/>
      </bottom>
      <diagonal/>
    </border>
    <border diagonalUp="false" diagonalDown="false">
      <left/>
      <right/>
      <top style="medium">
        <color rgb="FFFFFFFF"/>
      </top>
      <bottom/>
      <diagonal/>
    </border>
    <border diagonalUp="false" diagonalDown="false">
      <left style="dashed">
        <color rgb="FF97B428"/>
      </left>
      <right/>
      <top style="dashed">
        <color rgb="FF97B428"/>
      </top>
      <bottom/>
      <diagonal/>
    </border>
    <border diagonalUp="false" diagonalDown="false">
      <left/>
      <right style="dashed">
        <color rgb="FF97B428"/>
      </right>
      <top style="dashed">
        <color rgb="FF97B428"/>
      </top>
      <bottom/>
      <diagonal/>
    </border>
    <border diagonalUp="false" diagonalDown="false">
      <left style="dashed">
        <color rgb="FF97B428"/>
      </left>
      <right/>
      <top/>
      <bottom/>
      <diagonal/>
    </border>
    <border diagonalUp="false" diagonalDown="false">
      <left/>
      <right style="dashed">
        <color rgb="FF97B428"/>
      </right>
      <top/>
      <bottom/>
      <diagonal/>
    </border>
    <border diagonalUp="false" diagonalDown="false">
      <left style="dashed">
        <color rgb="FF97B428"/>
      </left>
      <right style="dashed">
        <color rgb="FF97B428"/>
      </right>
      <top/>
      <bottom style="dashed">
        <color rgb="FF97B428"/>
      </bottom>
      <diagonal/>
    </border>
    <border diagonalUp="false" diagonalDown="false">
      <left/>
      <right/>
      <top/>
      <bottom style="medium">
        <color rgb="FFFFD400"/>
      </bottom>
      <diagonal/>
    </border>
    <border diagonalUp="false" diagonalDown="false">
      <left/>
      <right style="thin"/>
      <top style="medium">
        <color rgb="FFFFD400"/>
      </top>
      <bottom/>
      <diagonal/>
    </border>
    <border diagonalUp="false" diagonalDown="false">
      <left/>
      <right/>
      <top style="medium">
        <color rgb="FFFFD400"/>
      </top>
      <bottom/>
      <diagonal/>
    </border>
    <border diagonalUp="false" diagonalDown="false">
      <left/>
      <right/>
      <top style="dashed">
        <color rgb="FF97B428"/>
      </top>
      <bottom/>
      <diagonal/>
    </border>
    <border diagonalUp="false" diagonalDown="false">
      <left/>
      <right style="thin"/>
      <top/>
      <bottom/>
      <diagonal/>
    </border>
    <border diagonalUp="false" diagonalDown="false">
      <left style="dashed">
        <color rgb="FF97B428"/>
      </left>
      <right/>
      <top/>
      <bottom style="dashed">
        <color rgb="FF97B428"/>
      </bottom>
      <diagonal/>
    </border>
    <border diagonalUp="false" diagonalDown="false">
      <left/>
      <right/>
      <top/>
      <bottom style="dashed">
        <color rgb="FF97B428"/>
      </bottom>
      <diagonal/>
    </border>
    <border diagonalUp="false" diagonalDown="false">
      <left/>
      <right style="dashed">
        <color rgb="FF97B428"/>
      </right>
      <top/>
      <bottom style="dashed">
        <color rgb="FF97B428"/>
      </bottom>
      <diagonal/>
    </border>
    <border diagonalUp="false" diagonalDown="false">
      <left style="thin">
        <color rgb="FF6C6864"/>
      </left>
      <right style="thin">
        <color rgb="FF6C6864"/>
      </right>
      <top style="thin">
        <color rgb="FF6C6864"/>
      </top>
      <bottom style="thin">
        <color rgb="FF6C6864"/>
      </bottom>
      <diagonal/>
    </border>
    <border diagonalUp="false" diagonalDown="false">
      <left/>
      <right style="thin">
        <color rgb="FF6C6864"/>
      </right>
      <top style="thin">
        <color rgb="FF6C6864"/>
      </top>
      <bottom style="thin">
        <color rgb="FF6C6864"/>
      </bottom>
      <diagonal/>
    </border>
    <border diagonalUp="false" diagonalDown="false">
      <left style="thin">
        <color rgb="FF6C6864"/>
      </left>
      <right style="thin">
        <color rgb="FF6C6864"/>
      </right>
      <top style="thin">
        <color rgb="FF6C6864"/>
      </top>
      <bottom/>
      <diagonal/>
    </border>
    <border diagonalUp="false" diagonalDown="false">
      <left/>
      <right/>
      <top style="thin">
        <color rgb="FF6C6864"/>
      </top>
      <bottom style="dotted">
        <color rgb="FF4F6B3D"/>
      </bottom>
      <diagonal/>
    </border>
    <border diagonalUp="false" diagonalDown="false">
      <left style="thin">
        <color rgb="FF6C6864"/>
      </left>
      <right style="thin">
        <color rgb="FF6C6864"/>
      </right>
      <top style="thin">
        <color rgb="FF6C6864"/>
      </top>
      <bottom style="dotted">
        <color rgb="FF4F6B3D"/>
      </bottom>
      <diagonal/>
    </border>
    <border diagonalUp="false" diagonalDown="false">
      <left/>
      <right style="medium">
        <color rgb="FF4F6B3D"/>
      </right>
      <top style="thin">
        <color rgb="FF6C6864"/>
      </top>
      <bottom style="dotted">
        <color rgb="FF4F6B3D"/>
      </bottom>
      <diagonal/>
    </border>
    <border diagonalUp="false" diagonalDown="false">
      <left style="medium">
        <color rgb="FF4F6B3D"/>
      </left>
      <right/>
      <top style="thin">
        <color rgb="FF6C6864"/>
      </top>
      <bottom style="thin">
        <color rgb="FF6C6864"/>
      </bottom>
      <diagonal/>
    </border>
    <border diagonalUp="false" diagonalDown="false">
      <left/>
      <right/>
      <top style="dotted">
        <color rgb="FF4F6B3D"/>
      </top>
      <bottom style="dotted">
        <color rgb="FF4F6B3D"/>
      </bottom>
      <diagonal/>
    </border>
    <border diagonalUp="false" diagonalDown="false">
      <left style="thin">
        <color rgb="FF6C6864"/>
      </left>
      <right style="thin">
        <color rgb="FF6C6864"/>
      </right>
      <top/>
      <bottom style="dotted">
        <color rgb="FF4F6B3D"/>
      </bottom>
      <diagonal/>
    </border>
    <border diagonalUp="false" diagonalDown="false">
      <left/>
      <right style="medium">
        <color rgb="FF4F6B3D"/>
      </right>
      <top/>
      <bottom style="dotted">
        <color rgb="FF4F6B3D"/>
      </bottom>
      <diagonal/>
    </border>
    <border diagonalUp="false" diagonalDown="false">
      <left/>
      <right/>
      <top style="dotted">
        <color rgb="FF4F6B3D"/>
      </top>
      <bottom style="thin">
        <color rgb="FF6C6864"/>
      </bottom>
      <diagonal/>
    </border>
    <border diagonalUp="false" diagonalDown="false">
      <left style="thin">
        <color rgb="FF6C6864"/>
      </left>
      <right style="thin">
        <color rgb="FF6C6864"/>
      </right>
      <top/>
      <bottom style="thin">
        <color rgb="FF6C6864"/>
      </bottom>
      <diagonal/>
    </border>
    <border diagonalUp="false" diagonalDown="false">
      <left/>
      <right style="medium">
        <color rgb="FF4F6B3D"/>
      </right>
      <top/>
      <bottom style="thin">
        <color rgb="FF6C6864"/>
      </bottom>
      <diagonal/>
    </border>
    <border diagonalUp="false" diagonalDown="false">
      <left/>
      <right style="thin">
        <color rgb="FFFFFFFF"/>
      </right>
      <top/>
      <bottom style="thick">
        <color rgb="FFFFFFFF"/>
      </bottom>
      <diagonal/>
    </border>
    <border diagonalUp="false" diagonalDown="false">
      <left/>
      <right/>
      <top/>
      <bottom style="thin">
        <color rgb="FFFFFFFF"/>
      </bottom>
      <diagonal/>
    </border>
    <border diagonalUp="false" diagonalDown="false">
      <left style="thin">
        <color rgb="FFDDDDDD"/>
      </left>
      <right style="thin">
        <color rgb="FFDDDDDD"/>
      </right>
      <top/>
      <bottom style="thin">
        <color rgb="FFDDDDDD"/>
      </bottom>
      <diagonal/>
    </border>
    <border diagonalUp="false" diagonalDown="false">
      <left style="thin">
        <color rgb="FFDDDDDD"/>
      </left>
      <right style="thin">
        <color rgb="FFDDDDDD"/>
      </right>
      <top style="thin">
        <color rgb="FFDDDDDD"/>
      </top>
      <bottom style="thin">
        <color rgb="FFDDDDDD"/>
      </bottom>
      <diagonal/>
    </border>
    <border diagonalUp="false" diagonalDown="false">
      <left style="thin">
        <color rgb="FFDDDDDD"/>
      </left>
      <right style="thin">
        <color rgb="FFDDDDDD"/>
      </right>
      <top style="thin">
        <color rgb="FFDDDDDD"/>
      </top>
      <bottom/>
      <diagonal/>
    </border>
    <border diagonalUp="false" diagonalDown="false">
      <left/>
      <right/>
      <top/>
      <bottom style="thin">
        <color rgb="FF191817"/>
      </bottom>
      <diagonal/>
    </border>
    <border diagonalUp="false" diagonalDown="false">
      <left style="thin">
        <color rgb="FF6C6864"/>
      </left>
      <right/>
      <top/>
      <bottom/>
      <diagonal/>
    </border>
    <border diagonalUp="false" diagonalDown="false">
      <left style="thin">
        <color rgb="FF6C6864"/>
      </left>
      <right style="thin">
        <color rgb="FF6C6864"/>
      </right>
      <top style="thin">
        <color rgb="FF808080"/>
      </top>
      <bottom style="thin">
        <color rgb="FF6C6864"/>
      </bottom>
      <diagonal/>
    </border>
    <border diagonalUp="false" diagonalDown="false">
      <left style="thin">
        <color rgb="FF6C6864"/>
      </left>
      <right/>
      <top style="thin">
        <color rgb="FF6C6864"/>
      </top>
      <bottom/>
      <diagonal/>
    </border>
    <border diagonalUp="false" diagonalDown="false">
      <left/>
      <right/>
      <top style="thin">
        <color rgb="FF6C6864"/>
      </top>
      <bottom/>
      <diagonal/>
    </border>
    <border diagonalUp="false" diagonalDown="false">
      <left style="mediumDashed">
        <color rgb="FF003068"/>
      </left>
      <right style="mediumDashed">
        <color rgb="FF003068"/>
      </right>
      <top style="mediumDashed">
        <color rgb="FF003068"/>
      </top>
      <bottom style="thin">
        <color rgb="FF808080"/>
      </bottom>
      <diagonal/>
    </border>
    <border diagonalUp="false" diagonalDown="false">
      <left style="thin">
        <color rgb="FF808080"/>
      </left>
      <right style="mediumDashed">
        <color rgb="FF003068"/>
      </right>
      <top style="thin">
        <color rgb="FF808080"/>
      </top>
      <bottom style="thin">
        <color rgb="FF808080"/>
      </bottom>
      <diagonal/>
    </border>
    <border diagonalUp="false" diagonalDown="false">
      <left/>
      <right style="mediumDashed">
        <color rgb="FF003068"/>
      </right>
      <top/>
      <bottom/>
      <diagonal/>
    </border>
    <border diagonalUp="false" diagonalDown="false">
      <left style="thin">
        <color rgb="FF6C6864"/>
      </left>
      <right/>
      <top/>
      <bottom style="thin">
        <color rgb="FF6C6864"/>
      </bottom>
      <diagonal/>
    </border>
    <border diagonalUp="false" diagonalDown="false">
      <left style="mediumDashed">
        <color rgb="FF003068"/>
      </left>
      <right style="thin">
        <color rgb="FF6C6864"/>
      </right>
      <top/>
      <bottom style="thin">
        <color rgb="FF6C6864"/>
      </bottom>
      <diagonal/>
    </border>
    <border diagonalUp="false" diagonalDown="false">
      <left style="thin">
        <color rgb="FF6C6864"/>
      </left>
      <right style="mediumDashed">
        <color rgb="FF003068"/>
      </right>
      <top style="thin">
        <color rgb="FF6C6864"/>
      </top>
      <bottom style="thin">
        <color rgb="FF6C6864"/>
      </bottom>
      <diagonal/>
    </border>
    <border diagonalUp="false" diagonalDown="false">
      <left style="mediumDashed">
        <color rgb="FF003068"/>
      </left>
      <right style="thin">
        <color rgb="FF6C6864"/>
      </right>
      <top style="thin">
        <color rgb="FF6C6864"/>
      </top>
      <bottom style="thin">
        <color rgb="FF6C6864"/>
      </bottom>
      <diagonal/>
    </border>
    <border diagonalUp="false" diagonalDown="false">
      <left style="mediumDashed">
        <color rgb="FF003068"/>
      </left>
      <right style="thin">
        <color rgb="FF6C6864"/>
      </right>
      <top style="thin">
        <color rgb="FF6C6864"/>
      </top>
      <bottom style="mediumDashed">
        <color rgb="FF003068"/>
      </bottom>
      <diagonal/>
    </border>
    <border diagonalUp="false" diagonalDown="false">
      <left style="thin">
        <color rgb="FF6C6864"/>
      </left>
      <right style="thin">
        <color rgb="FF6C6864"/>
      </right>
      <top style="thin">
        <color rgb="FF6C6864"/>
      </top>
      <bottom style="mediumDashed">
        <color rgb="FF003068"/>
      </bottom>
      <diagonal/>
    </border>
    <border diagonalUp="false" diagonalDown="false">
      <left style="thin">
        <color rgb="FF6C6864"/>
      </left>
      <right style="mediumDashed">
        <color rgb="FF003068"/>
      </right>
      <top style="thin">
        <color rgb="FF6C6864"/>
      </top>
      <bottom style="mediumDashed">
        <color rgb="FF003068"/>
      </bottom>
      <diagonal/>
    </border>
    <border diagonalUp="false" diagonalDown="false">
      <left/>
      <right/>
      <top style="mediumDashed">
        <color rgb="FF003068"/>
      </top>
      <bottom/>
      <diagonal/>
    </border>
    <border diagonalUp="false" diagonalDown="false">
      <left style="thin"/>
      <right/>
      <top style="thin">
        <color rgb="FF808080"/>
      </top>
      <bottom style="thin">
        <color rgb="FF808080"/>
      </bottom>
      <diagonal/>
    </border>
    <border diagonalUp="false" diagonalDown="false">
      <left style="thin"/>
      <right style="thin"/>
      <top style="thin">
        <color rgb="FF808080"/>
      </top>
      <bottom style="thin">
        <color rgb="FF808080"/>
      </bottom>
      <diagonal/>
    </border>
    <border diagonalUp="false" diagonalDown="false">
      <left style="thin"/>
      <right style="thin">
        <color rgb="FF808080"/>
      </right>
      <top style="thin">
        <color rgb="FF808080"/>
      </top>
      <bottom style="thin">
        <color rgb="FF808080"/>
      </bottom>
      <diagonal/>
    </border>
    <border diagonalUp="false" diagonalDown="false">
      <left style="thin"/>
      <right/>
      <top/>
      <bottom/>
      <diagonal/>
    </border>
    <border diagonalUp="false" diagonalDown="false">
      <left style="thin"/>
      <right/>
      <top/>
      <bottom style="thin"/>
      <diagonal/>
    </border>
    <border diagonalUp="false" diagonalDown="false">
      <left/>
      <right/>
      <top/>
      <bottom style="thin"/>
      <diagonal/>
    </border>
    <border diagonalUp="false" diagonalDown="false">
      <left style="thin"/>
      <right/>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thin"/>
      <right style="medium"/>
      <top style="thin"/>
      <bottom style="thin"/>
      <diagonal/>
    </border>
    <border diagonalUp="false" diagonalDown="false">
      <left style="medium"/>
      <right/>
      <top/>
      <bottom style="medium"/>
      <diagonal/>
    </border>
    <border diagonalUp="false" diagonalDown="false">
      <left/>
      <right/>
      <top/>
      <bottom style="medium"/>
      <diagonal/>
    </border>
    <border diagonalUp="false" diagonalDown="false">
      <left style="thin"/>
      <right style="thin"/>
      <top style="thin"/>
      <bottom style="medium"/>
      <diagonal/>
    </border>
    <border diagonalUp="false" diagonalDown="false">
      <left style="dotted"/>
      <right style="dotted"/>
      <top style="dotted"/>
      <bottom style="dotted"/>
      <diagonal/>
    </border>
    <border diagonalUp="false" diagonalDown="false">
      <left style="dashed"/>
      <right style="dashed"/>
      <top style="dashed"/>
      <bottom style="dashed"/>
      <diagonal/>
    </border>
    <border diagonalUp="false" diagonalDown="false">
      <left style="dotted"/>
      <right style="dotted"/>
      <top/>
      <bottom/>
      <diagonal/>
    </border>
    <border diagonalUp="false" diagonalDown="false">
      <left style="dotted"/>
      <right/>
      <top/>
      <bottom/>
      <diagonal/>
    </border>
    <border diagonalUp="false" diagonalDown="false">
      <left style="dashed"/>
      <right style="dashed"/>
      <top/>
      <bottom/>
      <diagonal/>
    </border>
    <border diagonalUp="false" diagonalDown="false">
      <left style="dotted"/>
      <right style="dotted"/>
      <top/>
      <bottom style="dotted"/>
      <diagonal/>
    </border>
    <border diagonalUp="false" diagonalDown="false">
      <left style="dotted"/>
      <right/>
      <top/>
      <bottom style="dotted"/>
      <diagonal/>
    </border>
    <border diagonalUp="false" diagonalDown="false">
      <left style="dashed"/>
      <right style="dashed"/>
      <top/>
      <bottom style="dashed"/>
      <diagonal/>
    </border>
    <border diagonalUp="false" diagonalDown="false">
      <left style="dashed"/>
      <right/>
      <top style="dashed"/>
      <bottom/>
      <diagonal/>
    </border>
    <border diagonalUp="false" diagonalDown="false">
      <left style="dashed"/>
      <right/>
      <top/>
      <bottom/>
      <diagonal/>
    </border>
  </borders>
  <cellStyleXfs count="8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0"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true">
      <alignment horizontal="general" vertical="center" textRotation="0" wrapText="false" indent="0" shrinkToFit="false"/>
      <protection locked="true" hidden="false"/>
    </xf>
    <xf numFmtId="164" fontId="4" fillId="2"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4" fillId="4" borderId="0" applyFont="true" applyBorder="false" applyAlignment="true" applyProtection="false">
      <alignment horizontal="general" vertical="bottom" textRotation="0" wrapText="false" indent="0" shrinkToFit="false"/>
    </xf>
    <xf numFmtId="164" fontId="4" fillId="5" borderId="0" applyFont="true" applyBorder="false" applyAlignment="true" applyProtection="false">
      <alignment horizontal="general" vertical="bottom" textRotation="0" wrapText="false" indent="0" shrinkToFit="false"/>
    </xf>
    <xf numFmtId="164" fontId="4" fillId="6" borderId="0" applyFont="true" applyBorder="false" applyAlignment="true" applyProtection="false">
      <alignment horizontal="general" vertical="bottom" textRotation="0" wrapText="false" indent="0" shrinkToFit="false"/>
    </xf>
    <xf numFmtId="164" fontId="4" fillId="7" borderId="0" applyFont="true" applyBorder="false" applyAlignment="true" applyProtection="false">
      <alignment horizontal="general" vertical="bottom" textRotation="0" wrapText="false" indent="0" shrinkToFit="false"/>
    </xf>
    <xf numFmtId="164" fontId="4" fillId="8" borderId="0" applyFont="true" applyBorder="false" applyAlignment="true" applyProtection="false">
      <alignment horizontal="general" vertical="bottom" textRotation="0" wrapText="false" indent="0" shrinkToFit="false"/>
    </xf>
    <xf numFmtId="164" fontId="4" fillId="9" borderId="0" applyFont="true" applyBorder="false" applyAlignment="true" applyProtection="false">
      <alignment horizontal="general" vertical="bottom" textRotation="0" wrapText="false" indent="0" shrinkToFit="false"/>
    </xf>
    <xf numFmtId="164" fontId="4" fillId="4" borderId="0" applyFont="true" applyBorder="false" applyAlignment="true" applyProtection="false">
      <alignment horizontal="general" vertical="bottom" textRotation="0" wrapText="false" indent="0" shrinkToFit="false"/>
    </xf>
    <xf numFmtId="164" fontId="4" fillId="7" borderId="0" applyFont="true" applyBorder="false" applyAlignment="true" applyProtection="false">
      <alignment horizontal="general" vertical="bottom" textRotation="0" wrapText="false" indent="0" shrinkToFit="false"/>
    </xf>
    <xf numFmtId="164" fontId="4" fillId="10" borderId="0" applyFont="true" applyBorder="false" applyAlignment="true" applyProtection="false">
      <alignment horizontal="general" vertical="bottom" textRotation="0" wrapText="false" indent="0" shrinkToFit="false"/>
    </xf>
    <xf numFmtId="164" fontId="5" fillId="11" borderId="0" applyFont="true" applyBorder="false" applyAlignment="true" applyProtection="false">
      <alignment horizontal="general" vertical="bottom" textRotation="0" wrapText="false" indent="0" shrinkToFit="false"/>
    </xf>
    <xf numFmtId="164" fontId="5" fillId="8" borderId="0" applyFont="true" applyBorder="false" applyAlignment="true" applyProtection="false">
      <alignment horizontal="general" vertical="bottom" textRotation="0" wrapText="false" indent="0" shrinkToFit="false"/>
    </xf>
    <xf numFmtId="164" fontId="5" fillId="9" borderId="0" applyFont="true" applyBorder="false" applyAlignment="true" applyProtection="false">
      <alignment horizontal="general" vertical="bottom" textRotation="0" wrapText="false" indent="0" shrinkToFit="false"/>
    </xf>
    <xf numFmtId="164" fontId="5" fillId="12" borderId="0" applyFont="true" applyBorder="false" applyAlignment="true" applyProtection="false">
      <alignment horizontal="general" vertical="bottom" textRotation="0" wrapText="false" indent="0" shrinkToFit="false"/>
    </xf>
    <xf numFmtId="164" fontId="5" fillId="13" borderId="0" applyFont="true" applyBorder="false" applyAlignment="true" applyProtection="false">
      <alignment horizontal="general" vertical="bottom" textRotation="0" wrapText="false" indent="0" shrinkToFit="false"/>
    </xf>
    <xf numFmtId="164" fontId="5" fillId="14" borderId="0" applyFont="true" applyBorder="false" applyAlignment="true" applyProtection="false">
      <alignment horizontal="general" vertical="bottom" textRotation="0" wrapText="false" indent="0" shrinkToFit="false"/>
    </xf>
    <xf numFmtId="165" fontId="6" fillId="15" borderId="0" applyFont="true" applyBorder="false" applyAlignment="true" applyProtection="true">
      <alignment horizontal="left" vertical="bottom" textRotation="0" wrapText="false" indent="0" shrinkToFit="false"/>
      <protection locked="true" hidden="false"/>
    </xf>
    <xf numFmtId="164" fontId="7" fillId="16" borderId="0" applyFont="true" applyBorder="false" applyAlignment="true" applyProtection="false">
      <alignment horizontal="general" vertical="bottom" textRotation="0" wrapText="false" indent="0" shrinkToFit="false"/>
    </xf>
    <xf numFmtId="164" fontId="8" fillId="17" borderId="1" applyFont="true" applyBorder="true" applyAlignment="true" applyProtection="false">
      <alignment horizontal="general" vertical="bottom" textRotation="0" wrapText="false" indent="0" shrinkToFit="false"/>
    </xf>
    <xf numFmtId="164" fontId="9" fillId="0" borderId="2" applyFont="true" applyBorder="true" applyAlignment="true" applyProtection="false">
      <alignment horizontal="general" vertical="bottom" textRotation="0" wrapText="false" indent="0" shrinkToFit="false"/>
    </xf>
    <xf numFmtId="164" fontId="10" fillId="18" borderId="3" applyFont="true" applyBorder="tru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6" borderId="3" applyFont="true" applyBorder="true" applyAlignment="true" applyProtection="false">
      <alignment horizontal="general" vertical="bottom" textRotation="0" wrapText="false" indent="0" shrinkToFit="false"/>
    </xf>
    <xf numFmtId="164" fontId="13" fillId="0" borderId="0" applyFont="true" applyBorder="false" applyAlignment="true" applyProtection="true">
      <alignment horizontal="general" vertical="center" textRotation="0" wrapText="false" indent="0" shrinkToFit="false"/>
      <protection locked="true" hidden="false"/>
    </xf>
    <xf numFmtId="164" fontId="14" fillId="0" borderId="0" applyFont="true" applyBorder="false" applyAlignment="true" applyProtection="false">
      <alignment horizontal="general" vertical="bottom" textRotation="0" wrapText="false" indent="0" shrinkToFit="false"/>
    </xf>
    <xf numFmtId="164" fontId="15" fillId="3" borderId="0" applyFont="true" applyBorder="false" applyAlignment="true" applyProtection="false">
      <alignment horizontal="general" vertical="bottom" textRotation="0" wrapText="false" indent="0" shrinkToFit="false"/>
    </xf>
    <xf numFmtId="164" fontId="16" fillId="19" borderId="4" applyFont="true" applyBorder="true" applyAlignment="true" applyProtection="true">
      <alignment horizontal="left" vertical="top" textRotation="0" wrapText="false" indent="0" shrinkToFit="false"/>
      <protection locked="true" hidden="false"/>
    </xf>
    <xf numFmtId="165" fontId="16" fillId="20" borderId="4" applyFont="true" applyBorder="true" applyAlignment="true" applyProtection="true">
      <alignment horizontal="left" vertical="top" textRotation="0" wrapText="false" indent="0" shrinkToFit="false"/>
      <protection locked="true" hidden="false"/>
    </xf>
    <xf numFmtId="164" fontId="17"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false" applyAlignment="true" applyProtection="true">
      <alignment horizontal="general" vertical="center" textRotation="0" wrapText="false" indent="0" shrinkToFit="false"/>
      <protection locked="true" hidden="false"/>
    </xf>
    <xf numFmtId="164" fontId="14" fillId="0" borderId="0" applyFont="true" applyBorder="false" applyAlignment="true" applyProtection="false">
      <alignment horizontal="general" vertical="bottom" textRotation="0" wrapText="false" indent="0" shrinkToFit="false"/>
    </xf>
    <xf numFmtId="165" fontId="6" fillId="21" borderId="4" applyFont="true" applyBorder="true" applyAlignment="true" applyProtection="true">
      <alignment horizontal="left" vertical="top" textRotation="0" wrapText="true" indent="0" shrinkToFit="false"/>
      <protection locked="true" hidden="false"/>
    </xf>
    <xf numFmtId="165" fontId="6" fillId="22" borderId="4" applyFont="true" applyBorder="true" applyAlignment="true" applyProtection="true">
      <alignment horizontal="left" vertical="top" textRotation="0" wrapText="tru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0" fillId="23" borderId="5" applyFont="true" applyBorder="tru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4" fontId="19" fillId="18" borderId="6" applyFont="true" applyBorder="true" applyAlignment="true" applyProtection="false">
      <alignment horizontal="general" vertical="bottom" textRotation="0" wrapText="false" indent="0" shrinkToFit="false"/>
    </xf>
    <xf numFmtId="165" fontId="20" fillId="0" borderId="4" applyFont="true" applyBorder="true" applyAlignment="true" applyProtection="true">
      <alignment horizontal="left" vertical="bottom" textRotation="0" wrapText="false" indent="0" shrinkToFit="false"/>
      <protection locked="true" hidden="false"/>
    </xf>
    <xf numFmtId="164" fontId="21" fillId="0" borderId="0" applyFont="true" applyBorder="false" applyAlignment="true" applyProtection="false">
      <alignment horizontal="general" vertical="bottom" textRotation="0" wrapText="false" indent="0" shrinkToFit="false"/>
    </xf>
    <xf numFmtId="164" fontId="22" fillId="0" borderId="0" applyFont="true" applyBorder="false" applyAlignment="true" applyProtection="false">
      <alignment horizontal="general" vertical="bottom" textRotation="0" wrapText="false" indent="0" shrinkToFit="false"/>
    </xf>
    <xf numFmtId="164" fontId="23" fillId="0" borderId="0" applyFont="true" applyBorder="false" applyAlignment="true" applyProtection="false">
      <alignment horizontal="general" vertical="bottom" textRotation="0" wrapText="false" indent="0" shrinkToFit="false"/>
    </xf>
    <xf numFmtId="164" fontId="24" fillId="0" borderId="7" applyFont="true" applyBorder="true" applyAlignment="true" applyProtection="false">
      <alignment horizontal="general" vertical="bottom" textRotation="0" wrapText="false" indent="0" shrinkToFit="false"/>
    </xf>
    <xf numFmtId="164" fontId="25" fillId="0" borderId="8" applyFont="true" applyBorder="true" applyAlignment="true" applyProtection="false">
      <alignment horizontal="general" vertical="bottom" textRotation="0" wrapText="false" indent="0" shrinkToFit="false"/>
    </xf>
    <xf numFmtId="164" fontId="11" fillId="0" borderId="9" applyFont="true" applyBorder="true" applyAlignment="true" applyProtection="false">
      <alignment horizontal="general" vertical="bottom" textRotation="0" wrapText="false" indent="0" shrinkToFit="false"/>
    </xf>
    <xf numFmtId="164" fontId="5" fillId="24" borderId="0" applyFont="true" applyBorder="false" applyAlignment="true" applyProtection="false">
      <alignment horizontal="general" vertical="bottom" textRotation="0" wrapText="false" indent="0" shrinkToFit="false"/>
    </xf>
    <xf numFmtId="164" fontId="5" fillId="25" borderId="0" applyFont="true" applyBorder="false" applyAlignment="true" applyProtection="false">
      <alignment horizontal="general" vertical="bottom" textRotation="0" wrapText="false" indent="0" shrinkToFit="false"/>
    </xf>
    <xf numFmtId="164" fontId="5" fillId="26" borderId="0" applyFont="true" applyBorder="false" applyAlignment="true" applyProtection="false">
      <alignment horizontal="general" vertical="bottom" textRotation="0" wrapText="false" indent="0" shrinkToFit="false"/>
    </xf>
    <xf numFmtId="164" fontId="5" fillId="12" borderId="0" applyFont="true" applyBorder="false" applyAlignment="true" applyProtection="false">
      <alignment horizontal="general" vertical="bottom" textRotation="0" wrapText="false" indent="0" shrinkToFit="false"/>
    </xf>
    <xf numFmtId="164" fontId="5" fillId="13" borderId="0" applyFont="true" applyBorder="false" applyAlignment="true" applyProtection="false">
      <alignment horizontal="general" vertical="bottom" textRotation="0" wrapText="false" indent="0" shrinkToFit="false"/>
    </xf>
    <xf numFmtId="164" fontId="5" fillId="27" borderId="0" applyFont="true" applyBorder="false" applyAlignment="true" applyProtection="false">
      <alignment horizontal="general" vertical="bottom" textRotation="0" wrapText="false" indent="0" shrinkToFit="false"/>
    </xf>
    <xf numFmtId="164" fontId="55" fillId="0" borderId="0" applyFont="true" applyBorder="false" applyAlignment="true" applyProtection="false">
      <alignment horizontal="general" vertical="bottom" textRotation="0" wrapText="false" indent="0" shrinkToFit="false"/>
    </xf>
    <xf numFmtId="164" fontId="4" fillId="16" borderId="0" applyFont="true" applyBorder="false" applyAlignment="true" applyProtection="false">
      <alignment horizontal="general" vertical="bottom" textRotation="0" wrapText="false" indent="0" shrinkToFit="false"/>
    </xf>
  </cellStyleXfs>
  <cellXfs count="1404">
    <xf numFmtId="164" fontId="0" fillId="0" borderId="0" xfId="0" applyFont="false" applyBorder="false" applyAlignment="false" applyProtection="false">
      <alignment horizontal="general" vertical="bottom" textRotation="0" wrapText="false" indent="0" shrinkToFit="false"/>
      <protection locked="true" hidden="false"/>
    </xf>
    <xf numFmtId="164" fontId="18" fillId="28" borderId="0" xfId="56" applyFont="false" applyBorder="false" applyAlignment="false" applyProtection="false">
      <alignment horizontal="general" vertical="bottom" textRotation="0" wrapText="false" indent="0" shrinkToFit="false"/>
      <protection locked="true" hidden="false"/>
    </xf>
    <xf numFmtId="164" fontId="26" fillId="28" borderId="0" xfId="56" applyFont="true" applyBorder="false" applyAlignment="false" applyProtection="false">
      <alignment horizontal="general" vertical="bottom" textRotation="0" wrapText="false" indent="0" shrinkToFit="false"/>
      <protection locked="true" hidden="false"/>
    </xf>
    <xf numFmtId="164" fontId="18" fillId="29" borderId="0" xfId="56" applyFont="true" applyBorder="true" applyAlignment="true" applyProtection="false">
      <alignment horizontal="general" vertical="bottom" textRotation="0" wrapText="false" indent="0" shrinkToFit="false"/>
      <protection locked="true" hidden="false"/>
    </xf>
    <xf numFmtId="164" fontId="27" fillId="29" borderId="0" xfId="56" applyFont="true" applyBorder="true" applyAlignment="true" applyProtection="false">
      <alignment horizontal="general" vertical="center" textRotation="0" wrapText="true" indent="0" shrinkToFit="false"/>
      <protection locked="true" hidden="false"/>
    </xf>
    <xf numFmtId="164" fontId="27" fillId="29" borderId="0" xfId="56" applyFont="true" applyBorder="true" applyAlignment="true" applyProtection="false">
      <alignment horizontal="center" vertical="center" textRotation="0" wrapText="true" indent="0" shrinkToFit="false"/>
      <protection locked="true" hidden="false"/>
    </xf>
    <xf numFmtId="164" fontId="27" fillId="29" borderId="0" xfId="56" applyFont="true" applyBorder="true" applyAlignment="true" applyProtection="false">
      <alignment horizontal="left" vertical="center" textRotation="0" wrapText="true" indent="0" shrinkToFit="false"/>
      <protection locked="true" hidden="false"/>
    </xf>
    <xf numFmtId="164" fontId="18" fillId="29" borderId="0" xfId="56" applyFont="false" applyBorder="false" applyAlignment="true" applyProtection="false">
      <alignment horizontal="general" vertical="bottom" textRotation="0" wrapText="false" indent="0" shrinkToFit="false"/>
      <protection locked="true" hidden="false"/>
    </xf>
    <xf numFmtId="164" fontId="27" fillId="30" borderId="0" xfId="56" applyFont="true" applyBorder="true" applyAlignment="true" applyProtection="false">
      <alignment horizontal="left" vertical="center" textRotation="0" wrapText="true" indent="0" shrinkToFit="false"/>
      <protection locked="true" hidden="false"/>
    </xf>
    <xf numFmtId="164" fontId="18" fillId="30" borderId="0" xfId="56" applyFont="false" applyBorder="false" applyAlignment="true" applyProtection="false">
      <alignment horizontal="general" vertical="bottom" textRotation="0" wrapText="false" indent="0" shrinkToFit="false"/>
      <protection locked="true" hidden="false"/>
    </xf>
    <xf numFmtId="164" fontId="18" fillId="30" borderId="0" xfId="56" applyFont="true" applyBorder="true" applyAlignment="true" applyProtection="false">
      <alignment horizontal="general" vertical="bottom" textRotation="0" wrapText="false" indent="0" shrinkToFit="false"/>
      <protection locked="true" hidden="false"/>
    </xf>
    <xf numFmtId="164" fontId="27" fillId="31" borderId="0" xfId="56" applyFont="true" applyBorder="true" applyAlignment="true" applyProtection="false">
      <alignment horizontal="left" vertical="center" textRotation="0" wrapText="true" indent="0" shrinkToFit="false"/>
      <protection locked="true" hidden="false"/>
    </xf>
    <xf numFmtId="164" fontId="18" fillId="31" borderId="0" xfId="56" applyFont="false" applyBorder="false" applyAlignment="true" applyProtection="false">
      <alignment horizontal="general" vertical="bottom" textRotation="0" wrapText="false" indent="0" shrinkToFit="false"/>
      <protection locked="true" hidden="false"/>
    </xf>
    <xf numFmtId="164" fontId="18" fillId="31" borderId="0" xfId="56" applyFont="true" applyBorder="true" applyAlignment="true" applyProtection="false">
      <alignment horizontal="general" vertical="bottom" textRotation="0" wrapText="false" indent="0" shrinkToFit="false"/>
      <protection locked="true" hidden="false"/>
    </xf>
    <xf numFmtId="164" fontId="27" fillId="15" borderId="0" xfId="56" applyFont="true" applyBorder="true" applyAlignment="true" applyProtection="false">
      <alignment horizontal="left" vertical="center" textRotation="0" wrapText="true" indent="0" shrinkToFit="false"/>
      <protection locked="true" hidden="false"/>
    </xf>
    <xf numFmtId="164" fontId="18" fillId="15" borderId="0" xfId="56" applyFont="false" applyBorder="false" applyAlignment="true" applyProtection="false">
      <alignment horizontal="general" vertical="bottom" textRotation="0" wrapText="false" indent="0" shrinkToFit="false"/>
      <protection locked="true" hidden="false"/>
    </xf>
    <xf numFmtId="164" fontId="18" fillId="15" borderId="0" xfId="56" applyFont="true" applyBorder="true" applyAlignment="true" applyProtection="false">
      <alignment horizontal="general" vertical="bottom" textRotation="0" wrapText="false" indent="0" shrinkToFit="false"/>
      <protection locked="true" hidden="false"/>
    </xf>
    <xf numFmtId="164" fontId="27" fillId="32" borderId="0" xfId="56" applyFont="true" applyBorder="true" applyAlignment="true" applyProtection="false">
      <alignment horizontal="left" vertical="top" textRotation="0" wrapText="true" indent="0" shrinkToFit="false"/>
      <protection locked="true" hidden="false"/>
    </xf>
    <xf numFmtId="164" fontId="27" fillId="32" borderId="0" xfId="56" applyFont="true" applyBorder="true" applyAlignment="true" applyProtection="false">
      <alignment horizontal="general" vertical="top" textRotation="0" wrapText="true" indent="0" shrinkToFit="false"/>
      <protection locked="true" hidden="false"/>
    </xf>
    <xf numFmtId="164" fontId="18" fillId="32" borderId="0" xfId="56" applyFont="true" applyBorder="true" applyAlignment="true" applyProtection="false">
      <alignment horizontal="general" vertical="bottom" textRotation="0" wrapText="false" indent="0" shrinkToFit="false"/>
      <protection locked="true" hidden="false"/>
    </xf>
    <xf numFmtId="164" fontId="28" fillId="33" borderId="0" xfId="56" applyFont="true" applyBorder="true" applyAlignment="true" applyProtection="false">
      <alignment horizontal="center" vertical="center" textRotation="0" wrapText="true" indent="0" shrinkToFit="false"/>
      <protection locked="true" hidden="false"/>
    </xf>
    <xf numFmtId="164" fontId="18" fillId="33" borderId="0" xfId="56" applyFont="false" applyBorder="false" applyAlignment="false" applyProtection="false">
      <alignment horizontal="general" vertical="bottom" textRotation="0" wrapText="false" indent="0" shrinkToFit="false"/>
      <protection locked="true" hidden="false"/>
    </xf>
    <xf numFmtId="164" fontId="30" fillId="28" borderId="0" xfId="56" applyFont="true" applyBorder="true" applyAlignment="false" applyProtection="false">
      <alignment horizontal="general" vertical="bottom" textRotation="0" wrapText="false" indent="0" shrinkToFit="false"/>
      <protection locked="true" hidden="false"/>
    </xf>
    <xf numFmtId="164" fontId="18" fillId="28" borderId="0" xfId="56" applyFont="false" applyBorder="true" applyAlignment="false" applyProtection="false">
      <alignment horizontal="general" vertical="bottom" textRotation="0" wrapText="false" indent="0" shrinkToFit="false"/>
      <protection locked="true" hidden="false"/>
    </xf>
    <xf numFmtId="164" fontId="28" fillId="33" borderId="0" xfId="56" applyFont="true" applyBorder="true" applyAlignment="true" applyProtection="false">
      <alignment horizontal="general" vertical="center" textRotation="0" wrapText="true" indent="0" shrinkToFit="false"/>
      <protection locked="true" hidden="false"/>
    </xf>
    <xf numFmtId="164" fontId="31" fillId="34" borderId="0" xfId="56" applyFont="true" applyBorder="true" applyAlignment="true" applyProtection="false">
      <alignment horizontal="center" vertical="center" textRotation="0" wrapText="true" indent="0" shrinkToFit="false"/>
      <protection locked="true" hidden="false"/>
    </xf>
    <xf numFmtId="164" fontId="32" fillId="28" borderId="0" xfId="56" applyFont="true" applyBorder="true" applyAlignment="true" applyProtection="false">
      <alignment horizontal="general" vertical="center" textRotation="0" wrapText="true" indent="0" shrinkToFit="false"/>
      <protection locked="true" hidden="false"/>
    </xf>
    <xf numFmtId="164" fontId="18" fillId="33" borderId="0" xfId="55" applyFont="true" applyBorder="true" applyAlignment="true" applyProtection="false">
      <alignment horizontal="left" vertical="bottom" textRotation="0" wrapText="false" indent="0" shrinkToFit="false"/>
      <protection locked="true" hidden="false"/>
    </xf>
    <xf numFmtId="164" fontId="18" fillId="33" borderId="0" xfId="55" applyFont="true" applyBorder="true" applyAlignment="true" applyProtection="false">
      <alignment horizontal="general" vertical="bottom" textRotation="0" wrapText="false" indent="0" shrinkToFit="false"/>
      <protection locked="true" hidden="false"/>
    </xf>
    <xf numFmtId="164" fontId="27" fillId="29" borderId="0" xfId="55" applyFont="true" applyBorder="true" applyAlignment="true" applyProtection="true">
      <alignment horizontal="left" vertical="center" textRotation="0" wrapText="true" indent="0" shrinkToFit="false"/>
      <protection locked="true" hidden="false"/>
    </xf>
    <xf numFmtId="164" fontId="27" fillId="29" borderId="0" xfId="55" applyFont="true" applyBorder="true" applyAlignment="true" applyProtection="true">
      <alignment horizontal="general" vertical="top" textRotation="0" wrapText="true" indent="0" shrinkToFit="false"/>
      <protection locked="true" hidden="false"/>
    </xf>
    <xf numFmtId="164" fontId="18" fillId="29" borderId="0" xfId="55" applyFont="true" applyBorder="true" applyAlignment="true" applyProtection="true">
      <alignment horizontal="general" vertical="bottom" textRotation="0" wrapText="false" indent="0" shrinkToFit="false"/>
      <protection locked="true" hidden="false"/>
    </xf>
    <xf numFmtId="164" fontId="33" fillId="29" borderId="0" xfId="20" applyFont="true" applyBorder="true" applyAlignment="true" applyProtection="false">
      <alignment horizontal="center" vertical="center" textRotation="0" wrapText="false" indent="0" shrinkToFit="false"/>
      <protection locked="true" hidden="false"/>
    </xf>
    <xf numFmtId="164" fontId="18" fillId="29" borderId="0" xfId="55" applyFont="true" applyBorder="true" applyAlignment="true" applyProtection="false">
      <alignment horizontal="general" vertical="bottom" textRotation="0" wrapText="false" indent="0" shrinkToFit="false"/>
      <protection locked="true" hidden="false"/>
    </xf>
    <xf numFmtId="164" fontId="34" fillId="31" borderId="0" xfId="55" applyFont="true" applyBorder="true" applyAlignment="true" applyProtection="true">
      <alignment horizontal="general" vertical="center" textRotation="0" wrapText="false" indent="0" shrinkToFit="false"/>
      <protection locked="true" hidden="false"/>
    </xf>
    <xf numFmtId="164" fontId="35" fillId="31" borderId="0" xfId="55" applyFont="true" applyBorder="true" applyAlignment="true" applyProtection="true">
      <alignment horizontal="general" vertical="bottom" textRotation="0" wrapText="false" indent="0" shrinkToFit="false"/>
      <protection locked="true" hidden="false"/>
    </xf>
    <xf numFmtId="164" fontId="35" fillId="31" borderId="0" xfId="55" applyFont="true" applyBorder="true" applyAlignment="true" applyProtection="false">
      <alignment horizontal="general" vertical="bottom" textRotation="0" wrapText="false" indent="0" shrinkToFit="false"/>
      <protection locked="true" hidden="false"/>
    </xf>
    <xf numFmtId="164" fontId="36" fillId="35" borderId="0" xfId="55" applyFont="true" applyBorder="true" applyAlignment="true" applyProtection="true">
      <alignment horizontal="left" vertical="bottom" textRotation="0" wrapText="false" indent="0" shrinkToFit="false"/>
      <protection locked="true" hidden="false"/>
    </xf>
    <xf numFmtId="164" fontId="36" fillId="35" borderId="0" xfId="55" applyFont="true" applyBorder="true" applyAlignment="true" applyProtection="true">
      <alignment horizontal="general" vertical="bottom" textRotation="0" wrapText="false" indent="0" shrinkToFit="false"/>
      <protection locked="true" hidden="false"/>
    </xf>
    <xf numFmtId="164" fontId="36" fillId="35" borderId="0" xfId="55" applyFont="true" applyBorder="true" applyAlignment="true" applyProtection="true">
      <alignment horizontal="right" vertical="bottom" textRotation="0" wrapText="false" indent="0" shrinkToFit="false"/>
      <protection locked="true" hidden="false"/>
    </xf>
    <xf numFmtId="164" fontId="36" fillId="35" borderId="0" xfId="55" applyFont="true" applyBorder="true" applyAlignment="true" applyProtection="false">
      <alignment horizontal="general" vertical="bottom" textRotation="0" wrapText="false" indent="0" shrinkToFit="false"/>
      <protection locked="true" hidden="false"/>
    </xf>
    <xf numFmtId="164" fontId="36" fillId="35" borderId="0" xfId="55" applyFont="true" applyBorder="false" applyAlignment="true" applyProtection="true">
      <alignment horizontal="left" vertical="top" textRotation="0" wrapText="false" indent="0" shrinkToFit="false"/>
      <protection locked="true" hidden="false"/>
    </xf>
    <xf numFmtId="164" fontId="37" fillId="35" borderId="0" xfId="55" applyFont="true" applyBorder="true" applyAlignment="true" applyProtection="true">
      <alignment horizontal="general" vertical="top" textRotation="0" wrapText="true" indent="0" shrinkToFit="false"/>
      <protection locked="true" hidden="false"/>
    </xf>
    <xf numFmtId="164" fontId="36" fillId="35" borderId="0" xfId="55" applyFont="true" applyBorder="true" applyAlignment="true" applyProtection="true">
      <alignment horizontal="general" vertical="center" textRotation="0" wrapText="false" indent="0" shrinkToFit="false"/>
      <protection locked="true" hidden="false"/>
    </xf>
    <xf numFmtId="164" fontId="18" fillId="33" borderId="3" xfId="55" applyFont="true" applyBorder="true" applyAlignment="true" applyProtection="true">
      <alignment horizontal="left" vertical="top" textRotation="0" wrapText="false" indent="0" shrinkToFit="false"/>
      <protection locked="false" hidden="false"/>
    </xf>
    <xf numFmtId="164" fontId="36" fillId="35" borderId="0" xfId="55" applyFont="true" applyBorder="false" applyAlignment="true" applyProtection="true">
      <alignment horizontal="left" vertical="center" textRotation="0" wrapText="false" indent="0" shrinkToFit="false"/>
      <protection locked="true" hidden="false"/>
    </xf>
    <xf numFmtId="167" fontId="38" fillId="35" borderId="0" xfId="55" applyFont="true" applyBorder="true" applyAlignment="true" applyProtection="true">
      <alignment horizontal="general" vertical="bottom" textRotation="0" wrapText="false" indent="0" shrinkToFit="false"/>
      <protection locked="true" hidden="false"/>
    </xf>
    <xf numFmtId="164" fontId="36" fillId="35" borderId="0" xfId="55" applyFont="true" applyBorder="false" applyAlignment="true" applyProtection="true">
      <alignment horizontal="justify" vertical="center" textRotation="0" wrapText="false" indent="0" shrinkToFit="false"/>
      <protection locked="true" hidden="false"/>
    </xf>
    <xf numFmtId="164" fontId="36" fillId="35" borderId="0" xfId="55" applyFont="true" applyBorder="false" applyAlignment="true" applyProtection="true">
      <alignment horizontal="general" vertical="bottom" textRotation="0" wrapText="false" indent="0" shrinkToFit="false"/>
      <protection locked="true" hidden="false"/>
    </xf>
    <xf numFmtId="164" fontId="36" fillId="28" borderId="0" xfId="55" applyFont="true" applyBorder="true" applyAlignment="true" applyProtection="true">
      <alignment horizontal="general" vertical="center" textRotation="0" wrapText="false" indent="0" shrinkToFit="false"/>
      <protection locked="true" hidden="false"/>
    </xf>
    <xf numFmtId="164" fontId="36" fillId="28" borderId="0" xfId="55" applyFont="true" applyBorder="true" applyAlignment="true" applyProtection="true">
      <alignment horizontal="general" vertical="bottom" textRotation="0" wrapText="false" indent="0" shrinkToFit="false"/>
      <protection locked="true" hidden="false"/>
    </xf>
    <xf numFmtId="164" fontId="36" fillId="28" borderId="0" xfId="55" applyFont="true" applyBorder="true" applyAlignment="true" applyProtection="false">
      <alignment horizontal="general" vertical="bottom" textRotation="0" wrapText="false" indent="0" shrinkToFit="false"/>
      <protection locked="true" hidden="false"/>
    </xf>
    <xf numFmtId="164" fontId="39" fillId="29" borderId="3" xfId="55" applyFont="true" applyBorder="true" applyAlignment="true" applyProtection="true">
      <alignment horizontal="center" vertical="center" textRotation="0" wrapText="false" indent="0" shrinkToFit="false"/>
      <protection locked="true" hidden="false"/>
    </xf>
    <xf numFmtId="164" fontId="26" fillId="28" borderId="0" xfId="55" applyFont="true" applyBorder="true" applyAlignment="true" applyProtection="true">
      <alignment horizontal="center" vertical="center" textRotation="0" wrapText="false" indent="0" shrinkToFit="false"/>
      <protection locked="true" hidden="false"/>
    </xf>
    <xf numFmtId="164" fontId="35" fillId="28" borderId="0" xfId="55" applyFont="true" applyBorder="true" applyAlignment="true" applyProtection="true">
      <alignment horizontal="general" vertical="bottom" textRotation="0" wrapText="false" indent="0" shrinkToFit="false"/>
      <protection locked="true" hidden="false"/>
    </xf>
    <xf numFmtId="164" fontId="40" fillId="36" borderId="3" xfId="55" applyFont="true" applyBorder="true" applyAlignment="true" applyProtection="true">
      <alignment horizontal="center" vertical="center" textRotation="0" wrapText="true" indent="0" shrinkToFit="false"/>
      <protection locked="true" hidden="false"/>
    </xf>
    <xf numFmtId="164" fontId="26" fillId="36" borderId="3" xfId="55" applyFont="true" applyBorder="true" applyAlignment="true" applyProtection="true">
      <alignment horizontal="center" vertical="center" textRotation="0" wrapText="true" indent="0" shrinkToFit="false"/>
      <protection locked="true" hidden="false"/>
    </xf>
    <xf numFmtId="164" fontId="26" fillId="28" borderId="0" xfId="55" applyFont="true" applyBorder="true" applyAlignment="true" applyProtection="true">
      <alignment horizontal="center" vertical="center" textRotation="0" wrapText="true" indent="0" shrinkToFit="false"/>
      <protection locked="true" hidden="false"/>
    </xf>
    <xf numFmtId="166" fontId="39" fillId="31" borderId="3" xfId="69" applyFont="true" applyBorder="true" applyAlignment="true" applyProtection="true">
      <alignment horizontal="center" vertical="center" textRotation="0" wrapText="true" indent="0" shrinkToFit="false"/>
      <protection locked="false" hidden="false"/>
    </xf>
    <xf numFmtId="164" fontId="18" fillId="31" borderId="3" xfId="55" applyFont="true" applyBorder="true" applyAlignment="true" applyProtection="true">
      <alignment horizontal="center" vertical="center" textRotation="0" wrapText="true" indent="0" shrinkToFit="false"/>
      <protection locked="false" hidden="false"/>
    </xf>
    <xf numFmtId="164" fontId="0" fillId="0" borderId="3" xfId="0" applyFont="false" applyBorder="true" applyAlignment="true" applyProtection="true">
      <alignment horizontal="center" vertical="center" textRotation="0" wrapText="false" indent="0" shrinkToFit="false"/>
      <protection locked="false" hidden="false"/>
    </xf>
    <xf numFmtId="164" fontId="42" fillId="28" borderId="0" xfId="55" applyFont="true" applyBorder="true" applyAlignment="true" applyProtection="false">
      <alignment horizontal="left" vertical="top" textRotation="0" wrapText="false" indent="0" shrinkToFit="false"/>
      <protection locked="true" hidden="false"/>
    </xf>
    <xf numFmtId="164" fontId="35" fillId="28" borderId="0" xfId="55" applyFont="true" applyBorder="true" applyAlignment="true" applyProtection="true">
      <alignment horizontal="center" vertical="bottom" textRotation="0" wrapText="false" indent="0" shrinkToFit="false"/>
      <protection locked="true" hidden="false"/>
    </xf>
    <xf numFmtId="166" fontId="26" fillId="33" borderId="3" xfId="69" applyFont="true" applyBorder="true" applyAlignment="true" applyProtection="true">
      <alignment horizontal="center" vertical="center" textRotation="0" wrapText="false" indent="0" shrinkToFit="false"/>
      <protection locked="false" hidden="false"/>
    </xf>
    <xf numFmtId="164" fontId="36" fillId="33" borderId="3" xfId="55" applyFont="true" applyBorder="true" applyAlignment="true" applyProtection="false">
      <alignment horizontal="center" vertical="center" textRotation="0" wrapText="false" indent="0" shrinkToFit="false"/>
      <protection locked="true" hidden="false"/>
    </xf>
    <xf numFmtId="164" fontId="18" fillId="33" borderId="3" xfId="55" applyFont="true" applyBorder="true" applyAlignment="true" applyProtection="true">
      <alignment horizontal="center" vertical="center" textRotation="0" wrapText="false" indent="0" shrinkToFit="false"/>
      <protection locked="true" hidden="false"/>
    </xf>
    <xf numFmtId="164" fontId="18" fillId="33" borderId="3" xfId="55" applyFont="true" applyBorder="true" applyAlignment="true" applyProtection="true">
      <alignment horizontal="center" vertical="center" textRotation="0" wrapText="false" indent="0" shrinkToFit="false"/>
      <protection locked="false" hidden="false"/>
    </xf>
    <xf numFmtId="164" fontId="18" fillId="33" borderId="3" xfId="55" applyFont="true" applyBorder="true" applyAlignment="true" applyProtection="true">
      <alignment horizontal="center" vertical="center" textRotation="0" wrapText="true" indent="0" shrinkToFit="false"/>
      <protection locked="false" hidden="false"/>
    </xf>
    <xf numFmtId="164" fontId="34" fillId="28" borderId="0" xfId="55" applyFont="true" applyBorder="true" applyAlignment="true" applyProtection="true">
      <alignment horizontal="center" vertical="center" textRotation="0" wrapText="false" indent="0" shrinkToFit="false"/>
      <protection locked="true" hidden="false"/>
    </xf>
    <xf numFmtId="164" fontId="45" fillId="28" borderId="0" xfId="55" applyFont="true" applyBorder="true" applyAlignment="true" applyProtection="true">
      <alignment horizontal="left" vertical="center" textRotation="0" wrapText="false" indent="0" shrinkToFit="false"/>
      <protection locked="true" hidden="false"/>
    </xf>
    <xf numFmtId="164" fontId="34" fillId="28" borderId="0" xfId="55" applyFont="true" applyBorder="true" applyAlignment="true" applyProtection="true">
      <alignment horizontal="general" vertical="center" textRotation="0" wrapText="false" indent="0" shrinkToFit="false"/>
      <protection locked="true" hidden="false"/>
    </xf>
    <xf numFmtId="164" fontId="46" fillId="28" borderId="0" xfId="55" applyFont="true" applyBorder="true" applyAlignment="true" applyProtection="true">
      <alignment horizontal="center" vertical="center" textRotation="0" wrapText="true" indent="0" shrinkToFit="false"/>
      <protection locked="true" hidden="false"/>
    </xf>
    <xf numFmtId="164" fontId="35" fillId="28" borderId="10" xfId="55" applyFont="true" applyBorder="true" applyAlignment="true" applyProtection="true">
      <alignment horizontal="general" vertical="bottom" textRotation="0" wrapText="false" indent="0" shrinkToFit="false"/>
      <protection locked="true" hidden="false"/>
    </xf>
    <xf numFmtId="164" fontId="47" fillId="28" borderId="11" xfId="55" applyFont="true" applyBorder="true" applyAlignment="true" applyProtection="false">
      <alignment horizontal="right" vertical="center" textRotation="0" wrapText="false" indent="0" shrinkToFit="false"/>
      <protection locked="true" hidden="false"/>
    </xf>
    <xf numFmtId="164" fontId="48" fillId="28" borderId="0" xfId="55" applyFont="true" applyBorder="true" applyAlignment="true" applyProtection="true">
      <alignment horizontal="left" vertical="center" textRotation="0" wrapText="false" indent="0" shrinkToFit="false"/>
      <protection locked="true" hidden="false"/>
    </xf>
    <xf numFmtId="164" fontId="40" fillId="36" borderId="3" xfId="55" applyFont="true" applyBorder="true" applyAlignment="true" applyProtection="true">
      <alignment horizontal="left" vertical="center" textRotation="0" wrapText="true" indent="0" shrinkToFit="false"/>
      <protection locked="true" hidden="false"/>
    </xf>
    <xf numFmtId="164" fontId="49" fillId="36" borderId="3" xfId="55" applyFont="true" applyBorder="true" applyAlignment="true" applyProtection="true">
      <alignment horizontal="center" vertical="center" textRotation="0" wrapText="true" indent="0" shrinkToFit="false"/>
      <protection locked="true" hidden="false"/>
    </xf>
    <xf numFmtId="164" fontId="40" fillId="36" borderId="12" xfId="55" applyFont="true" applyBorder="true" applyAlignment="true" applyProtection="true">
      <alignment horizontal="center" vertical="center" textRotation="0" wrapText="true" indent="0" shrinkToFit="false"/>
      <protection locked="true" hidden="false"/>
    </xf>
    <xf numFmtId="164" fontId="26" fillId="36" borderId="13" xfId="55" applyFont="true" applyBorder="true" applyAlignment="true" applyProtection="true">
      <alignment horizontal="center" vertical="center" textRotation="0" wrapText="true" indent="0" shrinkToFit="false"/>
      <protection locked="true" hidden="false"/>
    </xf>
    <xf numFmtId="164" fontId="18" fillId="37" borderId="3" xfId="55" applyFont="true" applyBorder="true" applyAlignment="true" applyProtection="true">
      <alignment horizontal="left" vertical="center" textRotation="0" wrapText="false" indent="0" shrinkToFit="false"/>
      <protection locked="false" hidden="false"/>
    </xf>
    <xf numFmtId="164" fontId="18" fillId="37" borderId="3" xfId="55" applyFont="true" applyBorder="true" applyAlignment="true" applyProtection="true">
      <alignment horizontal="center" vertical="center" textRotation="0" wrapText="false" indent="0" shrinkToFit="false"/>
      <protection locked="false" hidden="false"/>
    </xf>
    <xf numFmtId="164" fontId="18" fillId="37" borderId="3" xfId="55" applyFont="true" applyBorder="true" applyAlignment="true" applyProtection="true">
      <alignment horizontal="center" vertical="center" textRotation="0" wrapText="false" indent="0" shrinkToFit="false"/>
      <protection locked="true" hidden="false"/>
    </xf>
    <xf numFmtId="164" fontId="18" fillId="37" borderId="12" xfId="55" applyFont="true" applyBorder="true" applyAlignment="true" applyProtection="true">
      <alignment horizontal="center" vertical="center" textRotation="0" wrapText="false" indent="0" shrinkToFit="false"/>
      <protection locked="false" hidden="false"/>
    </xf>
    <xf numFmtId="164" fontId="0" fillId="0" borderId="14" xfId="0" applyFont="false" applyBorder="true" applyAlignment="true" applyProtection="true">
      <alignment horizontal="center" vertical="center" textRotation="0" wrapText="false" indent="0" shrinkToFit="false"/>
      <protection locked="false" hidden="false"/>
    </xf>
    <xf numFmtId="164" fontId="51" fillId="33" borderId="3" xfId="55" applyFont="true" applyBorder="true" applyAlignment="true" applyProtection="true">
      <alignment horizontal="left" vertical="center" textRotation="0" wrapText="false" indent="0" shrinkToFit="false"/>
      <protection locked="false" hidden="false"/>
    </xf>
    <xf numFmtId="164" fontId="18" fillId="33" borderId="3" xfId="55" applyFont="false" applyBorder="true" applyAlignment="true" applyProtection="true">
      <alignment horizontal="center" vertical="center" textRotation="0" wrapText="false" indent="0" shrinkToFit="false"/>
      <protection locked="false" hidden="false"/>
    </xf>
    <xf numFmtId="164" fontId="18" fillId="33" borderId="12" xfId="55" applyFont="true" applyBorder="true" applyAlignment="true" applyProtection="true">
      <alignment horizontal="center" vertical="center" textRotation="0" wrapText="false" indent="0" shrinkToFit="false"/>
      <protection locked="false" hidden="false"/>
    </xf>
    <xf numFmtId="164" fontId="45" fillId="28" borderId="15" xfId="55" applyFont="true" applyBorder="true" applyAlignment="true" applyProtection="true">
      <alignment horizontal="left" vertical="center" textRotation="0" wrapText="false" indent="0" shrinkToFit="false"/>
      <protection locked="true" hidden="false"/>
    </xf>
    <xf numFmtId="164" fontId="45" fillId="28" borderId="16" xfId="55" applyFont="true" applyBorder="true" applyAlignment="true" applyProtection="true">
      <alignment horizontal="left" vertical="center" textRotation="0" wrapText="false" indent="0" shrinkToFit="false"/>
      <protection locked="true" hidden="false"/>
    </xf>
    <xf numFmtId="164" fontId="45" fillId="28" borderId="17" xfId="55" applyFont="true" applyBorder="true" applyAlignment="true" applyProtection="true">
      <alignment horizontal="left" vertical="center" textRotation="0" wrapText="false" indent="0" shrinkToFit="false"/>
      <protection locked="true" hidden="false"/>
    </xf>
    <xf numFmtId="164" fontId="52" fillId="35" borderId="0" xfId="55" applyFont="true" applyBorder="true" applyAlignment="true" applyProtection="true">
      <alignment horizontal="left" vertical="top" textRotation="0" wrapText="false" indent="0" shrinkToFit="false"/>
      <protection locked="true" hidden="false"/>
    </xf>
    <xf numFmtId="164" fontId="53" fillId="35" borderId="0" xfId="55" applyFont="true" applyBorder="true" applyAlignment="true" applyProtection="true">
      <alignment horizontal="justify" vertical="top" textRotation="0" wrapText="true" indent="0" shrinkToFit="false"/>
      <protection locked="true" hidden="false"/>
    </xf>
    <xf numFmtId="164" fontId="18" fillId="35" borderId="0" xfId="55" applyFont="true" applyBorder="true" applyAlignment="true" applyProtection="false">
      <alignment horizontal="general" vertical="bottom" textRotation="0" wrapText="false" indent="0" shrinkToFit="false"/>
      <protection locked="true" hidden="false"/>
    </xf>
    <xf numFmtId="164" fontId="36" fillId="35" borderId="0" xfId="55" applyFont="true" applyBorder="true" applyAlignment="true" applyProtection="true">
      <alignment horizontal="left" vertical="center" textRotation="0" wrapText="true" indent="0" shrinkToFit="false"/>
      <protection locked="true" hidden="false"/>
    </xf>
    <xf numFmtId="164" fontId="18" fillId="35" borderId="0" xfId="55" applyFont="true" applyBorder="true" applyAlignment="true" applyProtection="true">
      <alignment horizontal="general" vertical="bottom" textRotation="0" wrapText="false" indent="0" shrinkToFit="false"/>
      <protection locked="true" hidden="false"/>
    </xf>
    <xf numFmtId="164" fontId="37" fillId="35" borderId="0" xfId="55" applyFont="true" applyBorder="true" applyAlignment="true" applyProtection="true">
      <alignment horizontal="left" vertical="top" textRotation="0" wrapText="true" indent="0" shrinkToFit="false"/>
      <protection locked="true" hidden="false"/>
    </xf>
    <xf numFmtId="164" fontId="39" fillId="29" borderId="3" xfId="55" applyFont="true" applyBorder="true" applyAlignment="true" applyProtection="true">
      <alignment horizontal="center" vertical="center" textRotation="0" wrapText="true" indent="0" shrinkToFit="false"/>
      <protection locked="true" hidden="false"/>
    </xf>
    <xf numFmtId="164" fontId="54" fillId="35" borderId="0" xfId="55" applyFont="true" applyBorder="true" applyAlignment="true" applyProtection="true">
      <alignment horizontal="general" vertical="center" textRotation="0" wrapText="false" indent="0" shrinkToFit="false"/>
      <protection locked="true" hidden="false"/>
    </xf>
    <xf numFmtId="164" fontId="26" fillId="36" borderId="3" xfId="55" applyFont="true" applyBorder="true" applyAlignment="true" applyProtection="true">
      <alignment horizontal="left" vertical="center" textRotation="0" wrapText="true" indent="0" shrinkToFit="false"/>
      <protection locked="true" hidden="false"/>
    </xf>
    <xf numFmtId="164" fontId="0" fillId="35" borderId="0" xfId="0" applyFont="false" applyBorder="false" applyAlignment="false" applyProtection="true">
      <alignment horizontal="general" vertical="bottom" textRotation="0" wrapText="false" indent="0" shrinkToFit="false"/>
      <protection locked="true" hidden="false"/>
    </xf>
    <xf numFmtId="164" fontId="55" fillId="35" borderId="0" xfId="0" applyFont="true" applyBorder="false" applyAlignment="false" applyProtection="true">
      <alignment horizontal="general" vertical="bottom" textRotation="0" wrapText="false" indent="0" shrinkToFit="false"/>
      <protection locked="true" hidden="false"/>
    </xf>
    <xf numFmtId="164" fontId="42" fillId="35" borderId="0" xfId="55" applyFont="true" applyBorder="true" applyAlignment="true" applyProtection="false">
      <alignment horizontal="left" vertical="top" textRotation="0" wrapText="false" indent="0" shrinkToFit="false"/>
      <protection locked="true" hidden="false"/>
    </xf>
    <xf numFmtId="164" fontId="45" fillId="35" borderId="0" xfId="55" applyFont="true" applyBorder="true" applyAlignment="true" applyProtection="true">
      <alignment horizontal="left" vertical="center" textRotation="0" wrapText="false" indent="0" shrinkToFit="false"/>
      <protection locked="true" hidden="false"/>
    </xf>
    <xf numFmtId="164" fontId="36" fillId="28" borderId="0" xfId="55" applyFont="true" applyBorder="false" applyAlignment="true" applyProtection="true">
      <alignment horizontal="left" vertical="center" textRotation="0" wrapText="false" indent="0" shrinkToFit="false"/>
      <protection locked="true" hidden="false"/>
    </xf>
    <xf numFmtId="164" fontId="54" fillId="28" borderId="0" xfId="55" applyFont="true" applyBorder="true" applyAlignment="true" applyProtection="true">
      <alignment horizontal="general" vertical="center" textRotation="0" wrapText="false" indent="0" shrinkToFit="false"/>
      <protection locked="true" hidden="false"/>
    </xf>
    <xf numFmtId="164" fontId="56" fillId="28" borderId="0" xfId="55" applyFont="true" applyBorder="false" applyAlignment="true" applyProtection="true">
      <alignment horizontal="general" vertical="bottom" textRotation="0" wrapText="false" indent="0" shrinkToFit="false"/>
      <protection locked="true" hidden="false"/>
    </xf>
    <xf numFmtId="164" fontId="18" fillId="28" borderId="0" xfId="55" applyFont="true" applyBorder="true" applyAlignment="true" applyProtection="false">
      <alignment horizontal="general" vertical="bottom" textRotation="0" wrapText="false" indent="0" shrinkToFit="false"/>
      <protection locked="true" hidden="false"/>
    </xf>
    <xf numFmtId="164" fontId="26" fillId="28" borderId="0" xfId="55" applyFont="true" applyBorder="false" applyAlignment="true" applyProtection="true">
      <alignment horizontal="general" vertical="bottom" textRotation="0" wrapText="false" indent="0" shrinkToFit="false"/>
      <protection locked="true" hidden="false"/>
    </xf>
    <xf numFmtId="164" fontId="57" fillId="28" borderId="0" xfId="55" applyFont="true" applyBorder="true" applyAlignment="true" applyProtection="true">
      <alignment horizontal="general" vertical="bottom" textRotation="0" wrapText="false" indent="0" shrinkToFit="false"/>
      <protection locked="true" hidden="false"/>
    </xf>
    <xf numFmtId="164" fontId="26" fillId="28" borderId="0" xfId="55" applyFont="true" applyBorder="true" applyAlignment="true" applyProtection="true">
      <alignment horizontal="general" vertical="bottom" textRotation="0" wrapText="false" indent="0" shrinkToFit="false"/>
      <protection locked="true" hidden="false"/>
    </xf>
    <xf numFmtId="164" fontId="18" fillId="28" borderId="0" xfId="55" applyFont="true" applyBorder="true" applyAlignment="true" applyProtection="true">
      <alignment horizontal="general" vertical="bottom" textRotation="0" wrapText="false" indent="0" shrinkToFit="false"/>
      <protection locked="true" hidden="false"/>
    </xf>
    <xf numFmtId="164" fontId="36" fillId="28" borderId="0" xfId="55" applyFont="true" applyBorder="false" applyAlignment="true" applyProtection="true">
      <alignment horizontal="left" vertical="top" textRotation="0" wrapText="false" indent="0" shrinkToFit="false"/>
      <protection locked="true" hidden="false"/>
    </xf>
    <xf numFmtId="164" fontId="37" fillId="28" borderId="0" xfId="55" applyFont="true" applyBorder="true" applyAlignment="true" applyProtection="true">
      <alignment horizontal="left" vertical="top" textRotation="0" wrapText="true" indent="0" shrinkToFit="false"/>
      <protection locked="true" hidden="false"/>
    </xf>
    <xf numFmtId="164" fontId="18" fillId="28" borderId="18" xfId="55" applyFont="true" applyBorder="true" applyAlignment="true" applyProtection="false">
      <alignment horizontal="general" vertical="bottom" textRotation="0" wrapText="false" indent="0" shrinkToFit="false"/>
      <protection locked="true" hidden="false"/>
    </xf>
    <xf numFmtId="164" fontId="18" fillId="28" borderId="19" xfId="55" applyFont="true" applyBorder="true" applyAlignment="true" applyProtection="true">
      <alignment horizontal="general" vertical="bottom" textRotation="0" wrapText="false" indent="0" shrinkToFit="false"/>
      <protection locked="true" hidden="false"/>
    </xf>
    <xf numFmtId="164" fontId="47" fillId="28" borderId="20" xfId="55" applyFont="true" applyBorder="true" applyAlignment="true" applyProtection="false">
      <alignment horizontal="right" vertical="top" textRotation="0" wrapText="false" indent="0" shrinkToFit="false"/>
      <protection locked="true" hidden="false"/>
    </xf>
    <xf numFmtId="164" fontId="36" fillId="28" borderId="0" xfId="55" applyFont="true" applyBorder="true" applyAlignment="true" applyProtection="true">
      <alignment horizontal="left" vertical="top" textRotation="0" wrapText="true" indent="0" shrinkToFit="false"/>
      <protection locked="true" hidden="false"/>
    </xf>
    <xf numFmtId="164" fontId="6" fillId="29" borderId="12" xfId="55" applyFont="true" applyBorder="true" applyAlignment="true" applyProtection="true">
      <alignment horizontal="center" vertical="center" textRotation="0" wrapText="true" indent="0" shrinkToFit="false"/>
      <protection locked="true" hidden="false"/>
    </xf>
    <xf numFmtId="164" fontId="6" fillId="29" borderId="14" xfId="55" applyFont="true" applyBorder="true" applyAlignment="true" applyProtection="true">
      <alignment horizontal="center" vertical="center" textRotation="0" wrapText="true" indent="0" shrinkToFit="false"/>
      <protection locked="true" hidden="false"/>
    </xf>
    <xf numFmtId="164" fontId="6" fillId="29" borderId="3" xfId="55" applyFont="true" applyBorder="true" applyAlignment="true" applyProtection="true">
      <alignment horizontal="center" vertical="center" textRotation="0" wrapText="true" indent="0" shrinkToFit="false"/>
      <protection locked="true" hidden="false"/>
    </xf>
    <xf numFmtId="164" fontId="6" fillId="29" borderId="21" xfId="55" applyFont="true" applyBorder="true" applyAlignment="true" applyProtection="true">
      <alignment horizontal="center" vertical="center" textRotation="0" wrapText="true" indent="0" shrinkToFit="false"/>
      <protection locked="true" hidden="false"/>
    </xf>
    <xf numFmtId="164" fontId="6" fillId="29" borderId="22" xfId="55" applyFont="true" applyBorder="true" applyAlignment="true" applyProtection="true">
      <alignment horizontal="center" vertical="center" textRotation="0" wrapText="true" indent="0" shrinkToFit="false"/>
      <protection locked="true" hidden="false"/>
    </xf>
    <xf numFmtId="164" fontId="18" fillId="33" borderId="12" xfId="56" applyFont="true" applyBorder="true" applyAlignment="true" applyProtection="true">
      <alignment horizontal="center" vertical="center" textRotation="0" wrapText="false" indent="0" shrinkToFit="false"/>
      <protection locked="false" hidden="false"/>
    </xf>
    <xf numFmtId="164" fontId="18" fillId="31" borderId="21" xfId="56" applyFont="true" applyBorder="true" applyAlignment="true" applyProtection="true">
      <alignment horizontal="center" vertical="center" textRotation="0" wrapText="false" indent="0" shrinkToFit="false"/>
      <protection locked="true" hidden="false"/>
    </xf>
    <xf numFmtId="164" fontId="18" fillId="31" borderId="3" xfId="56" applyFont="true" applyBorder="true" applyAlignment="true" applyProtection="true">
      <alignment horizontal="center" vertical="center" textRotation="0" wrapText="false" indent="0" shrinkToFit="false"/>
      <protection locked="true" hidden="false"/>
    </xf>
    <xf numFmtId="164" fontId="18" fillId="0" borderId="22" xfId="56" applyFont="true" applyBorder="true" applyAlignment="true" applyProtection="true">
      <alignment horizontal="center" vertical="center" textRotation="0" wrapText="false" indent="0" shrinkToFit="false"/>
      <protection locked="false" hidden="false"/>
    </xf>
    <xf numFmtId="164" fontId="39" fillId="29" borderId="3" xfId="55" applyFont="true" applyBorder="true" applyAlignment="true" applyProtection="true">
      <alignment horizontal="right" vertical="center" textRotation="0" wrapText="true" indent="0" shrinkToFit="false"/>
      <protection locked="true" hidden="false"/>
    </xf>
    <xf numFmtId="167" fontId="18" fillId="38" borderId="12" xfId="56" applyFont="true" applyBorder="true" applyAlignment="true" applyProtection="true">
      <alignment horizontal="center" vertical="center" textRotation="0" wrapText="false" indent="0" shrinkToFit="false"/>
      <protection locked="true" hidden="false"/>
    </xf>
    <xf numFmtId="164" fontId="39" fillId="29" borderId="21" xfId="55" applyFont="true" applyBorder="true" applyAlignment="true" applyProtection="true">
      <alignment horizontal="right" vertical="center" textRotation="0" wrapText="true" indent="0" shrinkToFit="false"/>
      <protection locked="true" hidden="false"/>
    </xf>
    <xf numFmtId="167" fontId="18" fillId="38" borderId="22" xfId="56" applyFont="true" applyBorder="true" applyAlignment="true" applyProtection="true">
      <alignment horizontal="center" vertical="center" textRotation="0" wrapText="false" indent="0" shrinkToFit="false"/>
      <protection locked="true" hidden="false"/>
    </xf>
    <xf numFmtId="164" fontId="18" fillId="28" borderId="15" xfId="55" applyFont="true" applyBorder="true" applyAlignment="true" applyProtection="false">
      <alignment horizontal="general" vertical="bottom" textRotation="0" wrapText="false" indent="0" shrinkToFit="false"/>
      <protection locked="true" hidden="false"/>
    </xf>
    <xf numFmtId="164" fontId="18" fillId="28" borderId="16" xfId="55" applyFont="false" applyBorder="true" applyAlignment="true" applyProtection="false">
      <alignment horizontal="left" vertical="top" textRotation="0" wrapText="false" indent="0" shrinkToFit="false"/>
      <protection locked="true" hidden="false"/>
    </xf>
    <xf numFmtId="164" fontId="26" fillId="28" borderId="17" xfId="55" applyFont="true" applyBorder="true" applyAlignment="true" applyProtection="true">
      <alignment horizontal="general" vertical="bottom" textRotation="0" wrapText="false" indent="0" shrinkToFit="false"/>
      <protection locked="true" hidden="false"/>
    </xf>
    <xf numFmtId="164" fontId="58" fillId="28" borderId="0" xfId="55" applyFont="true" applyBorder="true" applyAlignment="true" applyProtection="true">
      <alignment horizontal="general" vertical="center" textRotation="0" wrapText="false" indent="0" shrinkToFit="false"/>
      <protection locked="true" hidden="false"/>
    </xf>
    <xf numFmtId="164" fontId="18" fillId="28" borderId="0" xfId="55" applyFont="true" applyBorder="true" applyAlignment="true" applyProtection="true">
      <alignment horizontal="left" vertical="bottom" textRotation="0" wrapText="false" indent="0" shrinkToFit="false"/>
      <protection locked="true" hidden="false"/>
    </xf>
    <xf numFmtId="164" fontId="36" fillId="28" borderId="0" xfId="55" applyFont="true" applyBorder="true" applyAlignment="true" applyProtection="true">
      <alignment horizontal="general" vertical="top" textRotation="0" wrapText="true" indent="0" shrinkToFit="false"/>
      <protection locked="true" hidden="false"/>
    </xf>
    <xf numFmtId="164" fontId="36" fillId="28" borderId="0" xfId="55" applyFont="true" applyBorder="true" applyAlignment="true" applyProtection="true">
      <alignment horizontal="general" vertical="center" textRotation="0" wrapText="true" indent="0" shrinkToFit="false"/>
      <protection locked="true" hidden="false"/>
    </xf>
    <xf numFmtId="167" fontId="38" fillId="28" borderId="0" xfId="55" applyFont="true" applyBorder="true" applyAlignment="true" applyProtection="true">
      <alignment horizontal="general" vertical="bottom" textRotation="0" wrapText="false" indent="0" shrinkToFit="false"/>
      <protection locked="true" hidden="false"/>
    </xf>
    <xf numFmtId="164" fontId="59" fillId="28" borderId="0" xfId="55" applyFont="true" applyBorder="false" applyAlignment="true" applyProtection="true">
      <alignment horizontal="left" vertical="center" textRotation="0" wrapText="false" indent="0" shrinkToFit="false"/>
      <protection locked="true" hidden="false"/>
    </xf>
    <xf numFmtId="164" fontId="18" fillId="28" borderId="0" xfId="55" applyFont="true" applyBorder="true" applyAlignment="true" applyProtection="true">
      <alignment horizontal="general" vertical="center" textRotation="0" wrapText="true" indent="0" shrinkToFit="false"/>
      <protection locked="true" hidden="false"/>
    </xf>
    <xf numFmtId="164" fontId="36" fillId="28" borderId="0" xfId="55" applyFont="true" applyBorder="true" applyAlignment="true" applyProtection="true">
      <alignment horizontal="center" vertical="center" textRotation="0" wrapText="false" indent="0" shrinkToFit="false"/>
      <protection locked="true" hidden="false"/>
    </xf>
    <xf numFmtId="164" fontId="60" fillId="28" borderId="0" xfId="55" applyFont="true" applyBorder="true" applyAlignment="true" applyProtection="true">
      <alignment horizontal="center" vertical="center" textRotation="0" wrapText="false" indent="0" shrinkToFit="false"/>
      <protection locked="true" hidden="false"/>
    </xf>
    <xf numFmtId="164" fontId="61" fillId="28" borderId="0" xfId="55" applyFont="true" applyBorder="true" applyAlignment="true" applyProtection="true">
      <alignment horizontal="general" vertical="center" textRotation="0" wrapText="false" indent="0" shrinkToFit="false"/>
      <protection locked="true" hidden="false"/>
    </xf>
    <xf numFmtId="164" fontId="59" fillId="28" borderId="0" xfId="55" applyFont="true" applyBorder="true" applyAlignment="true" applyProtection="true">
      <alignment horizontal="center" vertical="center" textRotation="0" wrapText="false" indent="0" shrinkToFit="false"/>
      <protection locked="true" hidden="false"/>
    </xf>
    <xf numFmtId="164" fontId="59" fillId="35" borderId="0" xfId="55" applyFont="true" applyBorder="false" applyAlignment="true" applyProtection="true">
      <alignment horizontal="left" vertical="center" textRotation="0" wrapText="false" indent="0" shrinkToFit="false"/>
      <protection locked="true" hidden="false"/>
    </xf>
    <xf numFmtId="164" fontId="18" fillId="35" borderId="0" xfId="55" applyFont="true" applyBorder="true" applyAlignment="true" applyProtection="true">
      <alignment horizontal="general" vertical="center" textRotation="0" wrapText="true" indent="0" shrinkToFit="false"/>
      <protection locked="true" hidden="false"/>
    </xf>
    <xf numFmtId="164" fontId="36" fillId="35" borderId="0" xfId="55" applyFont="true" applyBorder="true" applyAlignment="true" applyProtection="true">
      <alignment horizontal="center" vertical="center" textRotation="0" wrapText="false" indent="0" shrinkToFit="false"/>
      <protection locked="true" hidden="false"/>
    </xf>
    <xf numFmtId="164" fontId="60" fillId="35" borderId="0" xfId="55" applyFont="true" applyBorder="true" applyAlignment="true" applyProtection="true">
      <alignment horizontal="center" vertical="center" textRotation="0" wrapText="false" indent="0" shrinkToFit="false"/>
      <protection locked="true" hidden="false"/>
    </xf>
    <xf numFmtId="164" fontId="61" fillId="35" borderId="0" xfId="55" applyFont="true" applyBorder="true" applyAlignment="true" applyProtection="true">
      <alignment horizontal="general" vertical="center" textRotation="0" wrapText="false" indent="0" shrinkToFit="false"/>
      <protection locked="true" hidden="false"/>
    </xf>
    <xf numFmtId="164" fontId="59" fillId="35" borderId="0" xfId="55" applyFont="true" applyBorder="true" applyAlignment="true" applyProtection="true">
      <alignment horizontal="center" vertical="center" textRotation="0" wrapText="false" indent="0" shrinkToFit="false"/>
      <protection locked="true" hidden="false"/>
    </xf>
    <xf numFmtId="164" fontId="58" fillId="35" borderId="0" xfId="55" applyFont="true" applyBorder="false" applyAlignment="true" applyProtection="true">
      <alignment horizontal="general" vertical="bottom" textRotation="0" wrapText="false" indent="0" shrinkToFit="false"/>
      <protection locked="true" hidden="false"/>
    </xf>
    <xf numFmtId="164" fontId="62" fillId="35" borderId="0" xfId="55" applyFont="true" applyBorder="true" applyAlignment="true" applyProtection="false">
      <alignment horizontal="left" vertical="top" textRotation="0" wrapText="false" indent="0" shrinkToFit="false"/>
      <protection locked="true" hidden="false"/>
    </xf>
    <xf numFmtId="164" fontId="63" fillId="35" borderId="0" xfId="55" applyFont="true" applyBorder="false" applyAlignment="true" applyProtection="true">
      <alignment horizontal="general" vertical="bottom" textRotation="0" wrapText="false" indent="0" shrinkToFit="false"/>
      <protection locked="true" hidden="false"/>
    </xf>
    <xf numFmtId="164" fontId="26" fillId="35" borderId="0" xfId="55" applyFont="true" applyBorder="false" applyAlignment="true" applyProtection="true">
      <alignment horizontal="general" vertical="bottom" textRotation="0" wrapText="false" indent="0" shrinkToFit="false"/>
      <protection locked="true" hidden="false"/>
    </xf>
    <xf numFmtId="164" fontId="36" fillId="35" borderId="0" xfId="55" applyFont="true" applyBorder="true" applyAlignment="true" applyProtection="true">
      <alignment horizontal="left" vertical="top" textRotation="0" wrapText="true" indent="0" shrinkToFit="false"/>
      <protection locked="true" hidden="false"/>
    </xf>
    <xf numFmtId="164" fontId="36" fillId="35" borderId="0" xfId="55" applyFont="true" applyBorder="true" applyAlignment="true" applyProtection="true">
      <alignment horizontal="general" vertical="center" textRotation="0" wrapText="true" indent="0" shrinkToFit="false"/>
      <protection locked="true" hidden="false"/>
    </xf>
    <xf numFmtId="164" fontId="39" fillId="29" borderId="3" xfId="55" applyFont="true" applyBorder="true" applyAlignment="true" applyProtection="true">
      <alignment horizontal="left" vertical="center" textRotation="0" wrapText="true" indent="0" shrinkToFit="false"/>
      <protection locked="true" hidden="false"/>
    </xf>
    <xf numFmtId="164" fontId="39" fillId="29" borderId="23" xfId="55" applyFont="true" applyBorder="true" applyAlignment="true" applyProtection="true">
      <alignment horizontal="center" vertical="center" textRotation="0" wrapText="true" indent="0" shrinkToFit="false"/>
      <protection locked="true" hidden="false"/>
    </xf>
    <xf numFmtId="164" fontId="39" fillId="29" borderId="24" xfId="55" applyFont="true" applyBorder="true" applyAlignment="true" applyProtection="true">
      <alignment horizontal="center" vertical="center" textRotation="0" wrapText="true" indent="0" shrinkToFit="false"/>
      <protection locked="true" hidden="false"/>
    </xf>
    <xf numFmtId="164" fontId="39" fillId="29" borderId="25" xfId="55" applyFont="true" applyBorder="true" applyAlignment="true" applyProtection="true">
      <alignment horizontal="center" vertical="center" textRotation="0" wrapText="true" indent="0" shrinkToFit="false"/>
      <protection locked="true" hidden="false"/>
    </xf>
    <xf numFmtId="164" fontId="39" fillId="29" borderId="26" xfId="55" applyFont="true" applyBorder="true" applyAlignment="true" applyProtection="true">
      <alignment horizontal="center" vertical="center" textRotation="0" wrapText="true" indent="0" shrinkToFit="false"/>
      <protection locked="true" hidden="false"/>
    </xf>
    <xf numFmtId="166" fontId="39" fillId="31" borderId="12" xfId="69" applyFont="true" applyBorder="true" applyAlignment="true" applyProtection="true">
      <alignment horizontal="center" vertical="center" textRotation="0" wrapText="true" indent="0" shrinkToFit="false"/>
      <protection locked="false" hidden="false"/>
    </xf>
    <xf numFmtId="164" fontId="64" fillId="0" borderId="27" xfId="55" applyFont="true" applyBorder="true" applyAlignment="true" applyProtection="true">
      <alignment horizontal="left" vertical="center" textRotation="0" wrapText="true" indent="0" shrinkToFit="false"/>
      <protection locked="false" hidden="false"/>
    </xf>
    <xf numFmtId="164" fontId="18" fillId="33" borderId="27" xfId="55" applyFont="true" applyBorder="true" applyAlignment="true" applyProtection="true">
      <alignment horizontal="center" vertical="center" textRotation="0" wrapText="false" indent="0" shrinkToFit="false"/>
      <protection locked="false" hidden="false"/>
    </xf>
    <xf numFmtId="164" fontId="64" fillId="0" borderId="27" xfId="55" applyFont="true" applyBorder="true" applyAlignment="true" applyProtection="true">
      <alignment horizontal="center" vertical="center" textRotation="0" wrapText="false" indent="0" shrinkToFit="false"/>
      <protection locked="false" hidden="false"/>
    </xf>
    <xf numFmtId="164" fontId="64" fillId="0" borderId="27" xfId="55" applyFont="true" applyBorder="true" applyAlignment="true" applyProtection="true">
      <alignment horizontal="general" vertical="center" textRotation="0" wrapText="false" indent="0" shrinkToFit="false"/>
      <protection locked="false" hidden="false"/>
    </xf>
    <xf numFmtId="164" fontId="18" fillId="35" borderId="0" xfId="55" applyFont="true" applyBorder="true" applyAlignment="true" applyProtection="true">
      <alignment horizontal="left" vertical="top" textRotation="0" wrapText="false" indent="0" shrinkToFit="false"/>
      <protection locked="false" hidden="false"/>
    </xf>
    <xf numFmtId="164" fontId="55" fillId="35" borderId="0" xfId="0" applyFont="true" applyBorder="true" applyAlignment="true" applyProtection="true">
      <alignment horizontal="left" vertical="bottom" textRotation="0" wrapText="false" indent="0" shrinkToFit="false"/>
      <protection locked="true" hidden="false"/>
    </xf>
    <xf numFmtId="164" fontId="18" fillId="33" borderId="28" xfId="55" applyFont="true" applyBorder="true" applyAlignment="true" applyProtection="true">
      <alignment horizontal="left" vertical="top" textRotation="0" wrapText="false" indent="0" shrinkToFit="false"/>
      <protection locked="false" hidden="false"/>
    </xf>
    <xf numFmtId="164" fontId="18" fillId="35" borderId="0" xfId="55" applyFont="true" applyBorder="true" applyAlignment="true" applyProtection="true">
      <alignment horizontal="left" vertical="bottom" textRotation="0" wrapText="false" indent="0" shrinkToFit="false"/>
      <protection locked="true" hidden="false"/>
    </xf>
    <xf numFmtId="164" fontId="18" fillId="35" borderId="0" xfId="55" applyFont="true" applyBorder="true" applyAlignment="true" applyProtection="true">
      <alignment horizontal="left" vertical="center" textRotation="0" wrapText="true" indent="0" shrinkToFit="false"/>
      <protection locked="true" hidden="false"/>
    </xf>
    <xf numFmtId="164" fontId="18" fillId="28" borderId="0" xfId="55" applyFont="true" applyBorder="true" applyAlignment="true" applyProtection="true">
      <alignment horizontal="left" vertical="center" textRotation="0" wrapText="true" indent="0" shrinkToFit="false"/>
      <protection locked="true" hidden="false"/>
    </xf>
    <xf numFmtId="164" fontId="36" fillId="28" borderId="18" xfId="55" applyFont="true" applyBorder="true" applyAlignment="true" applyProtection="true">
      <alignment horizontal="left" vertical="top" textRotation="0" wrapText="true" indent="0" shrinkToFit="false"/>
      <protection locked="true" hidden="false"/>
    </xf>
    <xf numFmtId="164" fontId="36" fillId="28" borderId="19" xfId="55" applyFont="true" applyBorder="true" applyAlignment="true" applyProtection="true">
      <alignment horizontal="left" vertical="top" textRotation="0" wrapText="true" indent="0" shrinkToFit="false"/>
      <protection locked="true" hidden="false"/>
    </xf>
    <xf numFmtId="164" fontId="18" fillId="28" borderId="0" xfId="55" applyFont="true" applyBorder="true" applyAlignment="true" applyProtection="true">
      <alignment horizontal="general" vertical="bottom" textRotation="0" wrapText="false" indent="0" shrinkToFit="false"/>
      <protection locked="false" hidden="false"/>
    </xf>
    <xf numFmtId="164" fontId="39" fillId="29" borderId="12" xfId="55" applyFont="true" applyBorder="true" applyAlignment="true" applyProtection="true">
      <alignment horizontal="center" vertical="center" textRotation="0" wrapText="true" indent="0" shrinkToFit="false"/>
      <protection locked="true" hidden="false"/>
    </xf>
    <xf numFmtId="164" fontId="39" fillId="29" borderId="14" xfId="55" applyFont="true" applyBorder="true" applyAlignment="true" applyProtection="true">
      <alignment horizontal="center" vertical="center" textRotation="0" wrapText="true" indent="0" shrinkToFit="false"/>
      <protection locked="true" hidden="false"/>
    </xf>
    <xf numFmtId="164" fontId="36" fillId="28" borderId="0" xfId="55" applyFont="true" applyBorder="true" applyAlignment="true" applyProtection="true">
      <alignment horizontal="left" vertical="center" textRotation="0" wrapText="false" indent="0" shrinkToFit="false"/>
      <protection locked="true" hidden="false"/>
    </xf>
    <xf numFmtId="164" fontId="26" fillId="36" borderId="3" xfId="56" applyFont="true" applyBorder="true" applyAlignment="true" applyProtection="true">
      <alignment horizontal="center" vertical="top" textRotation="0" wrapText="true" indent="0" shrinkToFit="false"/>
      <protection locked="true" hidden="false"/>
    </xf>
    <xf numFmtId="164" fontId="26" fillId="36" borderId="3" xfId="56" applyFont="true" applyBorder="true" applyAlignment="true" applyProtection="true">
      <alignment horizontal="center" vertical="center" textRotation="0" wrapText="true" indent="0" shrinkToFit="false"/>
      <protection locked="true" hidden="false"/>
    </xf>
    <xf numFmtId="164" fontId="26" fillId="33" borderId="12" xfId="56" applyFont="true" applyBorder="true" applyAlignment="true" applyProtection="true">
      <alignment horizontal="center" vertical="center" textRotation="0" wrapText="true" indent="0" shrinkToFit="false"/>
      <protection locked="true" hidden="false"/>
    </xf>
    <xf numFmtId="164" fontId="26" fillId="36" borderId="21" xfId="56" applyFont="true" applyBorder="true" applyAlignment="true" applyProtection="true">
      <alignment horizontal="center" vertical="top" textRotation="0" wrapText="true" indent="0" shrinkToFit="false"/>
      <protection locked="true" hidden="false"/>
    </xf>
    <xf numFmtId="164" fontId="26" fillId="33" borderId="22" xfId="56" applyFont="true" applyBorder="true" applyAlignment="true" applyProtection="true">
      <alignment horizontal="center" vertical="center" textRotation="0" wrapText="true" indent="0" shrinkToFit="false"/>
      <protection locked="true" hidden="false"/>
    </xf>
    <xf numFmtId="164" fontId="42" fillId="28" borderId="0" xfId="55" applyFont="true" applyBorder="true" applyAlignment="true" applyProtection="false">
      <alignment horizontal="left" vertical="top" textRotation="0" wrapText="true" indent="0" shrinkToFit="false"/>
      <protection locked="true" hidden="false"/>
    </xf>
    <xf numFmtId="164" fontId="58" fillId="0" borderId="3" xfId="56" applyFont="true" applyBorder="true" applyAlignment="true" applyProtection="true">
      <alignment horizontal="center" vertical="top" textRotation="0" wrapText="true" indent="0" shrinkToFit="false"/>
      <protection locked="true" hidden="false"/>
    </xf>
    <xf numFmtId="164" fontId="58" fillId="0" borderId="21" xfId="56" applyFont="true" applyBorder="true" applyAlignment="true" applyProtection="true">
      <alignment horizontal="center" vertical="top" textRotation="0" wrapText="true" indent="0" shrinkToFit="false"/>
      <protection locked="true" hidden="false"/>
    </xf>
    <xf numFmtId="164" fontId="36" fillId="28" borderId="15" xfId="55" applyFont="true" applyBorder="true" applyAlignment="true" applyProtection="true">
      <alignment horizontal="left" vertical="top" textRotation="0" wrapText="true" indent="0" shrinkToFit="false"/>
      <protection locked="true" hidden="false"/>
    </xf>
    <xf numFmtId="164" fontId="36" fillId="28" borderId="16" xfId="55" applyFont="true" applyBorder="true" applyAlignment="true" applyProtection="true">
      <alignment horizontal="left" vertical="top" textRotation="0" wrapText="true" indent="0" shrinkToFit="false"/>
      <protection locked="true" hidden="false"/>
    </xf>
    <xf numFmtId="164" fontId="18" fillId="28" borderId="16" xfId="55" applyFont="true" applyBorder="true" applyAlignment="true" applyProtection="false">
      <alignment horizontal="general" vertical="bottom" textRotation="0" wrapText="false" indent="0" shrinkToFit="false"/>
      <protection locked="true" hidden="false"/>
    </xf>
    <xf numFmtId="164" fontId="18" fillId="28" borderId="17" xfId="55" applyFont="true" applyBorder="true" applyAlignment="true" applyProtection="false">
      <alignment horizontal="general" vertical="bottom" textRotation="0" wrapText="false" indent="0" shrinkToFit="false"/>
      <protection locked="true" hidden="false"/>
    </xf>
    <xf numFmtId="164" fontId="43" fillId="28" borderId="0" xfId="55" applyFont="true" applyBorder="true" applyAlignment="true" applyProtection="false">
      <alignment horizontal="general" vertical="center" textRotation="0" wrapText="true" indent="0" shrinkToFit="false"/>
      <protection locked="true" hidden="false"/>
    </xf>
    <xf numFmtId="164" fontId="26" fillId="36" borderId="3" xfId="56" applyFont="true" applyBorder="true" applyAlignment="true" applyProtection="true">
      <alignment horizontal="right" vertical="center" textRotation="0" wrapText="true" indent="0" shrinkToFit="false"/>
      <protection locked="true" hidden="false"/>
    </xf>
    <xf numFmtId="164" fontId="18" fillId="31" borderId="3" xfId="56" applyFont="true" applyBorder="true" applyAlignment="true" applyProtection="true">
      <alignment horizontal="center" vertical="center" textRotation="0" wrapText="false" indent="0" shrinkToFit="false"/>
      <protection locked="false" hidden="false"/>
    </xf>
    <xf numFmtId="164" fontId="18" fillId="31" borderId="3" xfId="56" applyFont="true" applyBorder="true" applyAlignment="true" applyProtection="true">
      <alignment horizontal="center" vertical="center" textRotation="0" wrapText="true" indent="0" shrinkToFit="false"/>
      <protection locked="false" hidden="false"/>
    </xf>
    <xf numFmtId="164" fontId="42" fillId="28" borderId="0" xfId="55" applyFont="true" applyBorder="true" applyAlignment="true" applyProtection="false">
      <alignment horizontal="general" vertical="center" textRotation="0" wrapText="false" indent="0" shrinkToFit="false"/>
      <protection locked="true" hidden="false"/>
    </xf>
    <xf numFmtId="164" fontId="36" fillId="28" borderId="0" xfId="56" applyFont="true" applyBorder="true" applyAlignment="true" applyProtection="true">
      <alignment horizontal="left" vertical="bottom" textRotation="0" wrapText="false" indent="0" shrinkToFit="false"/>
      <protection locked="true" hidden="false"/>
    </xf>
    <xf numFmtId="164" fontId="26" fillId="28" borderId="0" xfId="56" applyFont="true" applyBorder="true" applyAlignment="true" applyProtection="true">
      <alignment horizontal="center" vertical="center" textRotation="0" wrapText="false" indent="0" shrinkToFit="false"/>
      <protection locked="true" hidden="false"/>
    </xf>
    <xf numFmtId="167" fontId="36" fillId="0" borderId="27" xfId="55" applyFont="true" applyBorder="true" applyAlignment="true" applyProtection="true">
      <alignment horizontal="center" vertical="top" textRotation="0" wrapText="true" indent="0" shrinkToFit="false"/>
      <protection locked="true" hidden="false"/>
    </xf>
    <xf numFmtId="164" fontId="26" fillId="36" borderId="3" xfId="56" applyFont="true" applyBorder="true" applyAlignment="true" applyProtection="true">
      <alignment horizontal="left" vertical="center" textRotation="0" wrapText="true" indent="0" shrinkToFit="false"/>
      <protection locked="true" hidden="false"/>
    </xf>
    <xf numFmtId="164" fontId="18" fillId="33" borderId="3" xfId="56" applyFont="true" applyBorder="true" applyAlignment="true" applyProtection="true">
      <alignment horizontal="center" vertical="center" textRotation="0" wrapText="true" indent="0" shrinkToFit="false"/>
      <protection locked="false" hidden="false"/>
    </xf>
    <xf numFmtId="164" fontId="26" fillId="36" borderId="3" xfId="56" applyFont="true" applyBorder="true" applyAlignment="true" applyProtection="true">
      <alignment horizontal="left" vertical="center" textRotation="0" wrapText="true" indent="3" shrinkToFit="false"/>
      <protection locked="true" hidden="false"/>
    </xf>
    <xf numFmtId="164" fontId="36" fillId="28" borderId="0" xfId="55" applyFont="true" applyBorder="true" applyAlignment="true" applyProtection="true">
      <alignment horizontal="left" vertical="top" textRotation="0" wrapText="false" indent="0" shrinkToFit="false"/>
      <protection locked="true" hidden="false"/>
    </xf>
    <xf numFmtId="164" fontId="18" fillId="28" borderId="0" xfId="55" applyFont="false" applyBorder="false" applyAlignment="true" applyProtection="false">
      <alignment horizontal="left" vertical="top" textRotation="0" wrapText="false" indent="0" shrinkToFit="false"/>
      <protection locked="true" hidden="false"/>
    </xf>
    <xf numFmtId="164" fontId="36" fillId="28" borderId="0" xfId="55" applyFont="true" applyBorder="true" applyAlignment="true" applyProtection="true">
      <alignment horizontal="center" vertical="center" textRotation="0" wrapText="false" indent="0" shrinkToFit="false"/>
      <protection locked="false" hidden="false"/>
    </xf>
    <xf numFmtId="164" fontId="36" fillId="28" borderId="0" xfId="55" applyFont="true" applyBorder="true" applyAlignment="true" applyProtection="true">
      <alignment horizontal="center" vertical="center" textRotation="0" wrapText="true" indent="0" shrinkToFit="false"/>
      <protection locked="false" hidden="false"/>
    </xf>
    <xf numFmtId="164" fontId="58" fillId="28" borderId="0" xfId="55" applyFont="true" applyBorder="true" applyAlignment="true" applyProtection="true">
      <alignment horizontal="left" vertical="center" textRotation="0" wrapText="false" indent="0" shrinkToFit="false"/>
      <protection locked="true" hidden="false"/>
    </xf>
    <xf numFmtId="164" fontId="36" fillId="28" borderId="0" xfId="55" applyFont="true" applyBorder="true" applyAlignment="true" applyProtection="true">
      <alignment horizontal="center" vertical="top" textRotation="0" wrapText="true" indent="0" shrinkToFit="false"/>
      <protection locked="true" hidden="false"/>
    </xf>
    <xf numFmtId="164" fontId="18" fillId="35" borderId="0" xfId="55" applyFont="true" applyBorder="false" applyAlignment="true" applyProtection="true">
      <alignment horizontal="general" vertical="center" textRotation="0" wrapText="true" indent="0" shrinkToFit="false"/>
      <protection locked="true" hidden="false"/>
    </xf>
    <xf numFmtId="164" fontId="36" fillId="35" borderId="0" xfId="55" applyFont="true" applyBorder="true" applyAlignment="true" applyProtection="true">
      <alignment horizontal="left" vertical="top" textRotation="0" wrapText="false" indent="0" shrinkToFit="false"/>
      <protection locked="true" hidden="false"/>
    </xf>
    <xf numFmtId="164" fontId="18" fillId="35" borderId="0" xfId="55" applyFont="true" applyBorder="false" applyAlignment="true" applyProtection="true">
      <alignment horizontal="general" vertical="bottom" textRotation="0" wrapText="false" indent="0" shrinkToFit="false"/>
      <protection locked="true" hidden="false"/>
    </xf>
    <xf numFmtId="164" fontId="26" fillId="35" borderId="0" xfId="55" applyFont="true" applyBorder="true" applyAlignment="true" applyProtection="true">
      <alignment horizontal="general" vertical="bottom" textRotation="0" wrapText="false" indent="0" shrinkToFit="false"/>
      <protection locked="true" hidden="false"/>
    </xf>
    <xf numFmtId="164" fontId="18" fillId="35" borderId="0" xfId="55" applyFont="true" applyBorder="true" applyAlignment="true" applyProtection="false">
      <alignment horizontal="left" vertical="bottom" textRotation="0" wrapText="false" indent="0" shrinkToFit="false"/>
      <protection locked="true" hidden="false"/>
    </xf>
    <xf numFmtId="164" fontId="34" fillId="29" borderId="0" xfId="20" applyFont="true" applyBorder="true" applyAlignment="true" applyProtection="false">
      <alignment horizontal="right" vertical="center" textRotation="0" wrapText="false" indent="0" shrinkToFit="false"/>
      <protection locked="true" hidden="false"/>
    </xf>
    <xf numFmtId="164" fontId="18" fillId="33" borderId="0" xfId="55" applyFont="true" applyBorder="true" applyAlignment="true" applyProtection="true">
      <alignment horizontal="left" vertical="bottom" textRotation="0" wrapText="false" indent="0" shrinkToFit="false"/>
      <protection locked="false" hidden="false"/>
    </xf>
    <xf numFmtId="164" fontId="18" fillId="33" borderId="0" xfId="55" applyFont="true" applyBorder="true" applyAlignment="true" applyProtection="true">
      <alignment horizontal="general" vertical="bottom" textRotation="0" wrapText="false" indent="0" shrinkToFit="false"/>
      <protection locked="false" hidden="false"/>
    </xf>
    <xf numFmtId="164" fontId="36" fillId="33" borderId="0" xfId="55" applyFont="true" applyBorder="true" applyAlignment="true" applyProtection="false">
      <alignment horizontal="general" vertical="bottom" textRotation="0" wrapText="false" indent="0" shrinkToFit="false"/>
      <protection locked="true" hidden="false"/>
    </xf>
    <xf numFmtId="164" fontId="27" fillId="29" borderId="0" xfId="55" applyFont="true" applyBorder="true" applyAlignment="true" applyProtection="true">
      <alignment horizontal="general" vertical="center" textRotation="0" wrapText="true" indent="0" shrinkToFit="false"/>
      <protection locked="true" hidden="false"/>
    </xf>
    <xf numFmtId="164" fontId="65" fillId="29" borderId="0" xfId="55" applyFont="true" applyBorder="true" applyAlignment="true" applyProtection="true">
      <alignment horizontal="general" vertical="bottom" textRotation="0" wrapText="false" indent="0" shrinkToFit="false"/>
      <protection locked="true" hidden="false"/>
    </xf>
    <xf numFmtId="164" fontId="0" fillId="35" borderId="0" xfId="0" applyFont="true" applyBorder="false" applyAlignment="false" applyProtection="false">
      <alignment horizontal="general" vertical="bottom" textRotation="0" wrapText="false" indent="0" shrinkToFit="false"/>
      <protection locked="true" hidden="false"/>
    </xf>
    <xf numFmtId="164" fontId="18" fillId="35" borderId="0" xfId="0" applyFont="true" applyBorder="true" applyAlignment="true" applyProtection="false">
      <alignment horizontal="left" vertical="center" textRotation="0" wrapText="false" indent="0" shrinkToFit="false"/>
      <protection locked="true" hidden="false"/>
    </xf>
    <xf numFmtId="164" fontId="42" fillId="35" borderId="0" xfId="56" applyFont="true" applyBorder="true" applyAlignment="true" applyProtection="false">
      <alignment horizontal="left" vertical="bottom" textRotation="0" wrapText="false" indent="0" shrinkToFit="false"/>
      <protection locked="true" hidden="false"/>
    </xf>
    <xf numFmtId="164" fontId="66" fillId="35" borderId="0" xfId="56" applyFont="true" applyBorder="true" applyAlignment="true" applyProtection="true">
      <alignment horizontal="general" vertical="center" textRotation="0" wrapText="false" indent="0" shrinkToFit="false"/>
      <protection locked="true" hidden="false"/>
    </xf>
    <xf numFmtId="164" fontId="67" fillId="35" borderId="0" xfId="0" applyFont="true" applyBorder="false" applyAlignment="false" applyProtection="true">
      <alignment horizontal="general" vertical="bottom" textRotation="0" wrapText="false" indent="0" shrinkToFit="false"/>
      <protection locked="true" hidden="false"/>
    </xf>
    <xf numFmtId="164" fontId="68" fillId="35" borderId="0" xfId="55" applyFont="true" applyBorder="true" applyAlignment="true" applyProtection="true">
      <alignment horizontal="general" vertical="center" textRotation="0" wrapText="true" indent="0" shrinkToFit="false"/>
      <protection locked="true" hidden="false"/>
    </xf>
    <xf numFmtId="164" fontId="37" fillId="35" borderId="0" xfId="55" applyFont="true" applyBorder="true" applyAlignment="true" applyProtection="true">
      <alignment horizontal="general" vertical="center" textRotation="0" wrapText="false" indent="0" shrinkToFit="false"/>
      <protection locked="true" hidden="false"/>
    </xf>
    <xf numFmtId="164" fontId="39" fillId="31" borderId="3" xfId="55" applyFont="true" applyBorder="true" applyAlignment="true" applyProtection="true">
      <alignment horizontal="center" vertical="center" textRotation="0" wrapText="false" indent="0" shrinkToFit="false"/>
      <protection locked="false" hidden="false"/>
    </xf>
    <xf numFmtId="164" fontId="69" fillId="35" borderId="0" xfId="55" applyFont="true" applyBorder="true" applyAlignment="true" applyProtection="true">
      <alignment horizontal="general" vertical="bottom" textRotation="0" wrapText="false" indent="0" shrinkToFit="false"/>
      <protection locked="true" hidden="false"/>
    </xf>
    <xf numFmtId="164" fontId="70" fillId="28" borderId="0" xfId="55" applyFont="true" applyBorder="true" applyAlignment="true" applyProtection="true">
      <alignment horizontal="justify" vertical="center" textRotation="0" wrapText="false" indent="0" shrinkToFit="false"/>
      <protection locked="true" hidden="false"/>
    </xf>
    <xf numFmtId="164" fontId="70" fillId="28" borderId="0" xfId="55" applyFont="true" applyBorder="true" applyAlignment="true" applyProtection="true">
      <alignment horizontal="general" vertical="center" textRotation="0" wrapText="false" indent="0" shrinkToFit="false"/>
      <protection locked="true" hidden="false"/>
    </xf>
    <xf numFmtId="164" fontId="69" fillId="28" borderId="0" xfId="55" applyFont="true" applyBorder="true" applyAlignment="true" applyProtection="true">
      <alignment horizontal="general" vertical="bottom" textRotation="0" wrapText="false" indent="0" shrinkToFit="false"/>
      <protection locked="true" hidden="false"/>
    </xf>
    <xf numFmtId="164" fontId="36" fillId="28" borderId="0" xfId="55" applyFont="true" applyBorder="false" applyAlignment="true" applyProtection="true">
      <alignment horizontal="justify" vertical="center" textRotation="0" wrapText="false" indent="0" shrinkToFit="false"/>
      <protection locked="true" hidden="false"/>
    </xf>
    <xf numFmtId="164" fontId="58" fillId="35" borderId="0" xfId="55" applyFont="true" applyBorder="true" applyAlignment="true" applyProtection="true">
      <alignment horizontal="general" vertical="center" textRotation="0" wrapText="false" indent="0" shrinkToFit="false"/>
      <protection locked="true" hidden="false"/>
    </xf>
    <xf numFmtId="164" fontId="36" fillId="35" borderId="0" xfId="55" applyFont="true" applyBorder="false" applyAlignment="true" applyProtection="true">
      <alignment horizontal="general" vertical="center" textRotation="0" wrapText="true" indent="0" shrinkToFit="false"/>
      <protection locked="true" hidden="false"/>
    </xf>
    <xf numFmtId="164" fontId="36" fillId="35" borderId="0" xfId="55" applyFont="true" applyBorder="true" applyAlignment="true" applyProtection="true">
      <alignment horizontal="center" vertical="bottom" textRotation="0" wrapText="false" indent="0" shrinkToFit="false"/>
      <protection locked="true" hidden="false"/>
    </xf>
    <xf numFmtId="164" fontId="36" fillId="35" borderId="0" xfId="55" applyFont="true" applyBorder="true" applyAlignment="true" applyProtection="true">
      <alignment horizontal="general" vertical="bottom" textRotation="0" wrapText="false" indent="0" shrinkToFit="false"/>
      <protection locked="false" hidden="false"/>
    </xf>
    <xf numFmtId="164" fontId="71" fillId="35" borderId="0" xfId="55" applyFont="true" applyBorder="true" applyAlignment="true" applyProtection="true">
      <alignment horizontal="right" vertical="bottom" textRotation="0" wrapText="false" indent="0" shrinkToFit="false"/>
      <protection locked="true" hidden="false"/>
    </xf>
    <xf numFmtId="164" fontId="72" fillId="35" borderId="0" xfId="55" applyFont="true" applyBorder="true" applyAlignment="true" applyProtection="true">
      <alignment horizontal="justify" vertical="center" textRotation="0" wrapText="true" indent="0" shrinkToFit="false"/>
      <protection locked="true" hidden="false"/>
    </xf>
    <xf numFmtId="164" fontId="18" fillId="0" borderId="3" xfId="56" applyFont="true" applyBorder="true" applyAlignment="true" applyProtection="true">
      <alignment horizontal="center" vertical="center" textRotation="0" wrapText="false" indent="0" shrinkToFit="false"/>
      <protection locked="false" hidden="false"/>
    </xf>
    <xf numFmtId="164" fontId="36" fillId="35" borderId="0" xfId="55" applyFont="true" applyBorder="true" applyAlignment="true" applyProtection="true">
      <alignment horizontal="right" vertical="center" textRotation="0" wrapText="false" indent="0" shrinkToFit="false"/>
      <protection locked="true" hidden="false"/>
    </xf>
    <xf numFmtId="164" fontId="36" fillId="33" borderId="3" xfId="56" applyFont="true" applyBorder="true" applyAlignment="true" applyProtection="true">
      <alignment horizontal="center" vertical="center" textRotation="0" wrapText="false" indent="0" shrinkToFit="false"/>
      <protection locked="true" hidden="false"/>
    </xf>
    <xf numFmtId="164" fontId="73" fillId="28" borderId="0" xfId="55" applyFont="true" applyBorder="true" applyAlignment="true" applyProtection="true">
      <alignment horizontal="justify" vertical="center" textRotation="0" wrapText="true" indent="0" shrinkToFit="false"/>
      <protection locked="true" hidden="false"/>
    </xf>
    <xf numFmtId="164" fontId="36" fillId="28" borderId="0" xfId="55" applyFont="true" applyBorder="false" applyAlignment="true" applyProtection="true">
      <alignment horizontal="general" vertical="center" textRotation="0" wrapText="true" indent="0" shrinkToFit="false"/>
      <protection locked="true" hidden="false"/>
    </xf>
    <xf numFmtId="164" fontId="37" fillId="28" borderId="0" xfId="55" applyFont="true" applyBorder="true" applyAlignment="true" applyProtection="true">
      <alignment horizontal="general" vertical="center" textRotation="0" wrapText="false" indent="0" shrinkToFit="false"/>
      <protection locked="true" hidden="false"/>
    </xf>
    <xf numFmtId="164" fontId="36" fillId="28" borderId="0" xfId="55" applyFont="true" applyBorder="true" applyAlignment="true" applyProtection="true">
      <alignment horizontal="general" vertical="bottom" textRotation="0" wrapText="false" indent="0" shrinkToFit="false"/>
      <protection locked="false" hidden="false"/>
    </xf>
    <xf numFmtId="164" fontId="36" fillId="28" borderId="0" xfId="55" applyFont="true" applyBorder="true" applyAlignment="true" applyProtection="true">
      <alignment horizontal="left" vertical="center" textRotation="0" wrapText="true" indent="0" shrinkToFit="false"/>
      <protection locked="true" hidden="false"/>
    </xf>
    <xf numFmtId="164" fontId="73" fillId="28" borderId="0" xfId="55" applyFont="true" applyBorder="true" applyAlignment="true" applyProtection="true">
      <alignment horizontal="general" vertical="center" textRotation="0" wrapText="false" indent="0" shrinkToFit="false"/>
      <protection locked="true" hidden="false"/>
    </xf>
    <xf numFmtId="164" fontId="72" fillId="28" borderId="0" xfId="55" applyFont="true" applyBorder="true" applyAlignment="true" applyProtection="true">
      <alignment horizontal="justify" vertical="center" textRotation="0" wrapText="true" indent="0" shrinkToFit="false"/>
      <protection locked="true" hidden="false"/>
    </xf>
    <xf numFmtId="164" fontId="75" fillId="28" borderId="0" xfId="55" applyFont="true" applyBorder="true" applyAlignment="true" applyProtection="true">
      <alignment horizontal="general" vertical="bottom" textRotation="0" wrapText="false" indent="0" shrinkToFit="false"/>
      <protection locked="true" hidden="false"/>
    </xf>
    <xf numFmtId="164" fontId="76" fillId="28" borderId="0" xfId="55" applyFont="true" applyBorder="false" applyAlignment="true" applyProtection="true">
      <alignment horizontal="general" vertical="center" textRotation="0" wrapText="true" indent="0" shrinkToFit="false"/>
      <protection locked="true" hidden="false"/>
    </xf>
    <xf numFmtId="164" fontId="77" fillId="35" borderId="0" xfId="55" applyFont="true" applyBorder="false" applyAlignment="true" applyProtection="true">
      <alignment horizontal="general" vertical="center" textRotation="0" wrapText="true" indent="0" shrinkToFit="false"/>
      <protection locked="true" hidden="false"/>
    </xf>
    <xf numFmtId="164" fontId="36" fillId="35" borderId="0" xfId="55" applyFont="true" applyBorder="true" applyAlignment="true" applyProtection="true">
      <alignment horizontal="general" vertical="top" textRotation="0" wrapText="false" indent="0" shrinkToFit="false"/>
      <protection locked="true" hidden="false"/>
    </xf>
    <xf numFmtId="164" fontId="36" fillId="35" borderId="29" xfId="55" applyFont="true" applyBorder="true" applyAlignment="true" applyProtection="true">
      <alignment horizontal="left" vertical="top" textRotation="0" wrapText="true" indent="0" shrinkToFit="false"/>
      <protection locked="true" hidden="false"/>
    </xf>
    <xf numFmtId="164" fontId="36" fillId="33" borderId="0" xfId="55" applyFont="true" applyBorder="true" applyAlignment="true" applyProtection="true">
      <alignment horizontal="general" vertical="center" textRotation="0" wrapText="false" indent="0" shrinkToFit="false"/>
      <protection locked="true" hidden="false"/>
    </xf>
    <xf numFmtId="164" fontId="36" fillId="33" borderId="0" xfId="55" applyFont="true" applyBorder="false" applyAlignment="true" applyProtection="true">
      <alignment horizontal="general" vertical="center" textRotation="0" wrapText="true" indent="0" shrinkToFit="false"/>
      <protection locked="true" hidden="false"/>
    </xf>
    <xf numFmtId="164" fontId="36" fillId="33" borderId="0" xfId="55" applyFont="true" applyBorder="true" applyAlignment="true" applyProtection="true">
      <alignment horizontal="general" vertical="bottom" textRotation="0" wrapText="false" indent="0" shrinkToFit="false"/>
      <protection locked="true" hidden="false"/>
    </xf>
    <xf numFmtId="164" fontId="36" fillId="33" borderId="0" xfId="55" applyFont="true" applyBorder="true" applyAlignment="true" applyProtection="true">
      <alignment horizontal="left" vertical="center" textRotation="0" wrapText="true" indent="0" shrinkToFit="false"/>
      <protection locked="true" hidden="false"/>
    </xf>
    <xf numFmtId="164" fontId="58" fillId="35" borderId="0" xfId="55" applyFont="true" applyBorder="true" applyAlignment="true" applyProtection="true">
      <alignment horizontal="justify" vertical="center" textRotation="0" wrapText="true" indent="0" shrinkToFit="false"/>
      <protection locked="true" hidden="false"/>
    </xf>
    <xf numFmtId="164" fontId="78" fillId="35" borderId="0" xfId="55" applyFont="true" applyBorder="true" applyAlignment="true" applyProtection="true">
      <alignment horizontal="general" vertical="center" textRotation="0" wrapText="false" indent="0" shrinkToFit="false"/>
      <protection locked="true" hidden="false"/>
    </xf>
    <xf numFmtId="164" fontId="75" fillId="35" borderId="0" xfId="55" applyFont="true" applyBorder="true" applyAlignment="true" applyProtection="true">
      <alignment horizontal="general" vertical="center" textRotation="0" wrapText="false" indent="0" shrinkToFit="false"/>
      <protection locked="true" hidden="false"/>
    </xf>
    <xf numFmtId="164" fontId="79" fillId="35" borderId="0" xfId="55" applyFont="true" applyBorder="true" applyAlignment="true" applyProtection="true">
      <alignment horizontal="general" vertical="center" textRotation="0" wrapText="false" indent="0" shrinkToFit="false"/>
      <protection locked="true" hidden="false"/>
    </xf>
    <xf numFmtId="164" fontId="36" fillId="35" borderId="0" xfId="55" applyFont="true" applyBorder="true" applyAlignment="true" applyProtection="false">
      <alignment horizontal="general" vertical="center" textRotation="0" wrapText="false" indent="0" shrinkToFit="false"/>
      <protection locked="true" hidden="false"/>
    </xf>
    <xf numFmtId="164" fontId="58" fillId="28" borderId="0" xfId="55" applyFont="true" applyBorder="false" applyAlignment="true" applyProtection="true">
      <alignment horizontal="justify" vertical="center" textRotation="0" wrapText="true" indent="0" shrinkToFit="false"/>
      <protection locked="true" hidden="false"/>
    </xf>
    <xf numFmtId="164" fontId="78" fillId="28" borderId="0" xfId="55" applyFont="true" applyBorder="true" applyAlignment="true" applyProtection="true">
      <alignment horizontal="general" vertical="center" textRotation="0" wrapText="false" indent="0" shrinkToFit="false"/>
      <protection locked="true" hidden="false"/>
    </xf>
    <xf numFmtId="164" fontId="75" fillId="28" borderId="0" xfId="55" applyFont="true" applyBorder="true" applyAlignment="true" applyProtection="true">
      <alignment horizontal="general" vertical="center" textRotation="0" wrapText="false" indent="0" shrinkToFit="false"/>
      <protection locked="true" hidden="false"/>
    </xf>
    <xf numFmtId="164" fontId="79" fillId="28" borderId="0" xfId="55" applyFont="true" applyBorder="true" applyAlignment="true" applyProtection="true">
      <alignment horizontal="general" vertical="center" textRotation="0" wrapText="false" indent="0" shrinkToFit="false"/>
      <protection locked="true" hidden="false"/>
    </xf>
    <xf numFmtId="164" fontId="36" fillId="28" borderId="0" xfId="55" applyFont="true" applyBorder="true" applyAlignment="true" applyProtection="false">
      <alignment horizontal="general" vertical="center" textRotation="0" wrapText="false" indent="0" shrinkToFit="false"/>
      <protection locked="true" hidden="false"/>
    </xf>
    <xf numFmtId="164" fontId="39" fillId="29" borderId="30" xfId="55" applyFont="true" applyBorder="true" applyAlignment="true" applyProtection="true">
      <alignment horizontal="center" vertical="center" textRotation="0" wrapText="true" indent="0" shrinkToFit="false"/>
      <protection locked="true" hidden="false"/>
    </xf>
    <xf numFmtId="164" fontId="18" fillId="28" borderId="0" xfId="55" applyFont="true" applyBorder="true" applyAlignment="true" applyProtection="true">
      <alignment horizontal="general" vertical="top" textRotation="0" wrapText="false" indent="0" shrinkToFit="false"/>
      <protection locked="false" hidden="false"/>
    </xf>
    <xf numFmtId="164" fontId="18" fillId="28" borderId="0" xfId="55" applyFont="true" applyBorder="true" applyAlignment="true" applyProtection="false">
      <alignment horizontal="general" vertical="top" textRotation="0" wrapText="false" indent="0" shrinkToFit="false"/>
      <protection locked="true" hidden="false"/>
    </xf>
    <xf numFmtId="164" fontId="18" fillId="0" borderId="0" xfId="55" applyFont="true" applyBorder="true" applyAlignment="true" applyProtection="false">
      <alignment horizontal="general" vertical="top" textRotation="0" wrapText="false" indent="0" shrinkToFit="false"/>
      <protection locked="true" hidden="false"/>
    </xf>
    <xf numFmtId="164" fontId="18" fillId="0" borderId="0" xfId="55" applyFont="true" applyBorder="true" applyAlignment="true" applyProtection="false">
      <alignment horizontal="general" vertical="bottom" textRotation="0" wrapText="false" indent="0" shrinkToFit="false"/>
      <protection locked="true" hidden="false"/>
    </xf>
    <xf numFmtId="164" fontId="80" fillId="28" borderId="0" xfId="55" applyFont="true" applyBorder="true" applyAlignment="true" applyProtection="true">
      <alignment horizontal="general" vertical="bottom" textRotation="0" wrapText="false" indent="0" shrinkToFit="false"/>
      <protection locked="false" hidden="false"/>
    </xf>
    <xf numFmtId="164" fontId="39" fillId="29" borderId="30" xfId="55" applyFont="true" applyBorder="true" applyAlignment="true" applyProtection="true">
      <alignment horizontal="general" vertical="center" textRotation="0" wrapText="false" indent="0" shrinkToFit="false"/>
      <protection locked="true" hidden="false"/>
    </xf>
    <xf numFmtId="164" fontId="81" fillId="29" borderId="30" xfId="55" applyFont="true" applyBorder="true" applyAlignment="true" applyProtection="true">
      <alignment horizontal="center" vertical="bottom" textRotation="0" wrapText="false" indent="0" shrinkToFit="false"/>
      <protection locked="true" hidden="false"/>
    </xf>
    <xf numFmtId="164" fontId="82" fillId="36" borderId="30" xfId="55" applyFont="true" applyBorder="true" applyAlignment="true" applyProtection="true">
      <alignment horizontal="left" vertical="center" textRotation="0" wrapText="false" indent="0" shrinkToFit="false"/>
      <protection locked="true" hidden="false"/>
    </xf>
    <xf numFmtId="167" fontId="26" fillId="39" borderId="30" xfId="55" applyFont="true" applyBorder="true" applyAlignment="true" applyProtection="true">
      <alignment horizontal="center" vertical="center" textRotation="0" wrapText="false" indent="0" shrinkToFit="false"/>
      <protection locked="true" hidden="false"/>
    </xf>
    <xf numFmtId="167" fontId="39" fillId="31" borderId="30" xfId="55" applyFont="true" applyBorder="true" applyAlignment="true" applyProtection="true">
      <alignment horizontal="center" vertical="center" textRotation="0" wrapText="false" indent="0" shrinkToFit="false"/>
      <protection locked="true" hidden="false"/>
    </xf>
    <xf numFmtId="164" fontId="18" fillId="40" borderId="30" xfId="55" applyFont="true" applyBorder="true" applyAlignment="true" applyProtection="false">
      <alignment horizontal="center" vertical="bottom" textRotation="0" wrapText="false" indent="0" shrinkToFit="false"/>
      <protection locked="true" hidden="false"/>
    </xf>
    <xf numFmtId="164" fontId="82" fillId="40" borderId="30" xfId="55" applyFont="true" applyBorder="true" applyAlignment="true" applyProtection="true">
      <alignment horizontal="general" vertical="center" textRotation="0" wrapText="false" indent="0" shrinkToFit="false"/>
      <protection locked="true" hidden="false"/>
    </xf>
    <xf numFmtId="164" fontId="18" fillId="0" borderId="30" xfId="55" applyFont="true" applyBorder="true" applyAlignment="true" applyProtection="true">
      <alignment horizontal="center" vertical="center" textRotation="0" wrapText="false" indent="0" shrinkToFit="false"/>
      <protection locked="false" hidden="false"/>
    </xf>
    <xf numFmtId="167" fontId="83" fillId="0" borderId="30" xfId="55" applyFont="true" applyBorder="true" applyAlignment="true" applyProtection="true">
      <alignment horizontal="center" vertical="center" textRotation="0" wrapText="false" indent="0" shrinkToFit="false"/>
      <protection locked="false" hidden="false"/>
    </xf>
    <xf numFmtId="164" fontId="18" fillId="40" borderId="30" xfId="55" applyFont="true" applyBorder="true" applyAlignment="true" applyProtection="true">
      <alignment horizontal="general" vertical="center" textRotation="0" wrapText="false" indent="0" shrinkToFit="false"/>
      <protection locked="true" hidden="false"/>
    </xf>
    <xf numFmtId="164" fontId="82" fillId="36" borderId="30" xfId="55" applyFont="true" applyBorder="true" applyAlignment="true" applyProtection="true">
      <alignment horizontal="left" vertical="center" textRotation="0" wrapText="true" indent="0" shrinkToFit="false"/>
      <protection locked="true" hidden="false"/>
    </xf>
    <xf numFmtId="164" fontId="82" fillId="40" borderId="30" xfId="55" applyFont="true" applyBorder="true" applyAlignment="true" applyProtection="true">
      <alignment horizontal="center" vertical="center" textRotation="0" wrapText="true" indent="0" shrinkToFit="false"/>
      <protection locked="true" hidden="false"/>
    </xf>
    <xf numFmtId="164" fontId="18" fillId="40" borderId="30" xfId="55" applyFont="true" applyBorder="true" applyAlignment="true" applyProtection="false">
      <alignment horizontal="general" vertical="bottom" textRotation="0" wrapText="false" indent="0" shrinkToFit="false"/>
      <protection locked="true" hidden="false"/>
    </xf>
    <xf numFmtId="167" fontId="39" fillId="31" borderId="30" xfId="55" applyFont="true" applyBorder="true" applyAlignment="true" applyProtection="true">
      <alignment horizontal="center" vertical="center" textRotation="0" wrapText="false" indent="0" shrinkToFit="false"/>
      <protection locked="false" hidden="false"/>
    </xf>
    <xf numFmtId="164" fontId="82" fillId="36" borderId="31" xfId="55" applyFont="true" applyBorder="true" applyAlignment="true" applyProtection="true">
      <alignment horizontal="general" vertical="center" textRotation="0" wrapText="true" indent="0" shrinkToFit="false"/>
      <protection locked="true" hidden="false"/>
    </xf>
    <xf numFmtId="167" fontId="26" fillId="33" borderId="30" xfId="55" applyFont="true" applyBorder="true" applyAlignment="true" applyProtection="true">
      <alignment horizontal="center" vertical="center" textRotation="0" wrapText="false" indent="0" shrinkToFit="false"/>
      <protection locked="false" hidden="false"/>
    </xf>
    <xf numFmtId="164" fontId="82" fillId="36" borderId="32" xfId="55" applyFont="true" applyBorder="true" applyAlignment="true" applyProtection="true">
      <alignment horizontal="general" vertical="center" textRotation="0" wrapText="false" indent="0" shrinkToFit="false"/>
      <protection locked="true" hidden="false"/>
    </xf>
    <xf numFmtId="164" fontId="18" fillId="36" borderId="30" xfId="55" applyFont="true" applyBorder="true" applyAlignment="true" applyProtection="true">
      <alignment horizontal="left" vertical="center" textRotation="0" wrapText="true" indent="0" shrinkToFit="false"/>
      <protection locked="true" hidden="false"/>
    </xf>
    <xf numFmtId="164" fontId="39" fillId="41" borderId="30" xfId="55" applyFont="true" applyBorder="true" applyAlignment="true" applyProtection="true">
      <alignment horizontal="right" vertical="center" textRotation="0" wrapText="false" indent="0" shrinkToFit="false"/>
      <protection locked="true" hidden="false"/>
    </xf>
    <xf numFmtId="164" fontId="58" fillId="28" borderId="0" xfId="55" applyFont="true" applyBorder="true" applyAlignment="true" applyProtection="true">
      <alignment horizontal="general" vertical="center" textRotation="0" wrapText="false" indent="0" shrinkToFit="false"/>
      <protection locked="false" hidden="false"/>
    </xf>
    <xf numFmtId="167" fontId="26" fillId="39" borderId="30" xfId="55" applyFont="true" applyBorder="true" applyAlignment="true" applyProtection="true">
      <alignment horizontal="center" vertical="center" textRotation="0" wrapText="false" indent="0" shrinkToFit="false"/>
      <protection locked="false" hidden="false"/>
    </xf>
    <xf numFmtId="164" fontId="82" fillId="40" borderId="30" xfId="55" applyFont="true" applyBorder="true" applyAlignment="true" applyProtection="true">
      <alignment horizontal="center" vertical="center" textRotation="0" wrapText="false" indent="0" shrinkToFit="false"/>
      <protection locked="true" hidden="false"/>
    </xf>
    <xf numFmtId="164" fontId="18" fillId="40" borderId="30" xfId="55" applyFont="true" applyBorder="true" applyAlignment="true" applyProtection="true">
      <alignment horizontal="left" vertical="center" textRotation="0" wrapText="false" indent="0" shrinkToFit="false"/>
      <protection locked="true" hidden="false"/>
    </xf>
    <xf numFmtId="164" fontId="18" fillId="36" borderId="30" xfId="55" applyFont="true" applyBorder="true" applyAlignment="true" applyProtection="true">
      <alignment horizontal="left" vertical="center" textRotation="0" wrapText="false" indent="0" shrinkToFit="false"/>
      <protection locked="true" hidden="false"/>
    </xf>
    <xf numFmtId="164" fontId="86" fillId="28" borderId="0" xfId="55" applyFont="true" applyBorder="true" applyAlignment="true" applyProtection="true">
      <alignment horizontal="left" vertical="center" textRotation="0" wrapText="true" indent="0" shrinkToFit="false"/>
      <protection locked="true" hidden="false"/>
    </xf>
    <xf numFmtId="164" fontId="87" fillId="28" borderId="0" xfId="55" applyFont="true" applyBorder="true" applyAlignment="true" applyProtection="true">
      <alignment horizontal="left" vertical="center" textRotation="0" wrapText="false" indent="0" shrinkToFit="false"/>
      <protection locked="true" hidden="false"/>
    </xf>
    <xf numFmtId="164" fontId="88" fillId="28" borderId="0" xfId="55" applyFont="true" applyBorder="true" applyAlignment="true" applyProtection="true">
      <alignment horizontal="left" vertical="center" textRotation="0" wrapText="true" indent="0" shrinkToFit="false"/>
      <protection locked="true" hidden="false"/>
    </xf>
    <xf numFmtId="164" fontId="86" fillId="33" borderId="0" xfId="55" applyFont="true" applyBorder="true" applyAlignment="true" applyProtection="true">
      <alignment horizontal="left" vertical="center" textRotation="0" wrapText="true" indent="0" shrinkToFit="false"/>
      <protection locked="true" hidden="false"/>
    </xf>
    <xf numFmtId="164" fontId="89" fillId="35" borderId="0" xfId="55" applyFont="true" applyBorder="true" applyAlignment="true" applyProtection="true">
      <alignment horizontal="left" vertical="center" textRotation="0" wrapText="false" indent="0" shrinkToFit="false"/>
      <protection locked="true" hidden="false"/>
    </xf>
    <xf numFmtId="164" fontId="89" fillId="35" borderId="0" xfId="55" applyFont="true" applyBorder="true" applyAlignment="true" applyProtection="true">
      <alignment horizontal="general" vertical="center" textRotation="0" wrapText="false" indent="0" shrinkToFit="false"/>
      <protection locked="true" hidden="false"/>
    </xf>
    <xf numFmtId="164" fontId="58" fillId="35" borderId="0" xfId="55" applyFont="true" applyBorder="true" applyAlignment="true" applyProtection="false">
      <alignment horizontal="general" vertical="center" textRotation="0" wrapText="false" indent="0" shrinkToFit="false"/>
      <protection locked="true" hidden="false"/>
    </xf>
    <xf numFmtId="164" fontId="58" fillId="28" borderId="0" xfId="55" applyFont="true" applyBorder="true" applyAlignment="true" applyProtection="true">
      <alignment horizontal="general" vertical="bottom" textRotation="0" wrapText="false" indent="0" shrinkToFit="false"/>
      <protection locked="true" hidden="false"/>
    </xf>
    <xf numFmtId="164" fontId="42" fillId="28" borderId="0" xfId="55" applyFont="true" applyBorder="true" applyAlignment="true" applyProtection="false">
      <alignment horizontal="left" vertical="bottom" textRotation="0" wrapText="false" indent="0" shrinkToFit="false"/>
      <protection locked="true" hidden="false"/>
    </xf>
    <xf numFmtId="164" fontId="36" fillId="28" borderId="0" xfId="55" applyFont="true" applyBorder="true" applyAlignment="true" applyProtection="true">
      <alignment horizontal="left" vertical="bottom" textRotation="0" wrapText="false" indent="0" shrinkToFit="false"/>
      <protection locked="true" hidden="false"/>
    </xf>
    <xf numFmtId="164" fontId="36" fillId="28" borderId="0" xfId="55" applyFont="true" applyBorder="true" applyAlignment="true" applyProtection="true">
      <alignment horizontal="justify" vertical="bottom" textRotation="0" wrapText="false" indent="0" shrinkToFit="false"/>
      <protection locked="true" hidden="false"/>
    </xf>
    <xf numFmtId="164" fontId="58" fillId="28" borderId="0" xfId="55" applyFont="true" applyBorder="true" applyAlignment="true" applyProtection="true">
      <alignment horizontal="justify" vertical="bottom" textRotation="0" wrapText="false" indent="0" shrinkToFit="false"/>
      <protection locked="true" hidden="false"/>
    </xf>
    <xf numFmtId="164" fontId="39" fillId="29" borderId="30" xfId="55" applyFont="true" applyBorder="true" applyAlignment="true" applyProtection="true">
      <alignment horizontal="center" vertical="center" textRotation="0" wrapText="false" indent="0" shrinkToFit="false"/>
      <protection locked="true" hidden="false"/>
    </xf>
    <xf numFmtId="164" fontId="40" fillId="36" borderId="30" xfId="55" applyFont="true" applyBorder="true" applyAlignment="true" applyProtection="true">
      <alignment horizontal="general" vertical="center" textRotation="0" wrapText="true" indent="0" shrinkToFit="false"/>
      <protection locked="true" hidden="false"/>
    </xf>
    <xf numFmtId="164" fontId="39" fillId="0" borderId="30" xfId="55" applyFont="true" applyBorder="true" applyAlignment="true" applyProtection="true">
      <alignment horizontal="center" vertical="center" textRotation="0" wrapText="true" indent="0" shrinkToFit="false"/>
      <protection locked="false" hidden="false"/>
    </xf>
    <xf numFmtId="164" fontId="58" fillId="28" borderId="0" xfId="55" applyFont="true" applyBorder="true" applyAlignment="true" applyProtection="false">
      <alignment horizontal="general" vertical="bottom" textRotation="0" wrapText="false" indent="0" shrinkToFit="false"/>
      <protection locked="true" hidden="false"/>
    </xf>
    <xf numFmtId="164" fontId="26" fillId="28" borderId="0" xfId="55" applyFont="true" applyBorder="true" applyAlignment="true" applyProtection="true">
      <alignment horizontal="center" vertical="center" textRotation="0" wrapText="false" indent="0" shrinkToFit="false"/>
      <protection locked="false" hidden="false"/>
    </xf>
    <xf numFmtId="164" fontId="26" fillId="28" borderId="0" xfId="55" applyFont="true" applyBorder="true" applyAlignment="true" applyProtection="true">
      <alignment horizontal="center" vertical="center" textRotation="0" wrapText="true" indent="0" shrinkToFit="false"/>
      <protection locked="false" hidden="false"/>
    </xf>
    <xf numFmtId="164" fontId="83" fillId="36" borderId="30" xfId="55" applyFont="true" applyBorder="true" applyAlignment="true" applyProtection="true">
      <alignment horizontal="left" vertical="center" textRotation="0" wrapText="false" indent="0" shrinkToFit="false"/>
      <protection locked="true" hidden="false"/>
    </xf>
    <xf numFmtId="168" fontId="18" fillId="33" borderId="30" xfId="55" applyFont="true" applyBorder="true" applyAlignment="true" applyProtection="true">
      <alignment horizontal="center" vertical="center" textRotation="0" wrapText="false" indent="0" shrinkToFit="false"/>
      <protection locked="false" hidden="false"/>
    </xf>
    <xf numFmtId="167" fontId="18" fillId="38" borderId="30" xfId="55" applyFont="true" applyBorder="true" applyAlignment="true" applyProtection="true">
      <alignment horizontal="center" vertical="center" textRotation="0" wrapText="false" indent="0" shrinkToFit="false"/>
      <protection locked="false" hidden="false"/>
    </xf>
    <xf numFmtId="164" fontId="18" fillId="28" borderId="0" xfId="55" applyFont="true" applyBorder="true" applyAlignment="true" applyProtection="true">
      <alignment horizontal="center" vertical="bottom" textRotation="0" wrapText="false" indent="0" shrinkToFit="false"/>
      <protection locked="false" hidden="false"/>
    </xf>
    <xf numFmtId="164" fontId="26" fillId="28" borderId="0" xfId="55" applyFont="true" applyBorder="true" applyAlignment="true" applyProtection="true">
      <alignment horizontal="center" vertical="bottom" textRotation="0" wrapText="true" indent="0" shrinkToFit="false"/>
      <protection locked="false" hidden="false"/>
    </xf>
    <xf numFmtId="164" fontId="63" fillId="28" borderId="0" xfId="55" applyFont="true" applyBorder="true" applyAlignment="true" applyProtection="true">
      <alignment horizontal="center" vertical="bottom" textRotation="0" wrapText="false" indent="0" shrinkToFit="false"/>
      <protection locked="false" hidden="false"/>
    </xf>
    <xf numFmtId="164" fontId="26" fillId="36" borderId="30" xfId="55" applyFont="true" applyBorder="true" applyAlignment="true" applyProtection="true">
      <alignment horizontal="left" vertical="center" textRotation="0" wrapText="false" indent="0" shrinkToFit="false"/>
      <protection locked="true" hidden="false"/>
    </xf>
    <xf numFmtId="164" fontId="26" fillId="42" borderId="30" xfId="55" applyFont="true" applyBorder="true" applyAlignment="true" applyProtection="true">
      <alignment horizontal="center" vertical="center" textRotation="0" wrapText="false" indent="0" shrinkToFit="false"/>
      <protection locked="true" hidden="false"/>
    </xf>
    <xf numFmtId="167" fontId="26" fillId="38" borderId="30" xfId="55" applyFont="true" applyBorder="true" applyAlignment="true" applyProtection="true">
      <alignment horizontal="center" vertical="center" textRotation="0" wrapText="false" indent="0" shrinkToFit="false"/>
      <protection locked="false" hidden="false"/>
    </xf>
    <xf numFmtId="164" fontId="26" fillId="28" borderId="0" xfId="55" applyFont="true" applyBorder="true" applyAlignment="true" applyProtection="true">
      <alignment horizontal="center" vertical="bottom" textRotation="0" wrapText="false" indent="0" shrinkToFit="false"/>
      <protection locked="false" hidden="false"/>
    </xf>
    <xf numFmtId="164" fontId="72" fillId="28" borderId="0" xfId="55" applyFont="true" applyBorder="true" applyAlignment="true" applyProtection="true">
      <alignment horizontal="left" vertical="center" textRotation="0" wrapText="true" indent="0" shrinkToFit="false"/>
      <protection locked="true" hidden="false"/>
    </xf>
    <xf numFmtId="164" fontId="72" fillId="33" borderId="0" xfId="55" applyFont="true" applyBorder="true" applyAlignment="true" applyProtection="true">
      <alignment horizontal="left" vertical="center" textRotation="0" wrapText="true" indent="0" shrinkToFit="false"/>
      <protection locked="true" hidden="false"/>
    </xf>
    <xf numFmtId="164" fontId="58" fillId="35" borderId="0" xfId="55" applyFont="true" applyBorder="true" applyAlignment="true" applyProtection="true">
      <alignment horizontal="left" vertical="center" textRotation="0" wrapText="false" indent="0" shrinkToFit="false"/>
      <protection locked="true" hidden="false"/>
    </xf>
    <xf numFmtId="164" fontId="72" fillId="35" borderId="0" xfId="55" applyFont="true" applyBorder="true" applyAlignment="true" applyProtection="true">
      <alignment horizontal="left" vertical="center" textRotation="0" wrapText="true" indent="0" shrinkToFit="false"/>
      <protection locked="true" hidden="false"/>
    </xf>
    <xf numFmtId="164" fontId="58" fillId="28" borderId="0" xfId="55" applyFont="true" applyBorder="true" applyAlignment="true" applyProtection="true">
      <alignment horizontal="left" vertical="bottom" textRotation="0" wrapText="false" indent="0" shrinkToFit="false"/>
      <protection locked="true" hidden="false"/>
    </xf>
    <xf numFmtId="164" fontId="72" fillId="43" borderId="0" xfId="55" applyFont="true" applyBorder="true" applyAlignment="true" applyProtection="true">
      <alignment horizontal="left" vertical="center" textRotation="0" wrapText="true" indent="0" shrinkToFit="false"/>
      <protection locked="true" hidden="false"/>
    </xf>
    <xf numFmtId="164" fontId="72" fillId="28" borderId="0" xfId="55" applyFont="true" applyBorder="true" applyAlignment="true" applyProtection="true">
      <alignment horizontal="left" vertical="center" textRotation="0" wrapText="false" indent="0" shrinkToFit="false"/>
      <protection locked="true" hidden="false"/>
    </xf>
    <xf numFmtId="164" fontId="18" fillId="28" borderId="0" xfId="55" applyFont="false" applyBorder="false" applyAlignment="false" applyProtection="true">
      <alignment horizontal="general" vertical="bottom" textRotation="0" wrapText="false" indent="0" shrinkToFit="false"/>
      <protection locked="true" hidden="false"/>
    </xf>
    <xf numFmtId="164" fontId="18" fillId="43" borderId="0" xfId="55" applyFont="false" applyBorder="false" applyAlignment="false" applyProtection="true">
      <alignment horizontal="general" vertical="bottom" textRotation="0" wrapText="false" indent="0" shrinkToFit="false"/>
      <protection locked="true" hidden="false"/>
    </xf>
    <xf numFmtId="164" fontId="57" fillId="43" borderId="0" xfId="20" applyFont="true" applyBorder="true" applyAlignment="false" applyProtection="false">
      <alignment horizontal="general" vertical="center" textRotation="0" wrapText="false" indent="0" shrinkToFit="false"/>
      <protection locked="true" hidden="false"/>
    </xf>
    <xf numFmtId="164" fontId="92" fillId="43" borderId="0" xfId="20" applyFont="true" applyBorder="true" applyAlignment="false" applyProtection="false">
      <alignment horizontal="general" vertical="center" textRotation="0" wrapText="false" indent="0" shrinkToFit="false"/>
      <protection locked="true" hidden="false"/>
    </xf>
    <xf numFmtId="164" fontId="43" fillId="43" borderId="0" xfId="0" applyFont="true" applyBorder="false" applyAlignment="false" applyProtection="false">
      <alignment horizontal="general" vertical="bottom" textRotation="0" wrapText="false" indent="0" shrinkToFit="false"/>
      <protection locked="true" hidden="false"/>
    </xf>
    <xf numFmtId="164" fontId="86" fillId="43" borderId="0" xfId="55" applyFont="true" applyBorder="true" applyAlignment="true" applyProtection="true">
      <alignment horizontal="left" vertical="center" textRotation="0" wrapText="true" indent="0" shrinkToFit="false"/>
      <protection locked="true" hidden="false"/>
    </xf>
    <xf numFmtId="164" fontId="68" fillId="29" borderId="30" xfId="55" applyFont="true" applyBorder="true" applyAlignment="true" applyProtection="true">
      <alignment horizontal="center" vertical="center" textRotation="0" wrapText="true" indent="0" shrinkToFit="false"/>
      <protection locked="true" hidden="false"/>
    </xf>
    <xf numFmtId="164" fontId="93" fillId="29" borderId="30" xfId="55" applyFont="true" applyBorder="true" applyAlignment="true" applyProtection="true">
      <alignment horizontal="center" vertical="center" textRotation="0" wrapText="false" indent="0" shrinkToFit="false"/>
      <protection locked="true" hidden="false"/>
    </xf>
    <xf numFmtId="164" fontId="93" fillId="29" borderId="30" xfId="55" applyFont="true" applyBorder="true" applyAlignment="true" applyProtection="true">
      <alignment horizontal="center" vertical="center" textRotation="0" wrapText="true" indent="0" shrinkToFit="false"/>
      <protection locked="true" hidden="false"/>
    </xf>
    <xf numFmtId="164" fontId="94" fillId="28" borderId="0" xfId="55" applyFont="true" applyBorder="true" applyAlignment="true" applyProtection="true">
      <alignment horizontal="general" vertical="bottom" textRotation="0" wrapText="false" indent="0" shrinkToFit="false"/>
      <protection locked="false" hidden="false"/>
    </xf>
    <xf numFmtId="168" fontId="39" fillId="31" borderId="30" xfId="55" applyFont="true" applyBorder="true" applyAlignment="true" applyProtection="true">
      <alignment horizontal="center" vertical="center" textRotation="0" wrapText="false" indent="0" shrinkToFit="false"/>
      <protection locked="false" hidden="false"/>
    </xf>
    <xf numFmtId="164" fontId="95" fillId="28" borderId="0" xfId="55" applyFont="true" applyBorder="true" applyAlignment="true" applyProtection="true">
      <alignment horizontal="left" vertical="bottom" textRotation="0" wrapText="false" indent="0" shrinkToFit="false"/>
      <protection locked="false" hidden="false"/>
    </xf>
    <xf numFmtId="164" fontId="58" fillId="28" borderId="0" xfId="55" applyFont="true" applyBorder="false" applyAlignment="true" applyProtection="true">
      <alignment horizontal="left" vertical="bottom" textRotation="0" wrapText="false" indent="0" shrinkToFit="false"/>
      <protection locked="true" hidden="false"/>
    </xf>
    <xf numFmtId="164" fontId="96" fillId="28" borderId="0" xfId="55" applyFont="true" applyBorder="false" applyAlignment="true" applyProtection="true">
      <alignment horizontal="left" vertical="bottom" textRotation="0" wrapText="false" indent="0" shrinkToFit="false"/>
      <protection locked="true" hidden="false"/>
    </xf>
    <xf numFmtId="164" fontId="94" fillId="28" borderId="0" xfId="55" applyFont="true" applyBorder="true" applyAlignment="true" applyProtection="true">
      <alignment horizontal="general" vertical="bottom" textRotation="0" wrapText="false" indent="0" shrinkToFit="false"/>
      <protection locked="true" hidden="false"/>
    </xf>
    <xf numFmtId="164" fontId="39" fillId="29" borderId="30" xfId="55" applyFont="true" applyBorder="true" applyAlignment="true" applyProtection="true">
      <alignment horizontal="left" vertical="center" textRotation="0" wrapText="false" indent="0" shrinkToFit="false"/>
      <protection locked="true" hidden="false"/>
    </xf>
    <xf numFmtId="164" fontId="39" fillId="29" borderId="30" xfId="55" applyFont="true" applyBorder="true" applyAlignment="true" applyProtection="true">
      <alignment horizontal="center" vertical="bottom" textRotation="0" wrapText="true" indent="0" shrinkToFit="false"/>
      <protection locked="true" hidden="false"/>
    </xf>
    <xf numFmtId="164" fontId="58" fillId="28" borderId="0" xfId="55" applyFont="true" applyBorder="false" applyAlignment="true" applyProtection="true">
      <alignment horizontal="left" vertical="bottom" textRotation="0" wrapText="false" indent="0" shrinkToFit="false"/>
      <protection locked="false" hidden="false"/>
    </xf>
    <xf numFmtId="164" fontId="96" fillId="28" borderId="0" xfId="55" applyFont="true" applyBorder="false" applyAlignment="true" applyProtection="true">
      <alignment horizontal="left" vertical="bottom" textRotation="0" wrapText="false" indent="0" shrinkToFit="false"/>
      <protection locked="false" hidden="false"/>
    </xf>
    <xf numFmtId="164" fontId="36" fillId="33" borderId="30" xfId="55" applyFont="true" applyBorder="true" applyAlignment="true" applyProtection="true">
      <alignment horizontal="general" vertical="bottom" textRotation="0" wrapText="false" indent="0" shrinkToFit="false"/>
      <protection locked="false" hidden="false"/>
    </xf>
    <xf numFmtId="164" fontId="58" fillId="33" borderId="30" xfId="55" applyFont="true" applyBorder="true" applyAlignment="true" applyProtection="true">
      <alignment horizontal="left" vertical="bottom" textRotation="0" wrapText="false" indent="0" shrinkToFit="false"/>
      <protection locked="false" hidden="false"/>
    </xf>
    <xf numFmtId="164" fontId="18" fillId="28" borderId="0" xfId="55" applyFont="true" applyBorder="true" applyAlignment="true" applyProtection="true">
      <alignment horizontal="general" vertical="center" textRotation="0" wrapText="false" indent="0" shrinkToFit="false"/>
      <protection locked="true" hidden="false"/>
    </xf>
    <xf numFmtId="164" fontId="18" fillId="28" borderId="0" xfId="55" applyFont="false" applyBorder="true" applyAlignment="true" applyProtection="true">
      <alignment horizontal="general" vertical="bottom" textRotation="0" wrapText="false" indent="0" shrinkToFit="false"/>
      <protection locked="true" hidden="false"/>
    </xf>
    <xf numFmtId="164" fontId="58" fillId="33" borderId="0" xfId="55" applyFont="true" applyBorder="false" applyAlignment="true" applyProtection="true">
      <alignment horizontal="left" vertical="bottom" textRotation="0" wrapText="false" indent="0" shrinkToFit="false"/>
      <protection locked="true" hidden="false"/>
    </xf>
    <xf numFmtId="164" fontId="96" fillId="33" borderId="0" xfId="55" applyFont="true" applyBorder="false" applyAlignment="true" applyProtection="true">
      <alignment horizontal="left" vertical="bottom" textRotation="0" wrapText="false" indent="0" shrinkToFit="false"/>
      <protection locked="true" hidden="false"/>
    </xf>
    <xf numFmtId="164" fontId="94" fillId="33" borderId="0" xfId="55" applyFont="true" applyBorder="true" applyAlignment="true" applyProtection="true">
      <alignment horizontal="general" vertical="bottom" textRotation="0" wrapText="false" indent="0" shrinkToFit="false"/>
      <protection locked="true" hidden="false"/>
    </xf>
    <xf numFmtId="164" fontId="18" fillId="33" borderId="0" xfId="55" applyFont="true" applyBorder="true" applyAlignment="true" applyProtection="true">
      <alignment horizontal="general" vertical="center" textRotation="0" wrapText="false" indent="0" shrinkToFit="false"/>
      <protection locked="true" hidden="false"/>
    </xf>
    <xf numFmtId="164" fontId="58" fillId="35" borderId="0" xfId="55" applyFont="true" applyBorder="false" applyAlignment="true" applyProtection="true">
      <alignment horizontal="left" vertical="center" textRotation="0" wrapText="false" indent="0" shrinkToFit="false"/>
      <protection locked="true" hidden="false"/>
    </xf>
    <xf numFmtId="164" fontId="58" fillId="35" borderId="0" xfId="55" applyFont="true" applyBorder="false" applyAlignment="true" applyProtection="true">
      <alignment horizontal="left" vertical="bottom" textRotation="0" wrapText="false" indent="0" shrinkToFit="false"/>
      <protection locked="true" hidden="false"/>
    </xf>
    <xf numFmtId="164" fontId="96" fillId="35" borderId="0" xfId="55" applyFont="true" applyBorder="false" applyAlignment="true" applyProtection="true">
      <alignment horizontal="left" vertical="bottom" textRotation="0" wrapText="false" indent="0" shrinkToFit="false"/>
      <protection locked="true" hidden="false"/>
    </xf>
    <xf numFmtId="164" fontId="94" fillId="35" borderId="0" xfId="55" applyFont="true" applyBorder="true" applyAlignment="true" applyProtection="true">
      <alignment horizontal="general" vertical="bottom" textRotation="0" wrapText="false" indent="0" shrinkToFit="false"/>
      <protection locked="true" hidden="false"/>
    </xf>
    <xf numFmtId="164" fontId="18" fillId="35" borderId="0" xfId="55" applyFont="true" applyBorder="true" applyAlignment="true" applyProtection="true">
      <alignment horizontal="general" vertical="center" textRotation="0" wrapText="false" indent="0" shrinkToFit="false"/>
      <protection locked="true" hidden="false"/>
    </xf>
    <xf numFmtId="164" fontId="42" fillId="28" borderId="0" xfId="56" applyFont="true" applyBorder="true" applyAlignment="true" applyProtection="false">
      <alignment horizontal="left" vertical="bottom" textRotation="0" wrapText="false" indent="0" shrinkToFit="false"/>
      <protection locked="true" hidden="false"/>
    </xf>
    <xf numFmtId="164" fontId="18" fillId="33" borderId="33" xfId="55" applyFont="true" applyBorder="true" applyAlignment="true" applyProtection="true">
      <alignment horizontal="left" vertical="top" textRotation="0" wrapText="false" indent="0" shrinkToFit="false"/>
      <protection locked="false" hidden="false"/>
    </xf>
    <xf numFmtId="164" fontId="34" fillId="29" borderId="0" xfId="20" applyFont="true" applyBorder="true" applyAlignment="false" applyProtection="false">
      <alignment horizontal="general" vertical="center" textRotation="0" wrapText="false" indent="0" shrinkToFit="false"/>
      <protection locked="true" hidden="false"/>
    </xf>
    <xf numFmtId="164" fontId="34" fillId="29" borderId="0" xfId="20" applyFont="true" applyBorder="true" applyAlignment="true" applyProtection="false">
      <alignment horizontal="center" vertical="center" textRotation="0" wrapText="false" indent="0" shrinkToFit="false"/>
      <protection locked="true" hidden="false"/>
    </xf>
    <xf numFmtId="164" fontId="34" fillId="29" borderId="0" xfId="20" applyFont="true" applyBorder="true" applyAlignment="true" applyProtection="false">
      <alignment horizontal="left" vertical="center" textRotation="0" wrapText="false" indent="0" shrinkToFit="false"/>
      <protection locked="true" hidden="false"/>
    </xf>
    <xf numFmtId="164" fontId="42" fillId="35" borderId="0" xfId="55" applyFont="true" applyBorder="true" applyAlignment="true" applyProtection="false">
      <alignment horizontal="left" vertical="bottom" textRotation="0" wrapText="false" indent="0" shrinkToFit="false"/>
      <protection locked="true" hidden="false"/>
    </xf>
    <xf numFmtId="164" fontId="34" fillId="35" borderId="0" xfId="55" applyFont="true" applyBorder="true" applyAlignment="true" applyProtection="true">
      <alignment horizontal="general" vertical="center" textRotation="0" wrapText="false" indent="0" shrinkToFit="false"/>
      <protection locked="true" hidden="false"/>
    </xf>
    <xf numFmtId="164" fontId="35" fillId="35" borderId="0" xfId="55" applyFont="true" applyBorder="true" applyAlignment="true" applyProtection="true">
      <alignment horizontal="general" vertical="bottom" textRotation="0" wrapText="false" indent="0" shrinkToFit="false"/>
      <protection locked="true" hidden="false"/>
    </xf>
    <xf numFmtId="164" fontId="39" fillId="44" borderId="3" xfId="55" applyFont="true" applyBorder="true" applyAlignment="true" applyProtection="true">
      <alignment horizontal="center" vertical="center" textRotation="0" wrapText="false" indent="0" shrinkToFit="false"/>
      <protection locked="false" hidden="false"/>
    </xf>
    <xf numFmtId="167" fontId="18" fillId="45" borderId="3" xfId="55" applyFont="true" applyBorder="true" applyAlignment="true" applyProtection="true">
      <alignment horizontal="left" vertical="top" textRotation="0" wrapText="false" indent="0" shrinkToFit="false"/>
      <protection locked="false" hidden="false"/>
    </xf>
    <xf numFmtId="164" fontId="18" fillId="28" borderId="0" xfId="55" applyFont="true" applyBorder="true" applyAlignment="true" applyProtection="true">
      <alignment horizontal="general" vertical="top" textRotation="0" wrapText="false" indent="0" shrinkToFit="false"/>
      <protection locked="true" hidden="false"/>
    </xf>
    <xf numFmtId="164" fontId="26" fillId="36" borderId="30" xfId="55" applyFont="true" applyBorder="true" applyAlignment="true" applyProtection="true">
      <alignment horizontal="center" vertical="center" textRotation="0" wrapText="true" indent="0" shrinkToFit="false"/>
      <protection locked="true" hidden="false"/>
    </xf>
    <xf numFmtId="164" fontId="39" fillId="46" borderId="30" xfId="55" applyFont="true" applyBorder="true" applyAlignment="true" applyProtection="true">
      <alignment horizontal="general" vertical="center" textRotation="0" wrapText="false" indent="0" shrinkToFit="false"/>
      <protection locked="true" hidden="false"/>
    </xf>
    <xf numFmtId="164" fontId="81" fillId="46" borderId="30" xfId="55" applyFont="true" applyBorder="true" applyAlignment="true" applyProtection="true">
      <alignment horizontal="center" vertical="bottom" textRotation="0" wrapText="false" indent="0" shrinkToFit="false"/>
      <protection locked="true" hidden="false"/>
    </xf>
    <xf numFmtId="164" fontId="82" fillId="0" borderId="30" xfId="55" applyFont="true" applyBorder="true" applyAlignment="true" applyProtection="true">
      <alignment horizontal="left" vertical="center" textRotation="0" wrapText="false" indent="0" shrinkToFit="false"/>
      <protection locked="true" hidden="false"/>
    </xf>
    <xf numFmtId="167" fontId="39" fillId="44" borderId="30" xfId="55" applyFont="true" applyBorder="true" applyAlignment="true" applyProtection="true">
      <alignment horizontal="center" vertical="center" textRotation="0" wrapText="false" indent="0" shrinkToFit="false"/>
      <protection locked="false" hidden="false"/>
    </xf>
    <xf numFmtId="164" fontId="82" fillId="0" borderId="30" xfId="55" applyFont="true" applyBorder="true" applyAlignment="true" applyProtection="true">
      <alignment horizontal="left" vertical="center" textRotation="0" wrapText="true" indent="0" shrinkToFit="false"/>
      <protection locked="true" hidden="false"/>
    </xf>
    <xf numFmtId="164" fontId="82" fillId="0" borderId="30" xfId="55" applyFont="true" applyBorder="true" applyAlignment="true" applyProtection="true">
      <alignment horizontal="left" vertical="center" textRotation="0" wrapText="false" indent="0" shrinkToFit="false"/>
      <protection locked="true" hidden="false"/>
    </xf>
    <xf numFmtId="164" fontId="82" fillId="0" borderId="30" xfId="55" applyFont="true" applyBorder="true" applyAlignment="true" applyProtection="true">
      <alignment horizontal="left" vertical="center" textRotation="0" wrapText="true" indent="0" shrinkToFit="false"/>
      <protection locked="true" hidden="false"/>
    </xf>
    <xf numFmtId="164" fontId="39" fillId="36" borderId="30" xfId="55" applyFont="true" applyBorder="true" applyAlignment="true" applyProtection="true">
      <alignment horizontal="left" vertical="center" textRotation="0" wrapText="false" indent="0" shrinkToFit="false"/>
      <protection locked="true" hidden="false"/>
    </xf>
    <xf numFmtId="164" fontId="36" fillId="46" borderId="30" xfId="55" applyFont="true" applyBorder="true" applyAlignment="true" applyProtection="true">
      <alignment horizontal="center" vertical="bottom" textRotation="0" wrapText="false" indent="0" shrinkToFit="false"/>
      <protection locked="true" hidden="false"/>
    </xf>
    <xf numFmtId="164" fontId="82" fillId="33" borderId="30" xfId="55" applyFont="true" applyBorder="true" applyAlignment="true" applyProtection="true">
      <alignment horizontal="left" vertical="center" textRotation="0" wrapText="false" indent="0" shrinkToFit="false"/>
      <protection locked="true" hidden="false"/>
    </xf>
    <xf numFmtId="164" fontId="18" fillId="33" borderId="30" xfId="55" applyFont="true" applyBorder="true" applyAlignment="true" applyProtection="true">
      <alignment horizontal="center" vertical="center" textRotation="0" wrapText="false" indent="0" shrinkToFit="false"/>
      <protection locked="false" hidden="false"/>
    </xf>
    <xf numFmtId="164" fontId="26" fillId="36" borderId="30" xfId="55" applyFont="true" applyBorder="true" applyAlignment="true" applyProtection="true">
      <alignment horizontal="center" vertical="center" textRotation="0" wrapText="false" indent="0" shrinkToFit="false"/>
      <protection locked="true" hidden="false"/>
    </xf>
    <xf numFmtId="164" fontId="40" fillId="33" borderId="30" xfId="55" applyFont="true" applyBorder="true" applyAlignment="true" applyProtection="true">
      <alignment horizontal="left" vertical="center" textRotation="0" wrapText="false" indent="0" shrinkToFit="false"/>
      <protection locked="true" hidden="false"/>
    </xf>
    <xf numFmtId="164" fontId="39" fillId="44" borderId="30" xfId="55" applyFont="true" applyBorder="true" applyAlignment="true" applyProtection="true">
      <alignment horizontal="center" vertical="center" textRotation="0" wrapText="true" indent="0" shrinkToFit="false"/>
      <protection locked="false" hidden="false"/>
    </xf>
    <xf numFmtId="164" fontId="83" fillId="0" borderId="30" xfId="55" applyFont="true" applyBorder="true" applyAlignment="true" applyProtection="true">
      <alignment horizontal="left" vertical="center" textRotation="0" wrapText="false" indent="0" shrinkToFit="false"/>
      <protection locked="true" hidden="false"/>
    </xf>
    <xf numFmtId="164" fontId="26" fillId="0" borderId="30" xfId="55" applyFont="true" applyBorder="true" applyAlignment="true" applyProtection="true">
      <alignment horizontal="left" vertical="center" textRotation="0" wrapText="false" indent="0" shrinkToFit="false"/>
      <protection locked="true" hidden="false"/>
    </xf>
    <xf numFmtId="164" fontId="18" fillId="33" borderId="30" xfId="55" applyFont="true" applyBorder="true" applyAlignment="true" applyProtection="true">
      <alignment horizontal="general" vertical="center" textRotation="0" wrapText="false" indent="0" shrinkToFit="false"/>
      <protection locked="false" hidden="false"/>
    </xf>
    <xf numFmtId="164" fontId="18" fillId="0" borderId="30" xfId="55" applyFont="true" applyBorder="true" applyAlignment="true" applyProtection="true">
      <alignment horizontal="center" vertical="center" textRotation="0" wrapText="true" indent="0" shrinkToFit="false"/>
      <protection locked="false" hidden="false"/>
    </xf>
    <xf numFmtId="164" fontId="18" fillId="33" borderId="30" xfId="55" applyFont="true" applyBorder="true" applyAlignment="true" applyProtection="true">
      <alignment horizontal="center" vertical="bottom" textRotation="0" wrapText="false" indent="0" shrinkToFit="false"/>
      <protection locked="false" hidden="false"/>
    </xf>
    <xf numFmtId="164" fontId="98" fillId="43" borderId="0" xfId="20" applyFont="true" applyBorder="true" applyAlignment="false" applyProtection="false">
      <alignment horizontal="general" vertical="center" textRotation="0" wrapText="false" indent="0" shrinkToFit="false"/>
      <protection locked="true" hidden="false"/>
    </xf>
    <xf numFmtId="164" fontId="99" fillId="28" borderId="0" xfId="52" applyFont="true" applyBorder="true" applyAlignment="true" applyProtection="true">
      <alignment horizontal="left" vertical="center" textRotation="0" wrapText="true" indent="0" shrinkToFit="false"/>
      <protection locked="true" hidden="false"/>
    </xf>
    <xf numFmtId="164" fontId="58" fillId="36" borderId="30" xfId="55" applyFont="true" applyBorder="true" applyAlignment="true" applyProtection="true">
      <alignment horizontal="center" vertical="center" textRotation="0" wrapText="true" indent="0" shrinkToFit="false"/>
      <protection locked="true" hidden="false"/>
    </xf>
    <xf numFmtId="164" fontId="100" fillId="36" borderId="30" xfId="55" applyFont="true" applyBorder="true" applyAlignment="true" applyProtection="true">
      <alignment horizontal="center" vertical="center" textRotation="0" wrapText="false" indent="0" shrinkToFit="false"/>
      <protection locked="true" hidden="false"/>
    </xf>
    <xf numFmtId="164" fontId="100" fillId="36" borderId="30" xfId="55" applyFont="true" applyBorder="true" applyAlignment="true" applyProtection="true">
      <alignment horizontal="center" vertical="center" textRotation="0" wrapText="true" indent="0" shrinkToFit="false"/>
      <protection locked="true" hidden="false"/>
    </xf>
    <xf numFmtId="164" fontId="58" fillId="28" borderId="0" xfId="55" applyFont="true" applyBorder="true" applyAlignment="true" applyProtection="true">
      <alignment horizontal="right" vertical="bottom" textRotation="0" wrapText="false" indent="0" shrinkToFit="false"/>
      <protection locked="true" hidden="false"/>
    </xf>
    <xf numFmtId="168" fontId="26" fillId="45" borderId="30" xfId="55" applyFont="true" applyBorder="true" applyAlignment="true" applyProtection="true">
      <alignment horizontal="center" vertical="center" textRotation="0" wrapText="false" indent="0" shrinkToFit="false"/>
      <protection locked="true" hidden="false"/>
    </xf>
    <xf numFmtId="168" fontId="39" fillId="44" borderId="30" xfId="55" applyFont="true" applyBorder="true" applyAlignment="true" applyProtection="true">
      <alignment horizontal="center" vertical="center" textRotation="0" wrapText="false" indent="0" shrinkToFit="false"/>
      <protection locked="false" hidden="false"/>
    </xf>
    <xf numFmtId="164" fontId="26" fillId="36" borderId="30" xfId="55" applyFont="true" applyBorder="true" applyAlignment="true" applyProtection="true">
      <alignment horizontal="center" vertical="bottom" textRotation="0" wrapText="true" indent="0" shrinkToFit="false"/>
      <protection locked="true" hidden="false"/>
    </xf>
    <xf numFmtId="164" fontId="101" fillId="33" borderId="30" xfId="55" applyFont="true" applyBorder="true" applyAlignment="true" applyProtection="true">
      <alignment horizontal="center" vertical="center" textRotation="0" wrapText="false" indent="0" shrinkToFit="false"/>
      <protection locked="false" hidden="false"/>
    </xf>
    <xf numFmtId="164" fontId="18" fillId="28" borderId="0" xfId="55" applyFont="true" applyBorder="true" applyAlignment="true" applyProtection="true">
      <alignment horizontal="general" vertical="center" textRotation="0" wrapText="false" indent="0" shrinkToFit="false"/>
      <protection locked="false" hidden="false"/>
    </xf>
    <xf numFmtId="164" fontId="18" fillId="28" borderId="0" xfId="55" applyFont="true" applyBorder="true" applyAlignment="true" applyProtection="false">
      <alignment horizontal="general" vertical="center" textRotation="0" wrapText="false" indent="0" shrinkToFit="false"/>
      <protection locked="true" hidden="false"/>
    </xf>
    <xf numFmtId="164" fontId="18" fillId="0" borderId="0" xfId="55" applyFont="true" applyBorder="true" applyAlignment="true" applyProtection="false">
      <alignment horizontal="general" vertical="center" textRotation="0" wrapText="false" indent="0" shrinkToFit="false"/>
      <protection locked="true" hidden="false"/>
    </xf>
    <xf numFmtId="164" fontId="68" fillId="46" borderId="30" xfId="55" applyFont="true" applyBorder="true" applyAlignment="true" applyProtection="true">
      <alignment horizontal="center" vertical="center" textRotation="0" wrapText="false" indent="0" shrinkToFit="false"/>
      <protection locked="true" hidden="false"/>
    </xf>
    <xf numFmtId="169" fontId="18" fillId="38" borderId="30" xfId="55" applyFont="true" applyBorder="true" applyAlignment="true" applyProtection="true">
      <alignment horizontal="center" vertical="center" textRotation="0" wrapText="false" indent="0" shrinkToFit="false"/>
      <protection locked="false" hidden="false"/>
    </xf>
    <xf numFmtId="169" fontId="26" fillId="38" borderId="30" xfId="55" applyFont="true" applyBorder="true" applyAlignment="true" applyProtection="true">
      <alignment horizontal="center" vertical="center" textRotation="0" wrapText="false" indent="0" shrinkToFit="false"/>
      <protection locked="false" hidden="false"/>
    </xf>
    <xf numFmtId="164" fontId="39" fillId="36" borderId="30" xfId="55" applyFont="true" applyBorder="true" applyAlignment="true" applyProtection="true">
      <alignment horizontal="general" vertical="center" textRotation="0" wrapText="false" indent="0" shrinkToFit="false"/>
      <protection locked="true" hidden="false"/>
    </xf>
    <xf numFmtId="169" fontId="26" fillId="46" borderId="30" xfId="55" applyFont="true" applyBorder="true" applyAlignment="true" applyProtection="true">
      <alignment horizontal="center" vertical="center" textRotation="0" wrapText="false" indent="0" shrinkToFit="false"/>
      <protection locked="true" hidden="false"/>
    </xf>
    <xf numFmtId="169" fontId="18" fillId="42" borderId="30" xfId="55" applyFont="true" applyBorder="true" applyAlignment="true" applyProtection="true">
      <alignment horizontal="center" vertical="center" textRotation="0" wrapText="false" indent="0" shrinkToFit="false"/>
      <protection locked="true" hidden="false"/>
    </xf>
    <xf numFmtId="164" fontId="18" fillId="28" borderId="0" xfId="55" applyFont="true" applyBorder="false" applyAlignment="true" applyProtection="true">
      <alignment horizontal="general" vertical="center" textRotation="0" wrapText="true" indent="0" shrinkToFit="false"/>
      <protection locked="true" hidden="false"/>
    </xf>
    <xf numFmtId="167" fontId="18" fillId="45" borderId="33" xfId="55" applyFont="true" applyBorder="true" applyAlignment="true" applyProtection="true">
      <alignment horizontal="left" vertical="top"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7" fillId="29" borderId="0" xfId="0" applyFont="true" applyBorder="false" applyAlignment="true" applyProtection="false">
      <alignment horizontal="left" vertical="center" textRotation="0" wrapText="false" indent="0" shrinkToFit="false"/>
      <protection locked="true" hidden="false"/>
    </xf>
    <xf numFmtId="164" fontId="27" fillId="29" borderId="0" xfId="0" applyFont="true" applyBorder="false" applyAlignment="true" applyProtection="false">
      <alignment horizontal="general" vertical="center" textRotation="0" wrapText="false" indent="0" shrinkToFit="false"/>
      <protection locked="true" hidden="false"/>
    </xf>
    <xf numFmtId="164" fontId="81" fillId="29" borderId="0" xfId="0" applyFont="true" applyBorder="false" applyAlignment="true" applyProtection="false">
      <alignment horizontal="general" vertical="center" textRotation="0" wrapText="false" indent="0" shrinkToFit="false"/>
      <protection locked="true" hidden="false"/>
    </xf>
    <xf numFmtId="164" fontId="33" fillId="29" borderId="0" xfId="20" applyFont="true" applyBorder="true" applyAlignment="true" applyProtection="true">
      <alignment horizontal="right" vertical="center" textRotation="0" wrapText="false" indent="0" shrinkToFit="false"/>
      <protection locked="false" hidden="false"/>
    </xf>
    <xf numFmtId="164" fontId="0" fillId="15" borderId="0" xfId="0" applyFont="true" applyBorder="false" applyAlignment="false" applyProtection="false">
      <alignment horizontal="general" vertical="bottom" textRotation="0" wrapText="false" indent="0" shrinkToFit="false"/>
      <protection locked="true" hidden="false"/>
    </xf>
    <xf numFmtId="164" fontId="27" fillId="15" borderId="0" xfId="0" applyFont="true" applyBorder="false" applyAlignment="true" applyProtection="false">
      <alignment horizontal="left" vertical="center" textRotation="0" wrapText="false" indent="0" shrinkToFit="false"/>
      <protection locked="true" hidden="false"/>
    </xf>
    <xf numFmtId="164" fontId="33" fillId="15" borderId="0" xfId="20" applyFont="true" applyBorder="true" applyAlignment="true" applyProtection="false">
      <alignment horizontal="center" vertical="center" textRotation="0" wrapText="false" indent="0" shrinkToFit="false"/>
      <protection locked="true" hidden="false"/>
    </xf>
    <xf numFmtId="164" fontId="0" fillId="47" borderId="0" xfId="0" applyFont="true" applyBorder="false" applyAlignment="false" applyProtection="false">
      <alignment horizontal="general" vertical="bottom" textRotation="0" wrapText="false" indent="0" shrinkToFit="false"/>
      <protection locked="true" hidden="false"/>
    </xf>
    <xf numFmtId="164" fontId="27" fillId="47" borderId="0" xfId="0" applyFont="true" applyBorder="false" applyAlignment="true" applyProtection="false">
      <alignment horizontal="left" vertical="center" textRotation="0" wrapText="false" indent="0" shrinkToFit="false"/>
      <protection locked="true" hidden="false"/>
    </xf>
    <xf numFmtId="164" fontId="33" fillId="47" borderId="0" xfId="20" applyFont="true" applyBorder="true" applyAlignment="true" applyProtection="false">
      <alignment horizontal="center" vertical="center" textRotation="0" wrapText="false" indent="0" shrinkToFit="false"/>
      <protection locked="true" hidden="false"/>
    </xf>
    <xf numFmtId="164" fontId="0" fillId="31" borderId="0" xfId="0" applyFont="true" applyBorder="false" applyAlignment="false" applyProtection="false">
      <alignment horizontal="general" vertical="bottom" textRotation="0" wrapText="false" indent="0" shrinkToFit="false"/>
      <protection locked="true" hidden="false"/>
    </xf>
    <xf numFmtId="164" fontId="27" fillId="31" borderId="0" xfId="0" applyFont="true" applyBorder="false" applyAlignment="true" applyProtection="false">
      <alignment horizontal="left" vertical="center" textRotation="0" wrapText="false" indent="0" shrinkToFit="false"/>
      <protection locked="true" hidden="false"/>
    </xf>
    <xf numFmtId="164" fontId="33" fillId="31" borderId="0" xfId="20" applyFont="true" applyBorder="true" applyAlignment="true" applyProtection="false">
      <alignment horizontal="center" vertical="center" textRotation="0" wrapText="false" indent="0" shrinkToFit="false"/>
      <protection locked="true" hidden="false"/>
    </xf>
    <xf numFmtId="164" fontId="0" fillId="29" borderId="0" xfId="0" applyFont="true" applyBorder="false" applyAlignment="true" applyProtection="false">
      <alignment horizontal="left" vertical="center" textRotation="0" wrapText="false" indent="0" shrinkToFit="false"/>
      <protection locked="true" hidden="false"/>
    </xf>
    <xf numFmtId="164" fontId="102" fillId="29" borderId="0" xfId="0" applyFont="true" applyBorder="true" applyAlignment="true" applyProtection="false">
      <alignment horizontal="left" vertical="center" textRotation="0" wrapText="false" indent="0" shrinkToFit="false"/>
      <protection locked="true" hidden="false"/>
    </xf>
    <xf numFmtId="164" fontId="0" fillId="29" borderId="0" xfId="0" applyFont="true" applyBorder="false" applyAlignment="false" applyProtection="false">
      <alignment horizontal="general" vertical="bottom" textRotation="0" wrapText="false" indent="0" shrinkToFit="false"/>
      <protection locked="true" hidden="false"/>
    </xf>
    <xf numFmtId="164" fontId="103" fillId="31" borderId="0" xfId="55" applyFont="true" applyBorder="true" applyAlignment="true" applyProtection="true">
      <alignment horizontal="general" vertical="center" textRotation="0" wrapText="false" indent="0" shrinkToFit="false"/>
      <protection locked="true" hidden="false"/>
    </xf>
    <xf numFmtId="164" fontId="34" fillId="0" borderId="0" xfId="55" applyFont="true" applyBorder="true" applyAlignment="true" applyProtection="true">
      <alignment horizontal="general" vertical="center" textRotation="0" wrapText="false" indent="0" shrinkToFit="false"/>
      <protection locked="true" hidden="false"/>
    </xf>
    <xf numFmtId="164" fontId="104" fillId="35" borderId="0" xfId="55" applyFont="true" applyBorder="true" applyAlignment="true" applyProtection="true">
      <alignment horizontal="general" vertical="center" textRotation="0" wrapText="false" indent="0" shrinkToFit="false"/>
      <protection locked="true" hidden="false"/>
    </xf>
    <xf numFmtId="164" fontId="105" fillId="35" borderId="0" xfId="55" applyFont="true" applyBorder="true" applyAlignment="true" applyProtection="true">
      <alignment horizontal="left" vertical="center" textRotation="0" wrapText="true" indent="0" shrinkToFit="false"/>
      <protection locked="true" hidden="false"/>
    </xf>
    <xf numFmtId="164" fontId="104" fillId="0" borderId="0" xfId="55" applyFont="true" applyBorder="true" applyAlignment="true" applyProtection="true">
      <alignment horizontal="general" vertical="center" textRotation="0" wrapText="false" indent="0" shrinkToFit="false"/>
      <protection locked="true" hidden="false"/>
    </xf>
    <xf numFmtId="164" fontId="104" fillId="31" borderId="0" xfId="55" applyFont="true" applyBorder="true" applyAlignment="true" applyProtection="true">
      <alignment horizontal="general" vertical="center" textRotation="0" wrapText="false" indent="0" shrinkToFit="false"/>
      <protection locked="true" hidden="false"/>
    </xf>
    <xf numFmtId="164" fontId="107" fillId="31" borderId="0" xfId="55" applyFont="true" applyBorder="true" applyAlignment="true" applyProtection="true">
      <alignment horizontal="general" vertical="bottom" textRotation="0" wrapText="false" indent="0" shrinkToFit="false"/>
      <protection locked="true" hidden="false"/>
    </xf>
    <xf numFmtId="164" fontId="67" fillId="35" borderId="0" xfId="0" applyFont="true" applyBorder="false" applyAlignment="true" applyProtection="false">
      <alignment horizontal="left" vertical="center" textRotation="0" wrapText="false" indent="0" shrinkToFit="false"/>
      <protection locked="true" hidden="false"/>
    </xf>
    <xf numFmtId="164" fontId="108" fillId="35" borderId="0" xfId="55" applyFont="true" applyBorder="true" applyAlignment="true" applyProtection="false">
      <alignment horizontal="left" vertical="top" textRotation="0" wrapText="true" indent="0" shrinkToFit="false"/>
      <protection locked="true" hidden="false"/>
    </xf>
    <xf numFmtId="164" fontId="110" fillId="35" borderId="0" xfId="0" applyFont="true" applyBorder="true" applyAlignment="true" applyProtection="false">
      <alignment horizontal="left" vertical="center" textRotation="0" wrapText="false" indent="0" shrinkToFit="false"/>
      <protection locked="true" hidden="false"/>
    </xf>
    <xf numFmtId="164" fontId="67" fillId="0" borderId="0" xfId="0" applyFont="true" applyBorder="false" applyAlignment="true" applyProtection="false">
      <alignment horizontal="left" vertical="center" textRotation="0" wrapText="false" indent="0" shrinkToFit="false"/>
      <protection locked="true" hidden="false"/>
    </xf>
    <xf numFmtId="164" fontId="67" fillId="35" borderId="0" xfId="0" applyFont="true" applyBorder="false" applyAlignment="false" applyProtection="false">
      <alignment horizontal="general" vertical="bottom" textRotation="0" wrapText="false" indent="0" shrinkToFit="false"/>
      <protection locked="true" hidden="false"/>
    </xf>
    <xf numFmtId="164" fontId="67" fillId="0" borderId="0" xfId="0" applyFont="true" applyBorder="false" applyAlignment="false" applyProtection="false">
      <alignment horizontal="general" vertical="bottom" textRotation="0" wrapText="false" indent="0" shrinkToFit="false"/>
      <protection locked="true" hidden="false"/>
    </xf>
    <xf numFmtId="164" fontId="43" fillId="35" borderId="0" xfId="55" applyFont="true" applyBorder="true" applyAlignment="true" applyProtection="true">
      <alignment horizontal="general" vertical="center" textRotation="0" wrapText="false" indent="0" shrinkToFit="false"/>
      <protection locked="true" hidden="false"/>
    </xf>
    <xf numFmtId="164" fontId="66" fillId="35" borderId="0" xfId="55" applyFont="true" applyBorder="true" applyAlignment="true" applyProtection="false">
      <alignment horizontal="left" vertical="center" textRotation="0" wrapText="false" indent="0" shrinkToFit="false"/>
      <protection locked="true" hidden="false"/>
    </xf>
    <xf numFmtId="164" fontId="111" fillId="35" borderId="0" xfId="55" applyFont="true" applyBorder="true" applyAlignment="true" applyProtection="true">
      <alignment horizontal="general" vertical="center" textRotation="0" wrapText="false" indent="0" shrinkToFit="false"/>
      <protection locked="true" hidden="false"/>
    </xf>
    <xf numFmtId="164" fontId="35" fillId="35" borderId="0" xfId="55" applyFont="true" applyBorder="true" applyAlignment="true" applyProtection="true">
      <alignment horizontal="general" vertical="center" textRotation="0" wrapText="false" indent="0" shrinkToFit="false"/>
      <protection locked="true" hidden="false"/>
    </xf>
    <xf numFmtId="164" fontId="66" fillId="35" borderId="0" xfId="55" applyFont="true" applyBorder="true" applyAlignment="true" applyProtection="true">
      <alignment horizontal="general" vertical="center" textRotation="0" wrapText="false" indent="0" shrinkToFit="false"/>
      <protection locked="true" hidden="false"/>
    </xf>
    <xf numFmtId="164" fontId="43" fillId="33" borderId="0" xfId="55" applyFont="true" applyBorder="true" applyAlignment="true" applyProtection="true">
      <alignment horizontal="general" vertical="center" textRotation="0" wrapText="false" indent="0" shrinkToFit="false"/>
      <protection locked="true" hidden="false"/>
    </xf>
    <xf numFmtId="164" fontId="43" fillId="33" borderId="0" xfId="55" applyFont="true" applyBorder="true" applyAlignment="true" applyProtection="false">
      <alignment horizontal="general" vertical="center" textRotation="0" wrapText="false" indent="0" shrinkToFit="false"/>
      <protection locked="true" hidden="false"/>
    </xf>
    <xf numFmtId="164" fontId="55" fillId="35" borderId="0" xfId="0" applyFont="true" applyBorder="false" applyAlignment="true" applyProtection="false">
      <alignment horizontal="general" vertical="center" textRotation="0" wrapText="false" indent="0" shrinkToFit="false"/>
      <protection locked="true" hidden="false"/>
    </xf>
    <xf numFmtId="164" fontId="112" fillId="29" borderId="3" xfId="0" applyFont="true" applyBorder="true" applyAlignment="true" applyProtection="false">
      <alignment horizontal="center" vertical="center" textRotation="0" wrapText="true" indent="0" shrinkToFit="false"/>
      <protection locked="true" hidden="false"/>
    </xf>
    <xf numFmtId="164" fontId="39" fillId="29" borderId="3" xfId="0" applyFont="true" applyBorder="true" applyAlignment="true" applyProtection="false">
      <alignment horizontal="center" vertical="center" textRotation="0" wrapText="false" indent="0" shrinkToFit="false"/>
      <protection locked="true" hidden="false"/>
    </xf>
    <xf numFmtId="164" fontId="113" fillId="35" borderId="0" xfId="0" applyFont="true" applyBorder="false" applyAlignment="true" applyProtection="false">
      <alignment horizontal="general" vertical="top" textRotation="0" wrapText="true" indent="0" shrinkToFit="false"/>
      <protection locked="true" hidden="false"/>
    </xf>
    <xf numFmtId="164" fontId="39" fillId="29" borderId="3" xfId="0" applyFont="true" applyBorder="true" applyAlignment="true" applyProtection="false">
      <alignment horizontal="center" vertical="center" textRotation="0" wrapText="true" indent="0" shrinkToFit="false"/>
      <protection locked="true" hidden="false"/>
    </xf>
    <xf numFmtId="164" fontId="112" fillId="29" borderId="3" xfId="0" applyFont="true" applyBorder="true" applyAlignment="true" applyProtection="true">
      <alignment horizontal="center" vertical="center" textRotation="0" wrapText="true" indent="0" shrinkToFit="false"/>
      <protection locked="false" hidden="false"/>
    </xf>
    <xf numFmtId="164" fontId="108" fillId="28" borderId="3" xfId="55" applyFont="true" applyBorder="true" applyAlignment="true" applyProtection="false">
      <alignment horizontal="left" vertical="top" textRotation="0" wrapText="true" indent="0" shrinkToFit="false"/>
      <protection locked="true" hidden="false"/>
    </xf>
    <xf numFmtId="164" fontId="115" fillId="28" borderId="3" xfId="55" applyFont="true" applyBorder="true" applyAlignment="true" applyProtection="true">
      <alignment horizontal="center" vertical="bottom" textRotation="0" wrapText="false" indent="0" shrinkToFit="false"/>
      <protection locked="true" hidden="false"/>
    </xf>
    <xf numFmtId="164" fontId="116" fillId="28" borderId="3" xfId="0" applyFont="true" applyBorder="true" applyAlignment="true" applyProtection="false">
      <alignment horizontal="center" vertical="top" textRotation="0" wrapText="true" indent="0" shrinkToFit="false"/>
      <protection locked="true" hidden="false"/>
    </xf>
    <xf numFmtId="164" fontId="0" fillId="35" borderId="0" xfId="0" applyFont="true" applyBorder="false" applyAlignment="false" applyProtection="true">
      <alignment horizontal="general" vertical="bottom" textRotation="0" wrapText="false" indent="0" shrinkToFit="false"/>
      <protection locked="false" hidden="false"/>
    </xf>
    <xf numFmtId="164" fontId="0" fillId="35" borderId="0" xfId="0" applyFont="true" applyBorder="true" applyAlignment="true" applyProtection="true">
      <alignment horizontal="right" vertical="center" textRotation="0" wrapText="false" indent="0" shrinkToFit="false"/>
      <protection locked="false" hidden="false"/>
    </xf>
    <xf numFmtId="164" fontId="118" fillId="36" borderId="3" xfId="0" applyFont="true" applyBorder="true" applyAlignment="true" applyProtection="true">
      <alignment horizontal="left" vertical="center" textRotation="0" wrapText="true" indent="0" shrinkToFit="false"/>
      <protection locked="false" hidden="false"/>
    </xf>
    <xf numFmtId="164" fontId="109" fillId="31" borderId="3" xfId="0" applyFont="true" applyBorder="true" applyAlignment="true" applyProtection="true">
      <alignment horizontal="center" vertical="center" textRotation="0" wrapText="tru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4" fontId="119" fillId="36" borderId="3" xfId="85" applyFont="true" applyBorder="true" applyAlignment="true" applyProtection="true">
      <alignment horizontal="left" vertical="center" textRotation="0" wrapText="true" indent="0" shrinkToFit="false"/>
      <protection locked="false" hidden="false"/>
    </xf>
    <xf numFmtId="164" fontId="0" fillId="35" borderId="0" xfId="0" applyFont="true" applyBorder="true" applyAlignment="false" applyProtection="true">
      <alignment horizontal="general" vertical="bottom" textRotation="0" wrapText="false" indent="0" shrinkToFit="false"/>
      <protection locked="false" hidden="false"/>
    </xf>
    <xf numFmtId="164" fontId="120" fillId="40" borderId="3" xfId="0" applyFont="true" applyBorder="true" applyAlignment="true" applyProtection="true">
      <alignment horizontal="right" vertical="center" textRotation="0" wrapText="true" indent="0" shrinkToFit="false"/>
      <protection locked="false" hidden="false"/>
    </xf>
    <xf numFmtId="164" fontId="109" fillId="0" borderId="3" xfId="0" applyFont="true" applyBorder="true" applyAlignment="true" applyProtection="true">
      <alignment horizontal="center" vertical="center" textRotation="0" wrapText="true" indent="0" shrinkToFit="false"/>
      <protection locked="false" hidden="false"/>
    </xf>
    <xf numFmtId="164" fontId="109" fillId="33" borderId="3" xfId="0" applyFont="true" applyBorder="true" applyAlignment="true" applyProtection="true">
      <alignment horizontal="center" vertical="center" textRotation="0" wrapText="true" indent="0" shrinkToFit="false"/>
      <protection locked="false" hidden="false"/>
    </xf>
    <xf numFmtId="164" fontId="118" fillId="36" borderId="3" xfId="85" applyFont="true" applyBorder="true" applyAlignment="true" applyProtection="true">
      <alignment horizontal="left" vertical="center" textRotation="0" wrapText="true" indent="0" shrinkToFit="false"/>
      <protection locked="false" hidden="false"/>
    </xf>
    <xf numFmtId="164" fontId="55" fillId="35" borderId="0" xfId="85" applyFont="false" applyBorder="true" applyAlignment="true" applyProtection="true">
      <alignment horizontal="general" vertical="bottom" textRotation="0" wrapText="false" indent="0" shrinkToFit="false"/>
      <protection locked="false" hidden="false"/>
    </xf>
    <xf numFmtId="164" fontId="55" fillId="35" borderId="0" xfId="85" applyFont="false" applyBorder="true" applyAlignment="true" applyProtection="true">
      <alignment horizontal="right" vertical="center" textRotation="0" wrapText="false" indent="0" shrinkToFit="false"/>
      <protection locked="false" hidden="false"/>
    </xf>
    <xf numFmtId="164" fontId="55" fillId="35" borderId="0" xfId="85" applyFont="false" applyBorder="true" applyAlignment="true" applyProtection="true">
      <alignment horizontal="general" vertical="bottom" textRotation="0" wrapText="false" indent="0" shrinkToFit="false"/>
      <protection locked="true" hidden="false"/>
    </xf>
    <xf numFmtId="164" fontId="55" fillId="0" borderId="0" xfId="85" applyFont="false" applyBorder="true" applyAlignment="true" applyProtection="true">
      <alignment horizontal="general" vertical="bottom" textRotation="0" wrapText="false" indent="0" shrinkToFit="false"/>
      <protection locked="false" hidden="false"/>
    </xf>
    <xf numFmtId="164" fontId="0" fillId="35" borderId="0" xfId="0" applyFont="false" applyBorder="false" applyAlignment="false" applyProtection="true">
      <alignment horizontal="general" vertical="bottom" textRotation="0" wrapText="false" indent="0" shrinkToFit="false"/>
      <protection locked="false" hidden="false"/>
    </xf>
    <xf numFmtId="164" fontId="0" fillId="35" borderId="0" xfId="0" applyFont="false" applyBorder="true" applyAlignment="true" applyProtection="true">
      <alignment horizontal="right" vertical="center" textRotation="0" wrapText="false" indent="0" shrinkToFit="false"/>
      <protection locked="false" hidden="false"/>
    </xf>
    <xf numFmtId="164" fontId="83" fillId="36" borderId="3" xfId="0" applyFont="true" applyBorder="true" applyAlignment="true" applyProtection="true">
      <alignment horizontal="left" vertical="center" textRotation="0" wrapText="true" indent="0" shrinkToFit="false"/>
      <protection locked="false" hidden="false"/>
    </xf>
    <xf numFmtId="164" fontId="101" fillId="40" borderId="3" xfId="0" applyFont="true" applyBorder="true" applyAlignment="true" applyProtection="true">
      <alignment horizontal="right" vertical="center" textRotation="0" wrapText="true" indent="0" shrinkToFit="false"/>
      <protection locked="false" hidden="false"/>
    </xf>
    <xf numFmtId="164" fontId="0" fillId="35" borderId="0" xfId="0" applyFont="fals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67" fillId="35" borderId="0" xfId="0" applyFont="true" applyBorder="false" applyAlignment="true" applyProtection="true">
      <alignment horizontal="general" vertical="center" textRotation="0" wrapText="false" indent="0" shrinkToFit="false"/>
      <protection locked="false" hidden="false"/>
    </xf>
    <xf numFmtId="164" fontId="67" fillId="35" borderId="0" xfId="0" applyFont="true" applyBorder="true" applyAlignment="true" applyProtection="true">
      <alignment horizontal="general" vertical="center" textRotation="0" wrapText="false" indent="0" shrinkToFit="false"/>
      <protection locked="false" hidden="false"/>
    </xf>
    <xf numFmtId="164" fontId="36" fillId="35" borderId="0" xfId="0" applyFont="true" applyBorder="true" applyAlignment="true" applyProtection="false">
      <alignment horizontal="left" vertical="center" textRotation="0" wrapText="true" indent="0" shrinkToFit="false"/>
      <protection locked="true" hidden="false"/>
    </xf>
    <xf numFmtId="164" fontId="67" fillId="35" borderId="0" xfId="0" applyFont="true" applyBorder="true" applyAlignment="true" applyProtection="false">
      <alignment horizontal="left" vertical="center" textRotation="0" wrapText="true" indent="0" shrinkToFit="false"/>
      <protection locked="true" hidden="false"/>
    </xf>
    <xf numFmtId="164" fontId="67" fillId="0" borderId="0" xfId="0" applyFont="true" applyBorder="false" applyAlignment="true" applyProtection="true">
      <alignment horizontal="general" vertical="center" textRotation="0" wrapText="false" indent="0" shrinkToFit="false"/>
      <protection locked="false" hidden="false"/>
    </xf>
    <xf numFmtId="164" fontId="39" fillId="29" borderId="26" xfId="0" applyFont="true" applyBorder="true" applyAlignment="true" applyProtection="false">
      <alignment horizontal="center" vertical="center" textRotation="0" wrapText="true" indent="0" shrinkToFit="false"/>
      <protection locked="true" hidden="false"/>
    </xf>
    <xf numFmtId="164" fontId="39" fillId="29" borderId="23" xfId="0" applyFont="true" applyBorder="true" applyAlignment="true" applyProtection="false">
      <alignment horizontal="center" vertical="center" textRotation="0" wrapText="true" indent="0" shrinkToFit="false"/>
      <protection locked="true" hidden="false"/>
    </xf>
    <xf numFmtId="164" fontId="39" fillId="29" borderId="34" xfId="0" applyFont="true" applyBorder="true" applyAlignment="true" applyProtection="false">
      <alignment horizontal="center" vertical="center" textRotation="0" wrapText="true" indent="0" shrinkToFit="false"/>
      <protection locked="true" hidden="false"/>
    </xf>
    <xf numFmtId="164" fontId="108" fillId="28" borderId="34" xfId="55" applyFont="true" applyBorder="true" applyAlignment="true" applyProtection="false">
      <alignment horizontal="center" vertical="top" textRotation="0" wrapText="true" indent="0" shrinkToFit="false"/>
      <protection locked="true" hidden="false"/>
    </xf>
    <xf numFmtId="164" fontId="115" fillId="28" borderId="28" xfId="0" applyFont="true" applyBorder="true" applyAlignment="true" applyProtection="false">
      <alignment horizontal="center" vertical="top" textRotation="0" wrapText="true" indent="0" shrinkToFit="false"/>
      <protection locked="true" hidden="false"/>
    </xf>
    <xf numFmtId="164" fontId="116" fillId="28" borderId="28" xfId="0" applyFont="true" applyBorder="true" applyAlignment="true" applyProtection="false">
      <alignment horizontal="center" vertical="top" textRotation="0" wrapText="true" indent="0" shrinkToFit="false"/>
      <protection locked="true" hidden="false"/>
    </xf>
    <xf numFmtId="164" fontId="117" fillId="28" borderId="28" xfId="0" applyFont="true" applyBorder="true" applyAlignment="true" applyProtection="false">
      <alignment horizontal="center" vertical="top" textRotation="0" wrapText="true" indent="0" shrinkToFit="false"/>
      <protection locked="true" hidden="false"/>
    </xf>
    <xf numFmtId="164" fontId="55" fillId="36" borderId="3" xfId="85" applyFont="true" applyBorder="true" applyAlignment="true" applyProtection="true">
      <alignment horizontal="left" vertical="center" textRotation="0" wrapText="true" indent="0" shrinkToFit="false"/>
      <protection locked="false" hidden="false"/>
    </xf>
    <xf numFmtId="164" fontId="109" fillId="31" borderId="12" xfId="0" applyFont="true" applyBorder="true" applyAlignment="true" applyProtection="true">
      <alignment horizontal="center" vertical="center" textRotation="0" wrapText="true" indent="0" shrinkToFit="false"/>
      <protection locked="false" hidden="false"/>
    </xf>
    <xf numFmtId="164" fontId="109" fillId="0" borderId="34" xfId="0" applyFont="true" applyBorder="true" applyAlignment="true" applyProtection="true">
      <alignment horizontal="center" vertical="center" textRotation="0" wrapText="true" indent="0" shrinkToFit="false"/>
      <protection locked="false" hidden="false"/>
    </xf>
    <xf numFmtId="164" fontId="0" fillId="40" borderId="3" xfId="85" applyFont="true" applyBorder="true" applyAlignment="true" applyProtection="true">
      <alignment horizontal="right" vertical="center" textRotation="0" wrapText="true" indent="0" shrinkToFit="false"/>
      <protection locked="false" hidden="false"/>
    </xf>
    <xf numFmtId="164" fontId="122" fillId="35" borderId="35" xfId="55" applyFont="true" applyBorder="true" applyAlignment="true" applyProtection="false">
      <alignment horizontal="left" vertical="top" textRotation="0" wrapText="true" indent="0" shrinkToFit="false"/>
      <protection locked="true" hidden="false"/>
    </xf>
    <xf numFmtId="164" fontId="112" fillId="29" borderId="26" xfId="0" applyFont="true" applyBorder="true" applyAlignment="true" applyProtection="false">
      <alignment horizontal="center" vertical="center" textRotation="0" wrapText="true" indent="0" shrinkToFit="false"/>
      <protection locked="true" hidden="false"/>
    </xf>
    <xf numFmtId="164" fontId="115" fillId="28" borderId="28" xfId="0" applyFont="true" applyBorder="true" applyAlignment="true" applyProtection="true">
      <alignment horizontal="center" vertical="bottom" textRotation="0" wrapText="false" indent="0" shrinkToFit="false"/>
      <protection locked="false" hidden="false"/>
    </xf>
    <xf numFmtId="164" fontId="124" fillId="20" borderId="0" xfId="55" applyFont="true" applyBorder="true" applyAlignment="true" applyProtection="false">
      <alignment horizontal="general" vertical="center" textRotation="0" wrapText="true" indent="0" shrinkToFit="false"/>
      <protection locked="true" hidden="false"/>
    </xf>
    <xf numFmtId="164" fontId="100" fillId="36" borderId="3" xfId="0" applyFont="true" applyBorder="true" applyAlignment="true" applyProtection="true">
      <alignment horizontal="left" vertical="center" textRotation="0" wrapText="true" indent="0" shrinkToFit="false"/>
      <protection locked="false" hidden="false"/>
    </xf>
    <xf numFmtId="164" fontId="125" fillId="20" borderId="3" xfId="0" applyFont="true" applyBorder="true" applyAlignment="true" applyProtection="true">
      <alignment horizontal="center" vertical="center" textRotation="0" wrapText="true" indent="0" shrinkToFit="false"/>
      <protection locked="false" hidden="false"/>
    </xf>
    <xf numFmtId="164" fontId="109" fillId="0" borderId="12" xfId="0" applyFont="true" applyBorder="true" applyAlignment="true" applyProtection="true">
      <alignment horizontal="center" vertical="center" textRotation="0" wrapText="true" indent="0" shrinkToFit="false"/>
      <protection locked="false" hidden="false"/>
    </xf>
    <xf numFmtId="164" fontId="100" fillId="36" borderId="3" xfId="0" applyFont="true" applyBorder="true" applyAlignment="true" applyProtection="false">
      <alignment horizontal="left" vertical="center" textRotation="0" wrapText="true" indent="0" shrinkToFit="false"/>
      <protection locked="true" hidden="false"/>
    </xf>
    <xf numFmtId="164" fontId="100" fillId="36" borderId="3" xfId="0" applyFont="true" applyBorder="true" applyAlignment="true" applyProtection="true">
      <alignment horizontal="left" vertical="center" textRotation="0" wrapText="false" indent="0" shrinkToFit="false"/>
      <protection locked="false" hidden="false"/>
    </xf>
    <xf numFmtId="164" fontId="58" fillId="36" borderId="3" xfId="0" applyFont="true" applyBorder="true" applyAlignment="true" applyProtection="true">
      <alignment horizontal="left" vertical="center" textRotation="0" wrapText="false" indent="0" shrinkToFit="false"/>
      <protection locked="false" hidden="false"/>
    </xf>
    <xf numFmtId="164" fontId="58" fillId="36" borderId="3" xfId="0" applyFont="true" applyBorder="true" applyAlignment="true" applyProtection="true">
      <alignment horizontal="left" vertical="center" textRotation="0" wrapText="true" indent="0" shrinkToFit="false"/>
      <protection locked="false" hidden="false"/>
    </xf>
    <xf numFmtId="164" fontId="0" fillId="35" borderId="0" xfId="0" applyFont="true" applyBorder="true" applyAlignment="true" applyProtection="true">
      <alignment horizontal="general" vertical="center" textRotation="0" wrapText="false" indent="0" shrinkToFit="false"/>
      <protection locked="false" hidden="false"/>
    </xf>
    <xf numFmtId="164" fontId="36" fillId="35" borderId="0" xfId="0" applyFont="true" applyBorder="true" applyAlignment="true" applyProtection="true">
      <alignment horizontal="general" vertical="center" textRotation="0" wrapText="false" indent="0" shrinkToFit="false"/>
      <protection locked="false" hidden="false"/>
    </xf>
    <xf numFmtId="164" fontId="0" fillId="0" borderId="0" xfId="0" applyFont="true" applyBorder="false" applyAlignment="true" applyProtection="true">
      <alignment horizontal="general" vertical="center" textRotation="0" wrapText="false" indent="0" shrinkToFit="false"/>
      <protection locked="false" hidden="false"/>
    </xf>
    <xf numFmtId="164" fontId="115" fillId="28" borderId="3" xfId="0" applyFont="true" applyBorder="true" applyAlignment="true" applyProtection="true">
      <alignment horizontal="center" vertical="bottom" textRotation="0" wrapText="false" indent="0" shrinkToFit="false"/>
      <protection locked="false" hidden="false"/>
    </xf>
    <xf numFmtId="164" fontId="111" fillId="35" borderId="36" xfId="55" applyFont="true" applyBorder="true" applyAlignment="true" applyProtection="true">
      <alignment horizontal="left" vertical="center" textRotation="0" wrapText="false" indent="0" shrinkToFit="false"/>
      <protection locked="true" hidden="false"/>
    </xf>
    <xf numFmtId="164" fontId="0" fillId="33" borderId="3" xfId="0" applyFont="true" applyBorder="true" applyAlignment="true" applyProtection="true">
      <alignment horizontal="center" vertical="bottom" textRotation="0" wrapText="false" indent="0" shrinkToFit="false"/>
      <protection locked="false" hidden="false"/>
    </xf>
    <xf numFmtId="164" fontId="55" fillId="36" borderId="37" xfId="85" applyFont="true" applyBorder="true" applyAlignment="true" applyProtection="true">
      <alignment horizontal="left" vertical="center" textRotation="0" wrapText="true" indent="0" shrinkToFit="false"/>
      <protection locked="false" hidden="false"/>
    </xf>
    <xf numFmtId="164" fontId="0" fillId="33" borderId="38" xfId="0" applyFont="true" applyBorder="true" applyAlignment="false" applyProtection="true">
      <alignment horizontal="general" vertical="bottom" textRotation="0" wrapText="false" indent="0" shrinkToFit="false"/>
      <protection locked="false" hidden="false"/>
    </xf>
    <xf numFmtId="164" fontId="55" fillId="36" borderId="39" xfId="85" applyFont="false" applyBorder="true" applyAlignment="true" applyProtection="true">
      <alignment horizontal="left" vertical="center" textRotation="0" wrapText="true" indent="0" shrinkToFit="false"/>
      <protection locked="false" hidden="false"/>
    </xf>
    <xf numFmtId="164" fontId="55" fillId="36" borderId="40" xfId="85" applyFont="true" applyBorder="true" applyAlignment="true" applyProtection="true">
      <alignment horizontal="left" vertical="center" textRotation="0" wrapText="true" indent="0" shrinkToFit="false"/>
      <protection locked="false" hidden="false"/>
    </xf>
    <xf numFmtId="164" fontId="0" fillId="33" borderId="27" xfId="0" applyFont="true" applyBorder="true" applyAlignment="false" applyProtection="true">
      <alignment horizontal="general" vertical="bottom" textRotation="0" wrapText="false" indent="0" shrinkToFit="false"/>
      <protection locked="false" hidden="false"/>
    </xf>
    <xf numFmtId="164" fontId="126" fillId="35" borderId="0" xfId="0" applyFont="true" applyBorder="true" applyAlignment="true" applyProtection="false">
      <alignment horizontal="left" vertical="top" textRotation="0" wrapText="true" indent="0" shrinkToFit="false"/>
      <protection locked="true" hidden="false"/>
    </xf>
    <xf numFmtId="164" fontId="18" fillId="33" borderId="0" xfId="55" applyFont="true" applyBorder="true" applyAlignment="true" applyProtection="false">
      <alignment horizontal="general" vertical="center" textRotation="0" wrapText="false" indent="0" shrinkToFit="false"/>
      <protection locked="true" hidden="false"/>
    </xf>
    <xf numFmtId="164" fontId="26" fillId="33" borderId="0" xfId="55" applyFont="true" applyBorder="true" applyAlignment="true" applyProtection="false">
      <alignment horizontal="general" vertical="center" textRotation="0" wrapText="false" indent="0" shrinkToFit="false"/>
      <protection locked="true" hidden="false"/>
    </xf>
    <xf numFmtId="164" fontId="65" fillId="29" borderId="0" xfId="55" applyFont="true" applyBorder="true" applyAlignment="true" applyProtection="false">
      <alignment horizontal="general" vertical="center" textRotation="0" wrapText="false" indent="0" shrinkToFit="false"/>
      <protection locked="true" hidden="false"/>
    </xf>
    <xf numFmtId="164" fontId="27" fillId="29" borderId="0" xfId="55" applyFont="true" applyBorder="true" applyAlignment="true" applyProtection="false">
      <alignment horizontal="general" vertical="center" textRotation="0" wrapText="true" indent="0" shrinkToFit="false"/>
      <protection locked="true" hidden="false"/>
    </xf>
    <xf numFmtId="164" fontId="39" fillId="31" borderId="0" xfId="55" applyFont="true" applyBorder="true" applyAlignment="true" applyProtection="false">
      <alignment horizontal="general" vertical="center" textRotation="0" wrapText="false" indent="0" shrinkToFit="false"/>
      <protection locked="true" hidden="false"/>
    </xf>
    <xf numFmtId="164" fontId="34" fillId="31" borderId="0" xfId="55" applyFont="true" applyBorder="true" applyAlignment="true" applyProtection="false">
      <alignment horizontal="general" vertical="center" textRotation="0" wrapText="false" indent="0" shrinkToFit="false"/>
      <protection locked="true" hidden="false"/>
    </xf>
    <xf numFmtId="164" fontId="35" fillId="31" borderId="0" xfId="55" applyFont="true" applyBorder="true" applyAlignment="true" applyProtection="false">
      <alignment horizontal="general" vertical="center" textRotation="0" wrapText="false" indent="0" shrinkToFit="false"/>
      <protection locked="true" hidden="false"/>
    </xf>
    <xf numFmtId="164" fontId="0" fillId="35" borderId="0" xfId="0" applyFont="true" applyBorder="false" applyAlignment="true" applyProtection="false">
      <alignment horizontal="general" vertical="center" textRotation="0" wrapText="false" indent="0" shrinkToFit="false"/>
      <protection locked="true" hidden="false"/>
    </xf>
    <xf numFmtId="164" fontId="36" fillId="35" borderId="0" xfId="0" applyFont="true" applyBorder="false" applyAlignment="true" applyProtection="true">
      <alignment horizontal="left" vertical="center" textRotation="0" wrapText="false" indent="0" shrinkToFit="false"/>
      <protection locked="false" hidden="false"/>
    </xf>
    <xf numFmtId="164" fontId="81" fillId="35" borderId="0" xfId="0" applyFont="true" applyBorder="false" applyAlignment="true" applyProtection="true">
      <alignment horizontal="left" vertical="center" textRotation="0" wrapText="false" indent="0" shrinkToFit="false"/>
      <protection locked="false" hidden="false"/>
    </xf>
    <xf numFmtId="164" fontId="81" fillId="35" borderId="0" xfId="0" applyFont="true" applyBorder="false" applyAlignment="true" applyProtection="false">
      <alignment horizontal="general" vertical="center" textRotation="0" wrapText="false" indent="0" shrinkToFit="false"/>
      <protection locked="true" hidden="false"/>
    </xf>
    <xf numFmtId="164" fontId="127" fillId="35" borderId="0" xfId="55" applyFont="true" applyBorder="true" applyAlignment="true" applyProtection="true">
      <alignment horizontal="general" vertical="center" textRotation="0" wrapText="false" indent="0" shrinkToFit="false"/>
      <protection locked="true" hidden="false"/>
    </xf>
    <xf numFmtId="164" fontId="26" fillId="35" borderId="0" xfId="55" applyFont="true" applyBorder="true" applyAlignment="true" applyProtection="true">
      <alignment horizontal="general" vertical="center" textRotation="0" wrapText="false" indent="0" shrinkToFit="false"/>
      <protection locked="true" hidden="false"/>
    </xf>
    <xf numFmtId="164" fontId="18" fillId="35" borderId="0" xfId="55" applyFont="true" applyBorder="true" applyAlignment="true" applyProtection="false">
      <alignment horizontal="general" vertical="center" textRotation="0" wrapText="false" indent="0" shrinkToFit="false"/>
      <protection locked="true" hidden="false"/>
    </xf>
    <xf numFmtId="164" fontId="128" fillId="35" borderId="0" xfId="0" applyFont="true" applyBorder="false" applyAlignment="true" applyProtection="true">
      <alignment horizontal="left" vertical="center" textRotation="0" wrapText="false" indent="0" shrinkToFit="false"/>
      <protection locked="false" hidden="false"/>
    </xf>
    <xf numFmtId="164" fontId="39" fillId="29" borderId="3" xfId="0" applyFont="true" applyBorder="true" applyAlignment="true" applyProtection="true">
      <alignment horizontal="center" vertical="center" textRotation="0" wrapText="false" indent="0" shrinkToFit="false"/>
      <protection locked="false" hidden="false"/>
    </xf>
    <xf numFmtId="164" fontId="46" fillId="31" borderId="3" xfId="55" applyFont="true" applyBorder="true" applyAlignment="true" applyProtection="true">
      <alignment horizontal="left" vertical="center" textRotation="0" wrapText="true" indent="0" shrinkToFit="false"/>
      <protection locked="false" hidden="false"/>
    </xf>
    <xf numFmtId="164" fontId="36" fillId="31" borderId="3" xfId="0" applyFont="true" applyBorder="true" applyAlignment="true" applyProtection="true">
      <alignment horizontal="center" vertical="center" textRotation="0" wrapText="false" indent="0" shrinkToFit="false"/>
      <protection locked="false" hidden="false"/>
    </xf>
    <xf numFmtId="164" fontId="36" fillId="37" borderId="3" xfId="0" applyFont="true" applyBorder="true" applyAlignment="true" applyProtection="true">
      <alignment horizontal="center" vertical="center" textRotation="0" wrapText="false" indent="0" shrinkToFit="false"/>
      <protection locked="false" hidden="false"/>
    </xf>
    <xf numFmtId="164" fontId="46" fillId="31" borderId="3" xfId="55" applyFont="true" applyBorder="true" applyAlignment="true" applyProtection="true">
      <alignment horizontal="center" vertical="center" textRotation="0" wrapText="true" indent="0" shrinkToFit="false"/>
      <protection locked="false" hidden="false"/>
    </xf>
    <xf numFmtId="164" fontId="36" fillId="31" borderId="3" xfId="0" applyFont="true" applyBorder="true" applyAlignment="true" applyProtection="true">
      <alignment horizontal="left" vertical="center" textRotation="0" wrapText="false" indent="0" shrinkToFit="false"/>
      <protection locked="false" hidden="false"/>
    </xf>
    <xf numFmtId="164" fontId="36" fillId="31" borderId="3" xfId="55" applyFont="true" applyBorder="true" applyAlignment="true" applyProtection="false">
      <alignment horizontal="center" vertical="center" textRotation="0" wrapText="false" indent="0" shrinkToFit="false"/>
      <protection locked="true" hidden="false"/>
    </xf>
    <xf numFmtId="164" fontId="0" fillId="37" borderId="3" xfId="0" applyFont="true" applyBorder="true" applyAlignment="true" applyProtection="false">
      <alignment horizontal="general" vertical="center" textRotation="0" wrapText="false" indent="0" shrinkToFit="false"/>
      <protection locked="true" hidden="false"/>
    </xf>
    <xf numFmtId="164" fontId="36" fillId="37" borderId="3" xfId="0" applyFont="true" applyBorder="true" applyAlignment="true" applyProtection="true">
      <alignment horizontal="left" vertical="center" textRotation="0" wrapText="false" indent="0" shrinkToFit="false"/>
      <protection locked="false" hidden="false"/>
    </xf>
    <xf numFmtId="164" fontId="36" fillId="37" borderId="3" xfId="55" applyFont="true" applyBorder="true" applyAlignment="true" applyProtection="false">
      <alignment horizontal="center" vertical="center" textRotation="0" wrapText="false" indent="0" shrinkToFit="false"/>
      <protection locked="true" hidden="false"/>
    </xf>
    <xf numFmtId="164" fontId="75" fillId="35" borderId="0" xfId="0" applyFont="true" applyBorder="false" applyAlignment="true" applyProtection="true">
      <alignment horizontal="left" vertical="center" textRotation="0" wrapText="false" indent="0" shrinkToFit="false"/>
      <protection locked="false" hidden="false"/>
    </xf>
    <xf numFmtId="164" fontId="130" fillId="35" borderId="0" xfId="0" applyFont="true" applyBorder="false" applyAlignment="true" applyProtection="true">
      <alignment horizontal="left" vertical="center" textRotation="0" wrapText="false" indent="0" shrinkToFit="false"/>
      <protection locked="false" hidden="false"/>
    </xf>
    <xf numFmtId="164" fontId="39" fillId="29" borderId="3" xfId="0" applyFont="true" applyBorder="true" applyAlignment="true" applyProtection="true">
      <alignment horizontal="center" vertical="center" textRotation="0" wrapText="true" indent="0" shrinkToFit="false"/>
      <protection locked="false" hidden="false"/>
    </xf>
    <xf numFmtId="164" fontId="36" fillId="33" borderId="3" xfId="0" applyFont="true" applyBorder="true" applyAlignment="true" applyProtection="true">
      <alignment horizontal="center" vertical="center" textRotation="0" wrapText="false" indent="0" shrinkToFit="false"/>
      <protection locked="false" hidden="false"/>
    </xf>
    <xf numFmtId="164" fontId="62" fillId="35" borderId="0" xfId="55" applyFont="true" applyBorder="true" applyAlignment="true" applyProtection="false">
      <alignment horizontal="left" vertical="center" textRotation="0" wrapText="false" indent="0" shrinkToFit="false"/>
      <protection locked="true" hidden="false"/>
    </xf>
    <xf numFmtId="164" fontId="18" fillId="33" borderId="3" xfId="55" applyFont="true" applyBorder="true" applyAlignment="true" applyProtection="true">
      <alignment horizontal="center" vertical="top" textRotation="0" wrapText="false" indent="0" shrinkToFit="false"/>
      <protection locked="false" hidden="false"/>
    </xf>
    <xf numFmtId="164" fontId="81" fillId="35" borderId="0" xfId="55" applyFont="true" applyBorder="true" applyAlignment="true" applyProtection="true">
      <alignment horizontal="general" vertical="bottom" textRotation="0" wrapText="false" indent="0" shrinkToFit="false"/>
      <protection locked="true" hidden="false"/>
    </xf>
    <xf numFmtId="164" fontId="127" fillId="35" borderId="0" xfId="55" applyFont="true" applyBorder="true" applyAlignment="true" applyProtection="false">
      <alignment horizontal="general" vertical="bottom" textRotation="0" wrapText="false" indent="0" shrinkToFit="false"/>
      <protection locked="true" hidden="false"/>
    </xf>
    <xf numFmtId="164" fontId="127" fillId="35" borderId="0" xfId="55" applyFont="true" applyBorder="true" applyAlignment="true" applyProtection="true">
      <alignment horizontal="center" vertical="center" textRotation="0" wrapText="false" indent="0" shrinkToFit="false"/>
      <protection locked="true" hidden="false"/>
    </xf>
    <xf numFmtId="167" fontId="133" fillId="35" borderId="0" xfId="0" applyFont="true" applyBorder="false" applyAlignment="true" applyProtection="true">
      <alignment horizontal="left" vertical="center" textRotation="0" wrapText="false" indent="0" shrinkToFit="false"/>
      <protection locked="false" hidden="false"/>
    </xf>
    <xf numFmtId="164" fontId="81" fillId="35" borderId="0" xfId="55" applyFont="true" applyBorder="true" applyAlignment="true" applyProtection="false">
      <alignment horizontal="general" vertical="center" textRotation="0" wrapText="false" indent="0" shrinkToFit="false"/>
      <protection locked="true" hidden="false"/>
    </xf>
    <xf numFmtId="164" fontId="134" fillId="28" borderId="0" xfId="55" applyFont="true" applyBorder="true" applyAlignment="true" applyProtection="true">
      <alignment horizontal="general" vertical="center" textRotation="0" wrapText="false" indent="0" shrinkToFit="false"/>
      <protection locked="true" hidden="false"/>
    </xf>
    <xf numFmtId="164" fontId="42" fillId="28" borderId="0" xfId="55" applyFont="true" applyBorder="true" applyAlignment="true" applyProtection="false">
      <alignment horizontal="left" vertical="center" textRotation="0" wrapText="false" indent="0" shrinkToFit="false"/>
      <protection locked="true" hidden="false"/>
    </xf>
    <xf numFmtId="164" fontId="135" fillId="28" borderId="0" xfId="55" applyFont="true" applyBorder="false" applyAlignment="true" applyProtection="true">
      <alignment horizontal="left" vertical="center" textRotation="0" wrapText="false" indent="0" shrinkToFit="false"/>
      <protection locked="true" hidden="false"/>
    </xf>
    <xf numFmtId="164" fontId="134" fillId="28" borderId="0" xfId="55" applyFont="true" applyBorder="false" applyAlignment="true" applyProtection="true">
      <alignment horizontal="justify" vertical="center" textRotation="0" wrapText="false" indent="0" shrinkToFit="false"/>
      <protection locked="true" hidden="false"/>
    </xf>
    <xf numFmtId="164" fontId="26" fillId="28" borderId="0" xfId="55" applyFont="true" applyBorder="true" applyAlignment="true" applyProtection="true">
      <alignment horizontal="general" vertical="center" textRotation="0" wrapText="false" indent="0" shrinkToFit="false"/>
      <protection locked="true" hidden="false"/>
    </xf>
    <xf numFmtId="164" fontId="36" fillId="28" borderId="18" xfId="55" applyFont="true" applyBorder="true" applyAlignment="true" applyProtection="true">
      <alignment horizontal="justify" vertical="center" textRotation="0" wrapText="false" indent="0" shrinkToFit="false"/>
      <protection locked="true" hidden="false"/>
    </xf>
    <xf numFmtId="164" fontId="47" fillId="28" borderId="41" xfId="55" applyFont="true" applyBorder="true" applyAlignment="true" applyProtection="false">
      <alignment horizontal="right" vertical="center" textRotation="0" wrapText="false" indent="0" shrinkToFit="false"/>
      <protection locked="true" hidden="false"/>
    </xf>
    <xf numFmtId="164" fontId="134" fillId="28" borderId="0" xfId="56" applyFont="true" applyBorder="false" applyAlignment="true" applyProtection="true">
      <alignment horizontal="justify" vertical="center" textRotation="0" wrapText="false" indent="0" shrinkToFit="false"/>
      <protection locked="true" hidden="false"/>
    </xf>
    <xf numFmtId="164" fontId="39" fillId="29" borderId="14" xfId="56" applyFont="true" applyBorder="true" applyAlignment="true" applyProtection="true">
      <alignment horizontal="center" vertical="center" textRotation="0" wrapText="true" indent="0" shrinkToFit="false"/>
      <protection locked="true" hidden="false"/>
    </xf>
    <xf numFmtId="164" fontId="112" fillId="29" borderId="3" xfId="56" applyFont="true" applyBorder="true" applyAlignment="true" applyProtection="true">
      <alignment horizontal="center" vertical="center" textRotation="0" wrapText="true" indent="0" shrinkToFit="false"/>
      <protection locked="true" hidden="false"/>
    </xf>
    <xf numFmtId="164" fontId="36" fillId="31" borderId="3" xfId="56" applyFont="true" applyBorder="true" applyAlignment="true" applyProtection="true">
      <alignment horizontal="center" vertical="center" textRotation="0" wrapText="true" indent="0" shrinkToFit="false"/>
      <protection locked="false" hidden="false"/>
    </xf>
    <xf numFmtId="164" fontId="39" fillId="29" borderId="21" xfId="56" applyFont="true" applyBorder="true" applyAlignment="true" applyProtection="true">
      <alignment horizontal="center" vertical="center" textRotation="0" wrapText="true" indent="0" shrinkToFit="false"/>
      <protection locked="true" hidden="false"/>
    </xf>
    <xf numFmtId="164" fontId="39" fillId="29" borderId="3" xfId="56" applyFont="true" applyBorder="true" applyAlignment="true" applyProtection="true">
      <alignment horizontal="center" vertical="center" textRotation="0" wrapText="true" indent="0" shrinkToFit="false"/>
      <protection locked="true" hidden="false"/>
    </xf>
    <xf numFmtId="164" fontId="39" fillId="29" borderId="22" xfId="56" applyFont="true" applyBorder="true" applyAlignment="true" applyProtection="true">
      <alignment horizontal="center" vertical="center" textRotation="0" wrapText="true" indent="0" shrinkToFit="false"/>
      <protection locked="true" hidden="false"/>
    </xf>
    <xf numFmtId="164" fontId="136" fillId="28" borderId="0" xfId="55" applyFont="true" applyBorder="false" applyAlignment="true" applyProtection="true">
      <alignment horizontal="justify" vertical="center" textRotation="0" wrapText="false" indent="0" shrinkToFit="false"/>
      <protection locked="true" hidden="false"/>
    </xf>
    <xf numFmtId="164" fontId="136" fillId="37" borderId="21" xfId="55" applyFont="true" applyBorder="true" applyAlignment="true" applyProtection="true">
      <alignment horizontal="center" vertical="center" textRotation="0" wrapText="false" indent="0" shrinkToFit="false"/>
      <protection locked="true" hidden="false"/>
    </xf>
    <xf numFmtId="164" fontId="136" fillId="37" borderId="3" xfId="55" applyFont="true" applyBorder="true" applyAlignment="true" applyProtection="true">
      <alignment horizontal="center" vertical="center" textRotation="0" wrapText="false" indent="0" shrinkToFit="false"/>
      <protection locked="true" hidden="false"/>
    </xf>
    <xf numFmtId="164" fontId="136" fillId="37" borderId="22" xfId="55" applyFont="true" applyBorder="true" applyAlignment="true" applyProtection="true">
      <alignment horizontal="center" vertical="center" textRotation="0" wrapText="false" indent="0" shrinkToFit="false"/>
      <protection locked="true" hidden="false"/>
    </xf>
    <xf numFmtId="164" fontId="35" fillId="31" borderId="3" xfId="56" applyFont="true" applyBorder="true" applyAlignment="true" applyProtection="true">
      <alignment horizontal="center" vertical="center" textRotation="0" wrapText="true" indent="0" shrinkToFit="false"/>
      <protection locked="false" hidden="false"/>
    </xf>
    <xf numFmtId="164" fontId="35" fillId="31" borderId="3" xfId="55" applyFont="true" applyBorder="true" applyAlignment="true" applyProtection="true">
      <alignment horizontal="center" vertical="center" textRotation="0" wrapText="false" indent="0" shrinkToFit="false"/>
      <protection locked="true" hidden="false"/>
    </xf>
    <xf numFmtId="164" fontId="18" fillId="37" borderId="12" xfId="55" applyFont="true" applyBorder="true" applyAlignment="true" applyProtection="true">
      <alignment horizontal="center" vertical="center" textRotation="0" wrapText="false" indent="0" shrinkToFit="false"/>
      <protection locked="true" hidden="false"/>
    </xf>
    <xf numFmtId="164" fontId="18" fillId="37" borderId="42" xfId="55" applyFont="true" applyBorder="true" applyAlignment="true" applyProtection="true">
      <alignment horizontal="center" vertical="center" textRotation="0" wrapText="false" indent="0" shrinkToFit="false"/>
      <protection locked="true" hidden="false"/>
    </xf>
    <xf numFmtId="164" fontId="82" fillId="36" borderId="43" xfId="55" applyFont="true" applyBorder="true" applyAlignment="true" applyProtection="true">
      <alignment horizontal="left" vertical="center" textRotation="0" wrapText="true" indent="0" shrinkToFit="false"/>
      <protection locked="true" hidden="false"/>
    </xf>
    <xf numFmtId="164" fontId="18" fillId="36" borderId="3" xfId="55" applyFont="true" applyBorder="true" applyAlignment="true" applyProtection="true">
      <alignment horizontal="general" vertical="center" textRotation="0" wrapText="false" indent="0" shrinkToFit="false"/>
      <protection locked="true" hidden="false"/>
    </xf>
    <xf numFmtId="164" fontId="18" fillId="36" borderId="3" xfId="56" applyFont="true" applyBorder="true" applyAlignment="true" applyProtection="true">
      <alignment horizontal="left" vertical="center" textRotation="0" wrapText="true" indent="0" shrinkToFit="false"/>
      <protection locked="true" hidden="false"/>
    </xf>
    <xf numFmtId="164" fontId="18" fillId="28" borderId="0" xfId="55" applyFont="true" applyBorder="true" applyAlignment="true" applyProtection="true">
      <alignment horizontal="center" vertical="center" textRotation="0" wrapText="false" indent="0" shrinkToFit="false"/>
      <protection locked="false" hidden="false"/>
    </xf>
    <xf numFmtId="164" fontId="18" fillId="33" borderId="0" xfId="55" applyFont="true" applyBorder="true" applyAlignment="true" applyProtection="true">
      <alignment horizontal="center" vertical="center" textRotation="0" wrapText="false" indent="0" shrinkToFit="false"/>
      <protection locked="false" hidden="false"/>
    </xf>
    <xf numFmtId="164" fontId="134" fillId="28" borderId="0" xfId="55" applyFont="true" applyBorder="true" applyAlignment="true" applyProtection="true">
      <alignment horizontal="center" vertical="center" textRotation="0" wrapText="false" indent="0" shrinkToFit="false"/>
      <protection locked="true" hidden="false"/>
    </xf>
    <xf numFmtId="164" fontId="18" fillId="36" borderId="44" xfId="56" applyFont="true" applyBorder="true" applyAlignment="true" applyProtection="true">
      <alignment horizontal="left" vertical="center" textRotation="0" wrapText="true" indent="0" shrinkToFit="false"/>
      <protection locked="true" hidden="false"/>
    </xf>
    <xf numFmtId="164" fontId="39" fillId="41" borderId="32" xfId="55" applyFont="true" applyBorder="true" applyAlignment="true" applyProtection="true">
      <alignment horizontal="right" vertical="center" textRotation="0" wrapText="false" indent="0" shrinkToFit="false"/>
      <protection locked="true" hidden="false"/>
    </xf>
    <xf numFmtId="167" fontId="34" fillId="39" borderId="3" xfId="55" applyFont="true" applyBorder="true" applyAlignment="true" applyProtection="true">
      <alignment horizontal="center" vertical="center" textRotation="0" wrapText="false" indent="0" shrinkToFit="false"/>
      <protection locked="true" hidden="false"/>
    </xf>
    <xf numFmtId="164" fontId="134" fillId="28" borderId="15" xfId="55" applyFont="true" applyBorder="true" applyAlignment="true" applyProtection="true">
      <alignment horizontal="center" vertical="center" textRotation="0" wrapText="false" indent="0" shrinkToFit="false"/>
      <protection locked="true" hidden="false"/>
    </xf>
    <xf numFmtId="164" fontId="134" fillId="28" borderId="16" xfId="55" applyFont="true" applyBorder="true" applyAlignment="true" applyProtection="true">
      <alignment horizontal="center" vertical="center" textRotation="0" wrapText="false" indent="0" shrinkToFit="false"/>
      <protection locked="true" hidden="false"/>
    </xf>
    <xf numFmtId="164" fontId="134" fillId="28" borderId="17" xfId="55" applyFont="true" applyBorder="true" applyAlignment="true" applyProtection="true">
      <alignment horizontal="center" vertical="center" textRotation="0" wrapText="false" indent="0" shrinkToFit="false"/>
      <protection locked="true" hidden="false"/>
    </xf>
    <xf numFmtId="167" fontId="58" fillId="39" borderId="3" xfId="55" applyFont="true" applyBorder="true" applyAlignment="true" applyProtection="true">
      <alignment horizontal="center" vertical="center" textRotation="0" wrapText="false" indent="0" shrinkToFit="false"/>
      <protection locked="true" hidden="false"/>
    </xf>
    <xf numFmtId="164" fontId="58" fillId="28" borderId="0" xfId="55" applyFont="true" applyBorder="true" applyAlignment="true" applyProtection="true">
      <alignment horizontal="center" vertical="center" textRotation="0" wrapText="false" indent="0" shrinkToFit="false"/>
      <protection locked="true" hidden="false"/>
    </xf>
    <xf numFmtId="164" fontId="134" fillId="28" borderId="18" xfId="55" applyFont="true" applyBorder="true" applyAlignment="true" applyProtection="true">
      <alignment horizontal="center" vertical="center" textRotation="0" wrapText="false" indent="0" shrinkToFit="false"/>
      <protection locked="true" hidden="false"/>
    </xf>
    <xf numFmtId="164" fontId="82" fillId="36" borderId="3" xfId="55" applyFont="true" applyBorder="true" applyAlignment="true" applyProtection="true">
      <alignment horizontal="left" vertical="center" textRotation="0" wrapText="false" indent="0" shrinkToFit="false"/>
      <protection locked="true" hidden="false"/>
    </xf>
    <xf numFmtId="164" fontId="36" fillId="37" borderId="3" xfId="55" applyFont="true" applyBorder="true" applyAlignment="true" applyProtection="true">
      <alignment horizontal="center" vertical="center" textRotation="0" wrapText="false" indent="0" shrinkToFit="false"/>
      <protection locked="true" hidden="false"/>
    </xf>
    <xf numFmtId="164" fontId="36" fillId="37" borderId="21" xfId="55" applyFont="true" applyBorder="true" applyAlignment="true" applyProtection="true">
      <alignment horizontal="center" vertical="center" textRotation="0" wrapText="false" indent="0" shrinkToFit="false"/>
      <protection locked="true" hidden="false"/>
    </xf>
    <xf numFmtId="164" fontId="36" fillId="37" borderId="22" xfId="55" applyFont="true" applyBorder="true" applyAlignment="true" applyProtection="true">
      <alignment horizontal="center" vertical="center" textRotation="0" wrapText="false" indent="0" shrinkToFit="false"/>
      <protection locked="true" hidden="false"/>
    </xf>
    <xf numFmtId="164" fontId="18" fillId="36" borderId="3" xfId="55" applyFont="true" applyBorder="true" applyAlignment="true" applyProtection="true">
      <alignment horizontal="left" vertical="center" textRotation="0" wrapText="false" indent="0" shrinkToFit="false"/>
      <protection locked="true" hidden="false"/>
    </xf>
    <xf numFmtId="164" fontId="18" fillId="29" borderId="0" xfId="55" applyFont="true" applyBorder="true" applyAlignment="true" applyProtection="false">
      <alignment horizontal="general" vertical="center" textRotation="0" wrapText="false" indent="0" shrinkToFit="false"/>
      <protection locked="true" hidden="false"/>
    </xf>
    <xf numFmtId="164" fontId="26" fillId="29" borderId="0" xfId="55" applyFont="true" applyBorder="true" applyAlignment="true" applyProtection="false">
      <alignment horizontal="general" vertical="center" textRotation="0" wrapText="false" indent="0" shrinkToFit="false"/>
      <protection locked="true" hidden="false"/>
    </xf>
    <xf numFmtId="164" fontId="36" fillId="0" borderId="0" xfId="0" applyFont="true" applyBorder="false" applyAlignment="true" applyProtection="false">
      <alignment horizontal="general" vertical="center"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4" fontId="36" fillId="29" borderId="0" xfId="0" applyFont="true" applyBorder="false" applyAlignment="true" applyProtection="false">
      <alignment horizontal="general" vertical="center" textRotation="0" wrapText="true" indent="0" shrinkToFit="false"/>
      <protection locked="true" hidden="false"/>
    </xf>
    <xf numFmtId="164" fontId="137" fillId="29" borderId="0" xfId="56" applyFont="true" applyBorder="true" applyAlignment="true" applyProtection="true">
      <alignment horizontal="general" vertical="center" textRotation="0" wrapText="true" indent="0" shrinkToFit="false"/>
      <protection locked="true" hidden="false"/>
    </xf>
    <xf numFmtId="164" fontId="65" fillId="29" borderId="0" xfId="56" applyFont="true" applyBorder="true" applyAlignment="true" applyProtection="false">
      <alignment horizontal="general" vertical="center" textRotation="0" wrapText="false" indent="0" shrinkToFit="false"/>
      <protection locked="true" hidden="false"/>
    </xf>
    <xf numFmtId="164" fontId="138" fillId="29" borderId="0" xfId="20" applyFont="true" applyBorder="true" applyAlignment="true" applyProtection="true">
      <alignment horizontal="center" vertical="center" textRotation="0" wrapText="false" indent="0" shrinkToFit="false"/>
      <protection locked="false" hidden="false"/>
    </xf>
    <xf numFmtId="164" fontId="137" fillId="29" borderId="0" xfId="56" applyFont="true" applyBorder="true" applyAlignment="true" applyProtection="true">
      <alignment horizontal="left" vertical="center" textRotation="0" wrapText="true" indent="0" shrinkToFit="false"/>
      <protection locked="true" hidden="false"/>
    </xf>
    <xf numFmtId="164" fontId="137" fillId="29" borderId="0" xfId="56" applyFont="true" applyBorder="true" applyAlignment="true" applyProtection="false">
      <alignment horizontal="general" vertical="center" textRotation="0" wrapText="true" indent="0" shrinkToFit="false"/>
      <protection locked="true" hidden="false"/>
    </xf>
    <xf numFmtId="164" fontId="36" fillId="30" borderId="0" xfId="56" applyFont="true" applyBorder="true" applyAlignment="true" applyProtection="false">
      <alignment horizontal="general" vertical="center" textRotation="0" wrapText="false" indent="0" shrinkToFit="false"/>
      <protection locked="true" hidden="false"/>
    </xf>
    <xf numFmtId="164" fontId="137" fillId="30" borderId="0" xfId="56" applyFont="true" applyBorder="true" applyAlignment="true" applyProtection="false">
      <alignment horizontal="left" vertical="center" textRotation="0" wrapText="true" indent="0" shrinkToFit="false"/>
      <protection locked="true" hidden="false"/>
    </xf>
    <xf numFmtId="164" fontId="18" fillId="30" borderId="0" xfId="56" applyFont="true" applyBorder="false" applyAlignment="true" applyProtection="false">
      <alignment horizontal="general" vertical="bottom" textRotation="0" wrapText="false" indent="0" shrinkToFit="false"/>
      <protection locked="true" hidden="false"/>
    </xf>
    <xf numFmtId="164" fontId="36" fillId="31" borderId="0" xfId="56" applyFont="true" applyBorder="true" applyAlignment="true" applyProtection="false">
      <alignment horizontal="general" vertical="center" textRotation="0" wrapText="false" indent="0" shrinkToFit="false"/>
      <protection locked="true" hidden="false"/>
    </xf>
    <xf numFmtId="164" fontId="137" fillId="31" borderId="0" xfId="56" applyFont="true" applyBorder="true" applyAlignment="true" applyProtection="false">
      <alignment horizontal="left" vertical="center" textRotation="0" wrapText="true" indent="0" shrinkToFit="false"/>
      <protection locked="true" hidden="false"/>
    </xf>
    <xf numFmtId="164" fontId="18" fillId="31" borderId="0" xfId="56" applyFont="true" applyBorder="false" applyAlignment="true" applyProtection="false">
      <alignment horizontal="general" vertical="bottom" textRotation="0" wrapText="false" indent="0" shrinkToFit="false"/>
      <protection locked="true" hidden="false"/>
    </xf>
    <xf numFmtId="164" fontId="36" fillId="15" borderId="0" xfId="56" applyFont="true" applyBorder="true" applyAlignment="true" applyProtection="false">
      <alignment horizontal="general" vertical="center" textRotation="0" wrapText="false" indent="0" shrinkToFit="false"/>
      <protection locked="true" hidden="false"/>
    </xf>
    <xf numFmtId="164" fontId="137" fillId="15" borderId="0" xfId="56" applyFont="true" applyBorder="true" applyAlignment="true" applyProtection="false">
      <alignment horizontal="left" vertical="center" textRotation="0" wrapText="true" indent="0" shrinkToFit="false"/>
      <protection locked="true" hidden="false"/>
    </xf>
    <xf numFmtId="164" fontId="18" fillId="15" borderId="0" xfId="56" applyFont="true" applyBorder="false" applyAlignment="true" applyProtection="false">
      <alignment horizontal="general" vertical="bottom" textRotation="0" wrapText="false" indent="0" shrinkToFit="false"/>
      <protection locked="true" hidden="false"/>
    </xf>
    <xf numFmtId="164" fontId="36" fillId="32" borderId="0" xfId="56" applyFont="true" applyBorder="true" applyAlignment="true" applyProtection="false">
      <alignment horizontal="general" vertical="center" textRotation="0" wrapText="false" indent="0" shrinkToFit="false"/>
      <protection locked="true" hidden="false"/>
    </xf>
    <xf numFmtId="164" fontId="137" fillId="32" borderId="0" xfId="56" applyFont="true" applyBorder="true" applyAlignment="true" applyProtection="false">
      <alignment horizontal="left" vertical="top" textRotation="0" wrapText="true" indent="0" shrinkToFit="false"/>
      <protection locked="true" hidden="false"/>
    </xf>
    <xf numFmtId="164" fontId="137" fillId="32" borderId="0" xfId="56" applyFont="true" applyBorder="true" applyAlignment="true" applyProtection="false">
      <alignment horizontal="general" vertical="top" textRotation="0" wrapText="true" indent="0" shrinkToFit="false"/>
      <protection locked="true" hidden="false"/>
    </xf>
    <xf numFmtId="164" fontId="139" fillId="31" borderId="0" xfId="56" applyFont="true" applyBorder="true" applyAlignment="true" applyProtection="true">
      <alignment horizontal="general" vertical="center" textRotation="0" wrapText="false" indent="0" shrinkToFit="false"/>
      <protection locked="false" hidden="false"/>
    </xf>
    <xf numFmtId="164" fontId="140" fillId="31" borderId="0" xfId="56" applyFont="true" applyBorder="true" applyAlignment="true" applyProtection="true">
      <alignment horizontal="general" vertical="center" textRotation="0" wrapText="false" indent="0" shrinkToFit="false"/>
      <protection locked="false" hidden="false"/>
    </xf>
    <xf numFmtId="164" fontId="52" fillId="31" borderId="0" xfId="56" applyFont="true" applyBorder="true" applyAlignment="true" applyProtection="true">
      <alignment horizontal="general" vertical="center" textRotation="0" wrapText="false" indent="0" shrinkToFit="false"/>
      <protection locked="true" hidden="false"/>
    </xf>
    <xf numFmtId="164" fontId="26" fillId="31" borderId="0" xfId="56" applyFont="true" applyBorder="true" applyAlignment="true" applyProtection="false">
      <alignment horizontal="general" vertical="center" textRotation="0" wrapText="false" indent="0" shrinkToFit="false"/>
      <protection locked="true" hidden="false"/>
    </xf>
    <xf numFmtId="164" fontId="52" fillId="31" borderId="0" xfId="56" applyFont="true" applyBorder="true" applyAlignment="true" applyProtection="false">
      <alignment horizontal="general" vertical="center" textRotation="0" wrapText="false" indent="0" shrinkToFit="false"/>
      <protection locked="true" hidden="false"/>
    </xf>
    <xf numFmtId="164" fontId="35" fillId="31" borderId="0" xfId="56" applyFont="true" applyBorder="true" applyAlignment="true" applyProtection="false">
      <alignment horizontal="general" vertical="center" textRotation="0" wrapText="false" indent="0" shrinkToFit="false"/>
      <protection locked="true" hidden="false"/>
    </xf>
    <xf numFmtId="164" fontId="36" fillId="35" borderId="0" xfId="0" applyFont="true" applyBorder="false" applyAlignment="true" applyProtection="true">
      <alignment horizontal="general" vertical="center" textRotation="0" wrapText="false" indent="0" shrinkToFit="false"/>
      <protection locked="true" hidden="false"/>
    </xf>
    <xf numFmtId="164" fontId="36" fillId="35" borderId="0" xfId="0" applyFont="true" applyBorder="false" applyAlignment="false" applyProtection="true">
      <alignment horizontal="general" vertical="bottom" textRotation="0" wrapText="false" indent="0" shrinkToFit="false"/>
      <protection locked="true" hidden="false"/>
    </xf>
    <xf numFmtId="164" fontId="36" fillId="35" borderId="0" xfId="0" applyFont="true" applyBorder="false" applyAlignment="true" applyProtection="false">
      <alignment horizontal="left" vertical="top" textRotation="0" wrapText="false" indent="0" shrinkToFit="false"/>
      <protection locked="true" hidden="false"/>
    </xf>
    <xf numFmtId="164" fontId="36" fillId="35" borderId="0" xfId="0" applyFont="true" applyBorder="false" applyAlignment="true" applyProtection="true">
      <alignment horizontal="left" vertical="center" textRotation="0" wrapText="false" indent="0" shrinkToFit="false"/>
      <protection locked="true" hidden="false"/>
    </xf>
    <xf numFmtId="164" fontId="36" fillId="35" borderId="0" xfId="0" applyFont="true" applyBorder="false" applyAlignment="true" applyProtection="false">
      <alignment horizontal="left" vertical="center" textRotation="0" wrapText="false" indent="0" shrinkToFit="false"/>
      <protection locked="true" hidden="false"/>
    </xf>
    <xf numFmtId="164" fontId="0" fillId="35" borderId="0" xfId="0" applyFont="false" applyBorder="false" applyAlignment="true" applyProtection="true">
      <alignment horizontal="general" vertical="bottom" textRotation="0" wrapText="false" indent="0" shrinkToFit="false"/>
      <protection locked="true" hidden="false"/>
    </xf>
    <xf numFmtId="164" fontId="36" fillId="35" borderId="0" xfId="56" applyFont="true" applyBorder="true" applyAlignment="true" applyProtection="true">
      <alignment horizontal="general" vertical="center" textRotation="0" wrapText="false" indent="0" shrinkToFit="false"/>
      <protection locked="true" hidden="false"/>
    </xf>
    <xf numFmtId="164" fontId="122" fillId="35" borderId="0" xfId="56" applyFont="true" applyBorder="true" applyAlignment="true" applyProtection="false">
      <alignment horizontal="left" vertical="bottom" textRotation="0" wrapText="false" indent="0" shrinkToFit="false"/>
      <protection locked="true" hidden="false"/>
    </xf>
    <xf numFmtId="164" fontId="36" fillId="28" borderId="0" xfId="0" applyFont="true" applyBorder="false" applyAlignment="true" applyProtection="true">
      <alignment horizontal="left" vertical="center" textRotation="0" wrapText="false" indent="0" shrinkToFit="false"/>
      <protection locked="true" hidden="false"/>
    </xf>
    <xf numFmtId="164" fontId="36" fillId="28" borderId="0" xfId="0" applyFont="true" applyBorder="false" applyAlignment="true" applyProtection="false">
      <alignment horizontal="left" vertical="center" textRotation="0" wrapText="false" indent="0" shrinkToFit="false"/>
      <protection locked="true" hidden="false"/>
    </xf>
    <xf numFmtId="164" fontId="36" fillId="28" borderId="0" xfId="0" applyFont="true" applyBorder="false" applyAlignment="false" applyProtection="true">
      <alignment horizontal="general" vertical="bottom" textRotation="0" wrapText="false" indent="0" shrinkToFit="false"/>
      <protection locked="true" hidden="false"/>
    </xf>
    <xf numFmtId="164" fontId="46" fillId="31" borderId="3" xfId="56" applyFont="true" applyBorder="true" applyAlignment="true" applyProtection="true">
      <alignment horizontal="center" vertical="center" textRotation="0" wrapText="false" indent="0" shrinkToFit="false"/>
      <protection locked="false" hidden="false"/>
    </xf>
    <xf numFmtId="164" fontId="50" fillId="28" borderId="0" xfId="0" applyFont="true" applyBorder="false" applyAlignment="true" applyProtection="true">
      <alignment horizontal="general" vertical="bottom" textRotation="0" wrapText="false" indent="0" shrinkToFit="false"/>
      <protection locked="true" hidden="false"/>
    </xf>
    <xf numFmtId="164" fontId="18" fillId="31" borderId="12" xfId="56" applyFont="true" applyBorder="true" applyAlignment="true" applyProtection="true">
      <alignment horizontal="center" vertical="center" textRotation="0" wrapText="false" indent="0" shrinkToFit="false"/>
      <protection locked="false" hidden="false"/>
    </xf>
    <xf numFmtId="164" fontId="18" fillId="31" borderId="34" xfId="56" applyFont="true" applyBorder="true" applyAlignment="true" applyProtection="true">
      <alignment horizontal="center" vertical="top" textRotation="0" wrapText="false" indent="0" shrinkToFit="false"/>
      <protection locked="false" hidden="false"/>
    </xf>
    <xf numFmtId="167" fontId="141" fillId="28" borderId="0" xfId="0" applyFont="true" applyBorder="false" applyAlignment="true" applyProtection="true">
      <alignment horizontal="general" vertical="bottom" textRotation="0" wrapText="false" indent="0" shrinkToFit="false"/>
      <protection locked="true" hidden="false"/>
    </xf>
    <xf numFmtId="164" fontId="36" fillId="28" borderId="0" xfId="0" applyFont="true" applyBorder="false" applyAlignment="true" applyProtection="false">
      <alignment horizontal="left" vertical="top" textRotation="0" wrapText="false" indent="0" shrinkToFit="false"/>
      <protection locked="true" hidden="false"/>
    </xf>
    <xf numFmtId="164" fontId="142" fillId="28" borderId="0" xfId="0" applyFont="true" applyBorder="false" applyAlignment="true" applyProtection="false">
      <alignment horizontal="right" vertical="bottom" textRotation="0" wrapText="false" indent="0" shrinkToFit="false"/>
      <protection locked="true" hidden="false"/>
    </xf>
    <xf numFmtId="164" fontId="18" fillId="31" borderId="26" xfId="0" applyFont="true" applyBorder="true" applyAlignment="true" applyProtection="true">
      <alignment horizontal="center" vertical="center" textRotation="0" wrapText="true" indent="0" shrinkToFit="false"/>
      <protection locked="false" hidden="false"/>
    </xf>
    <xf numFmtId="164" fontId="18" fillId="28" borderId="0" xfId="56" applyFont="true" applyBorder="true" applyAlignment="true" applyProtection="true">
      <alignment horizontal="left" vertical="center" textRotation="0" wrapText="false" indent="0" shrinkToFit="false"/>
      <protection locked="false" hidden="false"/>
    </xf>
    <xf numFmtId="164" fontId="58" fillId="28" borderId="0" xfId="0" applyFont="true" applyBorder="true" applyAlignment="false" applyProtection="true">
      <alignment horizontal="general" vertical="bottom" textRotation="0" wrapText="false" indent="0" shrinkToFit="false"/>
      <protection locked="true" hidden="false"/>
    </xf>
    <xf numFmtId="164" fontId="18" fillId="31" borderId="3" xfId="0" applyFont="true" applyBorder="true" applyAlignment="true" applyProtection="true">
      <alignment horizontal="center" vertical="center" textRotation="0" wrapText="true" indent="0" shrinkToFit="false"/>
      <protection locked="false" hidden="false"/>
    </xf>
    <xf numFmtId="164" fontId="36" fillId="28" borderId="0" xfId="0" applyFont="true" applyBorder="true" applyAlignment="false" applyProtection="true">
      <alignment horizontal="general" vertical="bottom" textRotation="0" wrapText="false" indent="0" shrinkToFit="false"/>
      <protection locked="true" hidden="false"/>
    </xf>
    <xf numFmtId="164" fontId="36" fillId="28" borderId="0" xfId="0" applyFont="true" applyBorder="false" applyAlignment="true" applyProtection="false">
      <alignment horizontal="left" vertical="bottom" textRotation="0" wrapText="false" indent="0" shrinkToFit="false"/>
      <protection locked="true" hidden="false"/>
    </xf>
    <xf numFmtId="164" fontId="36" fillId="28" borderId="0" xfId="0" applyFont="true" applyBorder="false" applyAlignment="false" applyProtection="true">
      <alignment horizontal="general" vertical="bottom" textRotation="0" wrapText="false" indent="0" shrinkToFit="false"/>
      <protection locked="false" hidden="false"/>
    </xf>
    <xf numFmtId="164" fontId="143" fillId="28" borderId="0" xfId="0" applyFont="true" applyBorder="true" applyAlignment="false" applyProtection="true">
      <alignment horizontal="general" vertical="bottom" textRotation="0" wrapText="false" indent="0" shrinkToFit="false"/>
      <protection locked="true" hidden="false"/>
    </xf>
    <xf numFmtId="164" fontId="36" fillId="33" borderId="27" xfId="0" applyFont="true" applyBorder="true" applyAlignment="true" applyProtection="false">
      <alignment horizontal="center" vertical="center" textRotation="0" wrapText="false" indent="0" shrinkToFit="false"/>
      <protection locked="true" hidden="false"/>
    </xf>
    <xf numFmtId="164" fontId="46" fillId="31" borderId="3" xfId="0" applyFont="true" applyBorder="true" applyAlignment="true" applyProtection="true">
      <alignment horizontal="center" vertical="center" textRotation="0" wrapText="true" indent="0" shrinkToFit="false"/>
      <protection locked="false" hidden="false"/>
    </xf>
    <xf numFmtId="164" fontId="35" fillId="28" borderId="0" xfId="0" applyFont="true" applyBorder="false" applyAlignment="true" applyProtection="true">
      <alignment horizontal="left" vertical="bottom" textRotation="0" wrapText="false" indent="0" shrinkToFit="false"/>
      <protection locked="true" hidden="false"/>
    </xf>
    <xf numFmtId="164" fontId="36" fillId="28" borderId="0" xfId="0" applyFont="true" applyBorder="false" applyAlignment="true" applyProtection="true">
      <alignment horizontal="general" vertical="center" textRotation="0" wrapText="false" indent="0" shrinkToFit="false"/>
      <protection locked="true" hidden="false"/>
    </xf>
    <xf numFmtId="164" fontId="36" fillId="28" borderId="0" xfId="0" applyFont="true" applyBorder="false" applyAlignment="true" applyProtection="true">
      <alignment horizontal="left" vertical="bottom" textRotation="0" wrapText="false" indent="0" shrinkToFit="false"/>
      <protection locked="true" hidden="false"/>
    </xf>
    <xf numFmtId="164" fontId="18" fillId="28" borderId="0" xfId="0" applyFont="true" applyBorder="false" applyAlignment="true" applyProtection="true">
      <alignment horizontal="right" vertical="bottom" textRotation="0" wrapText="false" indent="0" shrinkToFit="false"/>
      <protection locked="true" hidden="false"/>
    </xf>
    <xf numFmtId="171" fontId="18" fillId="33" borderId="3" xfId="15" applyFont="true" applyBorder="true" applyAlignment="true" applyProtection="true">
      <alignment horizontal="center" vertical="center" textRotation="0" wrapText="false" indent="0" shrinkToFit="false"/>
      <protection locked="false" hidden="false"/>
    </xf>
    <xf numFmtId="164" fontId="46" fillId="33" borderId="3" xfId="0" applyFont="true" applyBorder="true" applyAlignment="true" applyProtection="true">
      <alignment horizontal="center" vertical="center" textRotation="0" wrapText="false" indent="0" shrinkToFit="false"/>
      <protection locked="true" hidden="false"/>
    </xf>
    <xf numFmtId="164" fontId="36" fillId="28" borderId="0" xfId="0" applyFont="true" applyBorder="false" applyAlignment="false" applyProtection="false">
      <alignment horizontal="general" vertical="bottom" textRotation="0" wrapText="false" indent="0" shrinkToFit="false"/>
      <protection locked="true" hidden="false"/>
    </xf>
    <xf numFmtId="164" fontId="58" fillId="28" borderId="0" xfId="56" applyFont="true" applyBorder="true" applyAlignment="true" applyProtection="false">
      <alignment horizontal="left" vertical="top" textRotation="0" wrapText="false" indent="0" shrinkToFit="false"/>
      <protection locked="true" hidden="false"/>
    </xf>
    <xf numFmtId="164" fontId="18" fillId="28" borderId="0" xfId="56" applyFont="true" applyBorder="true" applyAlignment="true" applyProtection="true">
      <alignment horizontal="left" vertical="top" textRotation="0" wrapText="false" indent="0" shrinkToFit="false"/>
      <protection locked="false" hidden="false"/>
    </xf>
    <xf numFmtId="164" fontId="36" fillId="35" borderId="0" xfId="55" applyFont="true" applyBorder="true" applyAlignment="true" applyProtection="true">
      <alignment horizontal="justify" vertical="center" textRotation="0" wrapText="false" indent="0" shrinkToFit="false"/>
      <protection locked="true" hidden="false"/>
    </xf>
    <xf numFmtId="164" fontId="47" fillId="35" borderId="0" xfId="55" applyFont="true" applyBorder="true" applyAlignment="true" applyProtection="false">
      <alignment horizontal="right" vertical="center" textRotation="0" wrapText="false" indent="0" shrinkToFit="false"/>
      <protection locked="true" hidden="false"/>
    </xf>
    <xf numFmtId="164" fontId="58" fillId="35" borderId="0" xfId="0" applyFont="true" applyBorder="false" applyAlignment="false" applyProtection="true">
      <alignment horizontal="general" vertical="bottom" textRotation="0" wrapText="false" indent="0" shrinkToFit="false"/>
      <protection locked="true" hidden="false"/>
    </xf>
    <xf numFmtId="164" fontId="36" fillId="31" borderId="3" xfId="0" applyFont="true" applyBorder="true" applyAlignment="true" applyProtection="true">
      <alignment horizontal="center" vertical="bottom" textRotation="0" wrapText="false" indent="0" shrinkToFit="false"/>
      <protection locked="true" hidden="false"/>
    </xf>
    <xf numFmtId="164" fontId="18" fillId="35" borderId="45" xfId="0" applyFont="true" applyBorder="true" applyAlignment="true" applyProtection="true">
      <alignment horizontal="center" vertical="center" textRotation="0" wrapText="false" indent="0" shrinkToFit="false"/>
      <protection locked="true" hidden="false"/>
    </xf>
    <xf numFmtId="164" fontId="18" fillId="35" borderId="36" xfId="0" applyFont="true" applyBorder="true" applyAlignment="true" applyProtection="true">
      <alignment horizontal="center" vertical="center" textRotation="0" wrapText="false" indent="0" shrinkToFit="false"/>
      <protection locked="true" hidden="false"/>
    </xf>
    <xf numFmtId="164" fontId="18" fillId="35" borderId="36" xfId="0" applyFont="true" applyBorder="true" applyAlignment="true" applyProtection="true">
      <alignment horizontal="center" vertical="center" textRotation="0" wrapText="true" indent="0" shrinkToFit="false"/>
      <protection locked="true" hidden="false"/>
    </xf>
    <xf numFmtId="164" fontId="18" fillId="35" borderId="0" xfId="0" applyFont="true" applyBorder="true" applyAlignment="true" applyProtection="true">
      <alignment horizontal="center" vertical="center" textRotation="0" wrapText="false" indent="0" shrinkToFit="false"/>
      <protection locked="true" hidden="false"/>
    </xf>
    <xf numFmtId="164" fontId="42" fillId="35" borderId="0" xfId="55" applyFont="true" applyBorder="true" applyAlignment="true" applyProtection="false">
      <alignment horizontal="left" vertical="top" textRotation="0" wrapText="true" indent="0" shrinkToFit="false"/>
      <protection locked="true" hidden="false"/>
    </xf>
    <xf numFmtId="164" fontId="46" fillId="35" borderId="0" xfId="0" applyFont="true" applyBorder="false" applyAlignment="true" applyProtection="true">
      <alignment horizontal="right" vertical="center" textRotation="0" wrapText="false" indent="0" shrinkToFit="false"/>
      <protection locked="false" hidden="false"/>
    </xf>
    <xf numFmtId="164" fontId="58" fillId="35" borderId="0" xfId="0" applyFont="true" applyBorder="false" applyAlignment="true" applyProtection="true">
      <alignment horizontal="left" vertical="center" textRotation="0" wrapText="false" indent="0" shrinkToFit="false"/>
      <protection locked="true" hidden="false"/>
    </xf>
    <xf numFmtId="164" fontId="46" fillId="35" borderId="0" xfId="0" applyFont="true" applyBorder="false" applyAlignment="true" applyProtection="true">
      <alignment horizontal="right" vertical="center" textRotation="0" wrapText="true" indent="0" shrinkToFit="false"/>
      <protection locked="false" hidden="false"/>
    </xf>
    <xf numFmtId="164" fontId="46" fillId="31" borderId="3" xfId="0" applyFont="true" applyBorder="true" applyAlignment="true" applyProtection="true">
      <alignment horizontal="center" vertical="center" textRotation="0" wrapText="false" indent="0" shrinkToFit="false"/>
      <protection locked="true" hidden="false"/>
    </xf>
    <xf numFmtId="164" fontId="46" fillId="35" borderId="0" xfId="0" applyFont="true" applyBorder="false" applyAlignment="true" applyProtection="true">
      <alignment horizontal="general" vertical="center" textRotation="0" wrapText="false" indent="0" shrinkToFit="false"/>
      <protection locked="true" hidden="false"/>
    </xf>
    <xf numFmtId="164" fontId="18" fillId="0" borderId="3" xfId="0" applyFont="true" applyBorder="true" applyAlignment="true" applyProtection="true">
      <alignment horizontal="center" vertical="center" textRotation="0" wrapText="true" indent="0" shrinkToFit="false"/>
      <protection locked="false" hidden="false"/>
    </xf>
    <xf numFmtId="164" fontId="37" fillId="35" borderId="0" xfId="0" applyFont="true" applyBorder="false" applyAlignment="true" applyProtection="true">
      <alignment horizontal="left" vertical="center" textRotation="0" wrapText="false" indent="0" shrinkToFit="false"/>
      <protection locked="false" hidden="false"/>
    </xf>
    <xf numFmtId="164" fontId="18" fillId="35" borderId="0" xfId="0" applyFont="true" applyBorder="false" applyAlignment="true" applyProtection="true">
      <alignment horizontal="left" vertical="center" textRotation="0" wrapText="false" indent="0" shrinkToFit="false"/>
      <protection locked="true" hidden="false"/>
    </xf>
    <xf numFmtId="164" fontId="37" fillId="35" borderId="0" xfId="0" applyFont="true" applyBorder="false" applyAlignment="true" applyProtection="true">
      <alignment horizontal="left" vertical="bottom" textRotation="0" wrapText="false" indent="0" shrinkToFit="false"/>
      <protection locked="false" hidden="false"/>
    </xf>
    <xf numFmtId="164" fontId="18" fillId="35" borderId="0" xfId="0" applyFont="true" applyBorder="false" applyAlignment="true" applyProtection="true">
      <alignment horizontal="center" vertical="center" textRotation="0" wrapText="false" indent="0" shrinkToFit="false"/>
      <protection locked="true" hidden="false"/>
    </xf>
    <xf numFmtId="164" fontId="37" fillId="35" borderId="0" xfId="0" applyFont="true" applyBorder="true" applyAlignment="true" applyProtection="true">
      <alignment horizontal="left" vertical="center" textRotation="0" wrapText="false" indent="0" shrinkToFit="false"/>
      <protection locked="false" hidden="false"/>
    </xf>
    <xf numFmtId="164" fontId="37" fillId="35" borderId="0" xfId="0" applyFont="true" applyBorder="true" applyAlignment="true" applyProtection="true">
      <alignment horizontal="right" vertical="bottom" textRotation="0" wrapText="false" indent="0" shrinkToFit="false"/>
      <protection locked="false" hidden="false"/>
    </xf>
    <xf numFmtId="166" fontId="37" fillId="35" borderId="0" xfId="68" applyFont="true" applyBorder="true" applyAlignment="true" applyProtection="true">
      <alignment horizontal="left" vertical="center" textRotation="0" wrapText="false" indent="0" shrinkToFit="false"/>
      <protection locked="false" hidden="false"/>
    </xf>
    <xf numFmtId="164" fontId="36" fillId="35" borderId="0" xfId="0" applyFont="true" applyBorder="true" applyAlignment="false" applyProtection="true">
      <alignment horizontal="general" vertical="bottom" textRotation="0" wrapText="false" indent="0" shrinkToFit="false"/>
      <protection locked="true" hidden="false"/>
    </xf>
    <xf numFmtId="164" fontId="36" fillId="35" borderId="0" xfId="0" applyFont="true" applyBorder="true" applyAlignment="true" applyProtection="true">
      <alignment horizontal="left" vertical="center" textRotation="0" wrapText="false" indent="0" shrinkToFit="false"/>
      <protection locked="true" hidden="false"/>
    </xf>
    <xf numFmtId="164" fontId="36" fillId="35" borderId="0" xfId="0" applyFont="true" applyBorder="true" applyAlignment="true" applyProtection="true">
      <alignment horizontal="center" vertical="center" textRotation="0" wrapText="false" indent="0" shrinkToFit="false"/>
      <protection locked="false" hidden="false"/>
    </xf>
    <xf numFmtId="164" fontId="145" fillId="35" borderId="0" xfId="0" applyFont="true" applyBorder="false" applyAlignment="false" applyProtection="true">
      <alignment horizontal="general" vertical="bottom" textRotation="0" wrapText="false" indent="0" shrinkToFit="false"/>
      <protection locked="false" hidden="false"/>
    </xf>
    <xf numFmtId="164" fontId="36" fillId="35" borderId="0" xfId="0" applyFont="true" applyBorder="false" applyAlignment="false" applyProtection="true">
      <alignment horizontal="general" vertical="bottom" textRotation="0" wrapText="false" indent="0" shrinkToFit="false"/>
      <protection locked="false" hidden="false"/>
    </xf>
    <xf numFmtId="164" fontId="46" fillId="35" borderId="0" xfId="0" applyFont="true" applyBorder="false" applyAlignment="true" applyProtection="true">
      <alignment horizontal="general" vertical="center" textRotation="0" wrapText="false" indent="0" shrinkToFit="false"/>
      <protection locked="false" hidden="false"/>
    </xf>
    <xf numFmtId="164" fontId="37" fillId="35" borderId="0" xfId="0" applyFont="true" applyBorder="true" applyAlignment="true" applyProtection="true">
      <alignment horizontal="left" vertical="center" textRotation="0" wrapText="false" indent="0" shrinkToFit="false"/>
      <protection locked="true" hidden="false"/>
    </xf>
    <xf numFmtId="169" fontId="46" fillId="33" borderId="3" xfId="68" applyFont="true" applyBorder="true" applyAlignment="true" applyProtection="true">
      <alignment horizontal="center" vertical="center" textRotation="0" wrapText="false" indent="0" shrinkToFit="false"/>
      <protection locked="false" hidden="false"/>
    </xf>
    <xf numFmtId="164" fontId="37" fillId="35" borderId="0" xfId="0" applyFont="true" applyBorder="true" applyAlignment="true" applyProtection="true">
      <alignment horizontal="left" vertical="bottom" textRotation="0" wrapText="false" indent="0" shrinkToFit="false"/>
      <protection locked="false" hidden="false"/>
    </xf>
    <xf numFmtId="164" fontId="36" fillId="28" borderId="0" xfId="55" applyFont="true" applyBorder="true" applyAlignment="true" applyProtection="true">
      <alignment horizontal="justify" vertical="center" textRotation="0" wrapText="false" indent="0" shrinkToFit="false"/>
      <protection locked="true" hidden="false"/>
    </xf>
    <xf numFmtId="164" fontId="47" fillId="28" borderId="0" xfId="55" applyFont="true" applyBorder="true" applyAlignment="true" applyProtection="false">
      <alignment horizontal="right" vertical="center" textRotation="0" wrapText="false" indent="0" shrinkToFit="false"/>
      <protection locked="true" hidden="false"/>
    </xf>
    <xf numFmtId="164" fontId="46" fillId="28" borderId="0" xfId="0" applyFont="true" applyBorder="false" applyAlignment="true" applyProtection="true">
      <alignment horizontal="right" vertical="top" textRotation="0" wrapText="false" indent="0" shrinkToFit="false"/>
      <protection locked="true" hidden="false"/>
    </xf>
    <xf numFmtId="164" fontId="46" fillId="31" borderId="3" xfId="0" applyFont="true" applyBorder="true" applyAlignment="true" applyProtection="true">
      <alignment horizontal="left" vertical="center" textRotation="0" wrapText="false" indent="0" shrinkToFit="false"/>
      <protection locked="false" hidden="false"/>
    </xf>
    <xf numFmtId="164" fontId="46" fillId="28" borderId="0" xfId="0" applyFont="true" applyBorder="false" applyAlignment="true" applyProtection="true">
      <alignment horizontal="right" vertical="bottom" textRotation="0" wrapText="false" indent="0" shrinkToFit="false"/>
      <protection locked="true" hidden="false"/>
    </xf>
    <xf numFmtId="164" fontId="18" fillId="28" borderId="0" xfId="0" applyFont="true" applyBorder="false" applyAlignment="true" applyProtection="true">
      <alignment horizontal="general" vertical="center" textRotation="0" wrapText="false" indent="0" shrinkToFit="false"/>
      <protection locked="true" hidden="false"/>
    </xf>
    <xf numFmtId="164" fontId="37" fillId="28" borderId="0" xfId="0" applyFont="true" applyBorder="false" applyAlignment="true" applyProtection="true">
      <alignment horizontal="left" vertical="center" textRotation="0" wrapText="false" indent="0" shrinkToFit="false"/>
      <protection locked="true" hidden="false"/>
    </xf>
    <xf numFmtId="164" fontId="46" fillId="28" borderId="0" xfId="0" applyFont="true" applyBorder="false" applyAlignment="true" applyProtection="true">
      <alignment horizontal="general" vertical="center" textRotation="0" wrapText="false" indent="0" shrinkToFit="false"/>
      <protection locked="true" hidden="false"/>
    </xf>
    <xf numFmtId="164" fontId="18" fillId="37" borderId="3" xfId="0" applyFont="true" applyBorder="true" applyAlignment="true" applyProtection="true">
      <alignment horizontal="center" vertical="center" textRotation="0" wrapText="true" indent="0" shrinkToFit="false"/>
      <protection locked="false" hidden="false"/>
    </xf>
    <xf numFmtId="164" fontId="46" fillId="33" borderId="3" xfId="0" applyFont="true" applyBorder="true" applyAlignment="true" applyProtection="true">
      <alignment horizontal="left" vertical="center" textRotation="0" wrapText="false" indent="0" shrinkToFit="false"/>
      <protection locked="false" hidden="false"/>
    </xf>
    <xf numFmtId="164" fontId="36" fillId="35" borderId="0" xfId="0" applyFont="true" applyBorder="false" applyAlignment="true" applyProtection="true">
      <alignment horizontal="left" vertical="bottom" textRotation="0" wrapText="false" indent="0" shrinkToFit="false"/>
      <protection locked="true" hidden="false"/>
    </xf>
    <xf numFmtId="164" fontId="36" fillId="35" borderId="0" xfId="0" applyFont="true" applyBorder="false" applyAlignment="true" applyProtection="false">
      <alignment horizontal="left" vertical="bottom" textRotation="0" wrapText="false" indent="0" shrinkToFit="false"/>
      <protection locked="true" hidden="false"/>
    </xf>
    <xf numFmtId="164" fontId="18" fillId="33" borderId="3" xfId="56" applyFont="true" applyBorder="true" applyAlignment="true" applyProtection="true">
      <alignment horizontal="left" vertical="center" textRotation="0" wrapText="false" indent="0" shrinkToFit="false"/>
      <protection locked="false" hidden="false"/>
    </xf>
    <xf numFmtId="164" fontId="146" fillId="33" borderId="3" xfId="56" applyFont="true" applyBorder="true" applyAlignment="true" applyProtection="true">
      <alignment horizontal="left" vertical="center" textRotation="0" wrapText="false" indent="0" shrinkToFit="false"/>
      <protection locked="false" hidden="false"/>
    </xf>
    <xf numFmtId="164" fontId="36" fillId="35" borderId="0" xfId="0" applyFont="true" applyBorder="false" applyAlignment="false" applyProtection="false">
      <alignment horizontal="general" vertical="bottom" textRotation="0" wrapText="false" indent="0" shrinkToFit="false"/>
      <protection locked="true" hidden="false"/>
    </xf>
    <xf numFmtId="164" fontId="36" fillId="29" borderId="0" xfId="56" applyFont="true" applyBorder="true" applyAlignment="true" applyProtection="false">
      <alignment horizontal="general" vertical="center" textRotation="0" wrapText="false" indent="0" shrinkToFit="false"/>
      <protection locked="true" hidden="false"/>
    </xf>
    <xf numFmtId="164" fontId="52" fillId="29" borderId="0" xfId="20" applyFont="true" applyBorder="true" applyAlignment="false" applyProtection="false">
      <alignment horizontal="general" vertical="center" textRotation="0" wrapText="false" indent="0" shrinkToFit="false"/>
      <protection locked="true" hidden="false"/>
    </xf>
    <xf numFmtId="164" fontId="147" fillId="29" borderId="0" xfId="20" applyFont="true" applyBorder="true" applyAlignment="false" applyProtection="true">
      <alignment horizontal="general" vertical="center" textRotation="0" wrapText="false" indent="0" shrinkToFit="false"/>
      <protection locked="false" hidden="false"/>
    </xf>
    <xf numFmtId="164" fontId="148" fillId="29" borderId="0" xfId="20" applyFont="true" applyBorder="true" applyAlignment="false" applyProtection="true">
      <alignment horizontal="general" vertical="center" textRotation="0" wrapText="false" indent="0" shrinkToFit="false"/>
      <protection locked="false" hidden="false"/>
    </xf>
    <xf numFmtId="164" fontId="18" fillId="29" borderId="0" xfId="56" applyFont="true" applyBorder="true" applyAlignment="true" applyProtection="true">
      <alignment horizontal="general" vertical="bottom" textRotation="0" wrapText="false" indent="0" shrinkToFit="false"/>
      <protection locked="true" hidden="false"/>
    </xf>
    <xf numFmtId="164" fontId="52" fillId="29" borderId="0" xfId="20" applyFont="true" applyBorder="true" applyAlignment="true" applyProtection="false">
      <alignment horizontal="right" vertical="center" textRotation="0" wrapText="false" indent="0" shrinkToFit="false"/>
      <protection locked="true" hidden="false"/>
    </xf>
    <xf numFmtId="164" fontId="36" fillId="33" borderId="0" xfId="0" applyFont="true" applyBorder="false" applyAlignment="true" applyProtection="true">
      <alignment horizontal="general" vertical="center" textRotation="0" wrapText="false" indent="0" shrinkToFit="false"/>
      <protection locked="true" hidden="false"/>
    </xf>
    <xf numFmtId="164" fontId="36" fillId="33" borderId="0" xfId="0" applyFont="true" applyBorder="false" applyAlignment="false" applyProtection="true">
      <alignment horizontal="general" vertical="bottom" textRotation="0" wrapText="false" indent="0" shrinkToFit="false"/>
      <protection locked="true" hidden="false"/>
    </xf>
    <xf numFmtId="164" fontId="36" fillId="0" borderId="0" xfId="0" applyFont="true" applyBorder="false" applyAlignment="true" applyProtection="true">
      <alignment horizontal="general" vertical="center" textRotation="0" wrapText="false" indent="0" shrinkToFit="false"/>
      <protection locked="true" hidden="false"/>
    </xf>
    <xf numFmtId="164" fontId="36" fillId="0" borderId="0" xfId="0" applyFont="true" applyBorder="false" applyAlignment="false" applyProtection="true">
      <alignment horizontal="general" vertical="bottom" textRotation="0" wrapText="false" indent="0" shrinkToFit="false"/>
      <protection locked="true" hidden="false"/>
    </xf>
    <xf numFmtId="164" fontId="18" fillId="33" borderId="34" xfId="56" applyFont="true" applyBorder="true" applyAlignment="true" applyProtection="true">
      <alignment horizontal="center" vertical="top" textRotation="0" wrapText="false" indent="0" shrinkToFit="false"/>
      <protection locked="false" hidden="false"/>
    </xf>
    <xf numFmtId="164" fontId="18" fillId="33" borderId="3" xfId="0" applyFont="true" applyBorder="true" applyAlignment="true" applyProtection="true">
      <alignment horizontal="center" vertical="center" textRotation="0" wrapText="true" indent="0" shrinkToFit="false"/>
      <protection locked="false" hidden="false"/>
    </xf>
    <xf numFmtId="164" fontId="46" fillId="33" borderId="3" xfId="0" applyFont="true" applyBorder="true" applyAlignment="true" applyProtection="true">
      <alignment horizontal="center" vertical="center" textRotation="0" wrapText="true" indent="0" shrinkToFit="false"/>
      <protection locked="false" hidden="false"/>
    </xf>
    <xf numFmtId="164" fontId="143" fillId="35" borderId="0" xfId="0" applyFont="true" applyBorder="false" applyAlignment="false" applyProtection="true">
      <alignment horizontal="general" vertical="bottom" textRotation="0" wrapText="false" indent="0" shrinkToFit="false"/>
      <protection locked="true" hidden="false"/>
    </xf>
    <xf numFmtId="169" fontId="46" fillId="33" borderId="3" xfId="68" applyFont="true" applyBorder="true" applyAlignment="true" applyProtection="true">
      <alignment horizontal="left" vertical="center" textRotation="0" wrapText="false" indent="0" shrinkToFit="false"/>
      <protection locked="false" hidden="false"/>
    </xf>
    <xf numFmtId="164" fontId="18" fillId="33" borderId="0" xfId="55" applyFont="false" applyBorder="false" applyAlignment="true" applyProtection="true">
      <alignment horizontal="general" vertical="center" textRotation="0" wrapText="false" indent="0" shrinkToFit="false"/>
      <protection locked="false" hidden="false"/>
    </xf>
    <xf numFmtId="164" fontId="33" fillId="29" borderId="0" xfId="20" applyFont="true" applyBorder="true" applyAlignment="true" applyProtection="false">
      <alignment horizontal="right" vertical="center" textRotation="0" wrapText="false" indent="0" shrinkToFit="false"/>
      <protection locked="true" hidden="false"/>
    </xf>
    <xf numFmtId="164" fontId="65" fillId="29" borderId="0" xfId="55" applyFont="true" applyBorder="true" applyAlignment="true" applyProtection="true">
      <alignment horizontal="general" vertical="center" textRotation="0" wrapText="false" indent="0" shrinkToFit="false"/>
      <protection locked="true" hidden="false"/>
    </xf>
    <xf numFmtId="164" fontId="39" fillId="31" borderId="0" xfId="55" applyFont="true" applyBorder="false" applyAlignment="true" applyProtection="true">
      <alignment horizontal="general" vertical="center" textRotation="0" wrapText="false" indent="0" shrinkToFit="false"/>
      <protection locked="true" hidden="false"/>
    </xf>
    <xf numFmtId="164" fontId="39" fillId="28" borderId="0" xfId="55" applyFont="true" applyBorder="false" applyAlignment="true" applyProtection="true">
      <alignment horizontal="general" vertical="center" textRotation="0" wrapText="false" indent="0" shrinkToFit="false"/>
      <protection locked="true" hidden="false"/>
    </xf>
    <xf numFmtId="167" fontId="26" fillId="28" borderId="0" xfId="55" applyFont="true" applyBorder="false" applyAlignment="true" applyProtection="true">
      <alignment horizontal="center" vertical="center" textRotation="0" wrapText="false" indent="0" shrinkToFit="false"/>
      <protection locked="true" hidden="false"/>
    </xf>
    <xf numFmtId="164" fontId="127" fillId="28" borderId="0" xfId="55" applyFont="true" applyBorder="false" applyAlignment="true" applyProtection="true">
      <alignment horizontal="general" vertical="center" textRotation="0" wrapText="false" indent="0" shrinkToFit="false"/>
      <protection locked="true" hidden="false"/>
    </xf>
    <xf numFmtId="164" fontId="18" fillId="28" borderId="0" xfId="55" applyFont="false" applyBorder="false" applyAlignment="true" applyProtection="true">
      <alignment horizontal="general" vertical="center" textRotation="0" wrapText="false" indent="0" shrinkToFit="false"/>
      <protection locked="true" hidden="false"/>
    </xf>
    <xf numFmtId="164" fontId="26" fillId="28" borderId="0" xfId="55" applyFont="true" applyBorder="false" applyAlignment="true" applyProtection="true">
      <alignment horizontal="general" vertical="center" textRotation="0" wrapText="false" indent="0" shrinkToFit="false"/>
      <protection locked="true" hidden="false"/>
    </xf>
    <xf numFmtId="164" fontId="39" fillId="48" borderId="46" xfId="55" applyFont="true" applyBorder="true" applyAlignment="true" applyProtection="true">
      <alignment horizontal="general" vertical="center" textRotation="0" wrapText="false" indent="0" shrinkToFit="false"/>
      <protection locked="true" hidden="false"/>
    </xf>
    <xf numFmtId="164" fontId="39" fillId="48" borderId="46" xfId="55" applyFont="true" applyBorder="true" applyAlignment="true" applyProtection="true">
      <alignment horizontal="center" vertical="center" textRotation="0" wrapText="false" indent="0" shrinkToFit="false"/>
      <protection locked="true" hidden="false"/>
    </xf>
    <xf numFmtId="164" fontId="39" fillId="48" borderId="0" xfId="64" applyFont="true" applyBorder="false" applyAlignment="true" applyProtection="true">
      <alignment horizontal="center" vertical="center" textRotation="0" wrapText="false" indent="0" shrinkToFit="false"/>
      <protection locked="true" hidden="false"/>
    </xf>
    <xf numFmtId="164" fontId="18" fillId="28" borderId="0" xfId="55" applyFont="false" applyBorder="false" applyAlignment="true" applyProtection="true">
      <alignment horizontal="general" vertical="center" textRotation="0" wrapText="false" indent="0" shrinkToFit="false"/>
      <protection locked="false" hidden="false"/>
    </xf>
    <xf numFmtId="164" fontId="39" fillId="31" borderId="0" xfId="55" applyFont="true" applyBorder="false" applyAlignment="true" applyProtection="true">
      <alignment horizontal="center" vertical="center" textRotation="0" wrapText="false" indent="0" shrinkToFit="false"/>
      <protection locked="false" hidden="false"/>
    </xf>
    <xf numFmtId="172" fontId="39" fillId="31" borderId="0" xfId="55" applyFont="true" applyBorder="false" applyAlignment="true" applyProtection="true">
      <alignment horizontal="center" vertical="center" textRotation="0" wrapText="false" indent="0" shrinkToFit="false"/>
      <protection locked="true" hidden="false"/>
    </xf>
    <xf numFmtId="172" fontId="39" fillId="31" borderId="47" xfId="55" applyFont="true" applyBorder="true" applyAlignment="true" applyProtection="true">
      <alignment horizontal="center" vertical="center" textRotation="0" wrapText="false" indent="0" shrinkToFit="false"/>
      <protection locked="false" hidden="false"/>
    </xf>
    <xf numFmtId="164" fontId="39" fillId="28" borderId="0" xfId="55" applyFont="true" applyBorder="false" applyAlignment="true" applyProtection="true">
      <alignment horizontal="center" vertical="center" textRotation="0" wrapText="false" indent="0" shrinkToFit="false"/>
      <protection locked="false" hidden="false"/>
    </xf>
    <xf numFmtId="164" fontId="39" fillId="28" borderId="0" xfId="55" applyFont="true" applyBorder="true" applyAlignment="true" applyProtection="true">
      <alignment horizontal="center" vertical="center" textRotation="0" wrapText="false" indent="0" shrinkToFit="false"/>
      <protection locked="false" hidden="false"/>
    </xf>
    <xf numFmtId="164" fontId="18" fillId="35" borderId="0" xfId="55" applyFont="false" applyBorder="false" applyAlignment="true" applyProtection="true">
      <alignment horizontal="general" vertical="center" textRotation="0" wrapText="false" indent="0" shrinkToFit="false"/>
      <protection locked="true" hidden="false"/>
    </xf>
    <xf numFmtId="164" fontId="26" fillId="35" borderId="0" xfId="55" applyFont="true" applyBorder="false" applyAlignment="true" applyProtection="true">
      <alignment horizontal="general" vertical="center" textRotation="0" wrapText="false" indent="0" shrinkToFit="false"/>
      <protection locked="true" hidden="false"/>
    </xf>
    <xf numFmtId="164" fontId="18" fillId="35" borderId="0" xfId="55" applyFont="false" applyBorder="false" applyAlignment="true" applyProtection="true">
      <alignment horizontal="general" vertical="center" textRotation="0" wrapText="false" indent="0" shrinkToFit="false"/>
      <protection locked="false" hidden="false"/>
    </xf>
    <xf numFmtId="164" fontId="18" fillId="38" borderId="3" xfId="55" applyFont="true" applyBorder="true" applyAlignment="true" applyProtection="true">
      <alignment horizontal="left" vertical="center" textRotation="0" wrapText="false" indent="0" shrinkToFit="false"/>
      <protection locked="false" hidden="false"/>
    </xf>
    <xf numFmtId="169" fontId="18" fillId="38" borderId="3" xfId="55" applyFont="false" applyBorder="true" applyAlignment="true" applyProtection="true">
      <alignment horizontal="center" vertical="center" textRotation="0" wrapText="false" indent="0" shrinkToFit="false"/>
      <protection locked="false" hidden="false"/>
    </xf>
    <xf numFmtId="164" fontId="18" fillId="35" borderId="0" xfId="55" applyFont="false" applyBorder="false" applyAlignment="true" applyProtection="true">
      <alignment horizontal="left" vertical="center" textRotation="0" wrapText="false" indent="0" shrinkToFit="false"/>
      <protection locked="false" hidden="false"/>
    </xf>
    <xf numFmtId="169" fontId="18" fillId="35" borderId="0" xfId="55" applyFont="false" applyBorder="false" applyAlignment="true" applyProtection="true">
      <alignment horizontal="center" vertical="center" textRotation="0" wrapText="false" indent="0" shrinkToFit="false"/>
      <protection locked="false" hidden="false"/>
    </xf>
    <xf numFmtId="164" fontId="18" fillId="38" borderId="3" xfId="55" applyFont="true" applyBorder="true" applyAlignment="true" applyProtection="true">
      <alignment horizontal="left" vertical="center" textRotation="0" wrapText="true" indent="0" shrinkToFit="false"/>
      <protection locked="false" hidden="false"/>
    </xf>
    <xf numFmtId="164" fontId="150" fillId="35" borderId="0" xfId="55" applyFont="true" applyBorder="false" applyAlignment="true" applyProtection="true">
      <alignment horizontal="general" vertical="center" textRotation="0" wrapText="false" indent="0" shrinkToFit="false"/>
      <protection locked="true" hidden="false"/>
    </xf>
    <xf numFmtId="164" fontId="95" fillId="35" borderId="0" xfId="55" applyFont="true" applyBorder="false" applyAlignment="true" applyProtection="true">
      <alignment horizontal="general" vertical="center" textRotation="0" wrapText="false" indent="0" shrinkToFit="false"/>
      <protection locked="true" hidden="false"/>
    </xf>
    <xf numFmtId="164" fontId="95" fillId="35" borderId="0" xfId="55" applyFont="true" applyBorder="false" applyAlignment="true" applyProtection="true">
      <alignment horizontal="general" vertical="center" textRotation="0" wrapText="false" indent="0" shrinkToFit="false"/>
      <protection locked="false" hidden="false"/>
    </xf>
    <xf numFmtId="164" fontId="18" fillId="28" borderId="0" xfId="55" applyFont="false" applyBorder="true" applyAlignment="true" applyProtection="true">
      <alignment horizontal="general" vertical="center" textRotation="0" wrapText="false" indent="0" shrinkToFit="false"/>
      <protection locked="false" hidden="false"/>
    </xf>
    <xf numFmtId="164" fontId="18" fillId="28" borderId="0" xfId="55" applyFont="true" applyBorder="true" applyAlignment="true" applyProtection="true">
      <alignment horizontal="left" vertical="center" textRotation="0" wrapText="false" indent="0" shrinkToFit="false"/>
      <protection locked="false" hidden="false"/>
    </xf>
    <xf numFmtId="169" fontId="18" fillId="28" borderId="0" xfId="55" applyFont="false" applyBorder="true" applyAlignment="true" applyProtection="true">
      <alignment horizontal="center" vertical="center" textRotation="0" wrapText="false" indent="0" shrinkToFit="false"/>
      <protection locked="false" hidden="false"/>
    </xf>
    <xf numFmtId="164" fontId="18" fillId="28" borderId="0" xfId="55" applyFont="false" applyBorder="true" applyAlignment="true" applyProtection="true">
      <alignment horizontal="left" vertical="center" textRotation="0" wrapText="false" indent="0" shrinkToFit="false"/>
      <protection locked="false" hidden="false"/>
    </xf>
    <xf numFmtId="164" fontId="150" fillId="28" borderId="0" xfId="55" applyFont="true" applyBorder="false" applyAlignment="true" applyProtection="true">
      <alignment horizontal="general" vertical="center" textRotation="0" wrapText="false" indent="0" shrinkToFit="false"/>
      <protection locked="true" hidden="false"/>
    </xf>
    <xf numFmtId="164" fontId="151" fillId="35" borderId="0" xfId="55" applyFont="true" applyBorder="false" applyAlignment="true" applyProtection="true">
      <alignment horizontal="general" vertical="center" textRotation="0" wrapText="false" indent="0" shrinkToFit="false"/>
      <protection locked="true" hidden="false"/>
    </xf>
    <xf numFmtId="164" fontId="152" fillId="35" borderId="0" xfId="55" applyFont="true" applyBorder="false" applyAlignment="true" applyProtection="true">
      <alignment horizontal="general" vertical="center" textRotation="0" wrapText="false" indent="0" shrinkToFit="false"/>
      <protection locked="true" hidden="false"/>
    </xf>
    <xf numFmtId="164" fontId="152" fillId="35" borderId="0" xfId="55" applyFont="true" applyBorder="false" applyAlignment="true" applyProtection="true">
      <alignment horizontal="general" vertical="center" textRotation="0" wrapText="false" indent="0" shrinkToFit="false"/>
      <protection locked="false" hidden="false"/>
    </xf>
    <xf numFmtId="164" fontId="8" fillId="48" borderId="46" xfId="55" applyFont="true" applyBorder="true" applyAlignment="true" applyProtection="true">
      <alignment horizontal="center" vertical="center" textRotation="0" wrapText="true" indent="0" shrinkToFit="false"/>
      <protection locked="true" hidden="false"/>
    </xf>
    <xf numFmtId="164" fontId="18" fillId="28" borderId="0" xfId="55" applyFont="false" applyBorder="true" applyAlignment="true" applyProtection="true">
      <alignment horizontal="general" vertical="center" textRotation="0" wrapText="true" indent="0" shrinkToFit="false"/>
      <protection locked="true" hidden="false"/>
    </xf>
    <xf numFmtId="164" fontId="125" fillId="28" borderId="0" xfId="55" applyFont="true" applyBorder="false" applyAlignment="true" applyProtection="true">
      <alignment horizontal="general" vertical="center" textRotation="0" wrapText="false" indent="0" shrinkToFit="false"/>
      <protection locked="true" hidden="false"/>
    </xf>
    <xf numFmtId="164" fontId="125" fillId="28" borderId="0" xfId="55" applyFont="true" applyBorder="true" applyAlignment="true" applyProtection="true">
      <alignment horizontal="general" vertical="center" textRotation="0" wrapText="false" indent="0" shrinkToFit="false"/>
      <protection locked="true" hidden="false"/>
    </xf>
    <xf numFmtId="164" fontId="125" fillId="28" borderId="0" xfId="55" applyFont="true" applyBorder="true" applyAlignment="true" applyProtection="true">
      <alignment horizontal="center" vertical="center" textRotation="0" wrapText="false" indent="0" shrinkToFit="false"/>
      <protection locked="true" hidden="false"/>
    </xf>
    <xf numFmtId="164" fontId="18" fillId="28" borderId="0" xfId="55" applyFont="false" applyBorder="true" applyAlignment="true" applyProtection="true">
      <alignment horizontal="general" vertical="center" textRotation="0" wrapText="false" indent="0" shrinkToFit="false"/>
      <protection locked="true" hidden="false"/>
    </xf>
    <xf numFmtId="166" fontId="8" fillId="49" borderId="0" xfId="55" applyFont="true" applyBorder="true" applyAlignment="true" applyProtection="true">
      <alignment horizontal="center" vertical="center" textRotation="0" wrapText="true" indent="0" shrinkToFit="false"/>
      <protection locked="true" hidden="false"/>
    </xf>
    <xf numFmtId="164" fontId="95" fillId="28" borderId="0" xfId="55" applyFont="true" applyBorder="false" applyAlignment="true" applyProtection="true">
      <alignment horizontal="general" vertical="center" textRotation="0" wrapText="false" indent="0" shrinkToFit="false"/>
      <protection locked="true" hidden="false"/>
    </xf>
    <xf numFmtId="164" fontId="95" fillId="28" borderId="0" xfId="55" applyFont="true" applyBorder="false" applyAlignment="true" applyProtection="true">
      <alignment horizontal="general" vertical="center" textRotation="0" wrapText="false" indent="0" shrinkToFit="false"/>
      <protection locked="false" hidden="false"/>
    </xf>
    <xf numFmtId="164" fontId="153" fillId="28" borderId="0" xfId="55" applyFont="true" applyBorder="false" applyAlignment="true" applyProtection="true">
      <alignment horizontal="general" vertical="center" textRotation="0" wrapText="false" indent="0" shrinkToFit="false"/>
      <protection locked="true" hidden="false"/>
    </xf>
    <xf numFmtId="164" fontId="18" fillId="33" borderId="0" xfId="55" applyFont="false" applyBorder="false" applyAlignment="true" applyProtection="true">
      <alignment horizontal="general" vertical="center" textRotation="0" wrapText="false" indent="0" shrinkToFit="false"/>
      <protection locked="true" hidden="false"/>
    </xf>
    <xf numFmtId="169" fontId="39" fillId="31" borderId="0" xfId="55" applyFont="true" applyBorder="false" applyAlignment="true" applyProtection="true">
      <alignment horizontal="center" vertical="center" textRotation="0" wrapText="false" indent="0" shrinkToFit="false"/>
      <protection locked="false" hidden="false"/>
    </xf>
    <xf numFmtId="166" fontId="39" fillId="31" borderId="0" xfId="55" applyFont="true" applyBorder="false" applyAlignment="true" applyProtection="true">
      <alignment horizontal="center" vertical="center" textRotation="0" wrapText="false" indent="0" shrinkToFit="false"/>
      <protection locked="false" hidden="false"/>
    </xf>
    <xf numFmtId="164" fontId="18" fillId="28" borderId="0" xfId="55" applyFont="true" applyBorder="false" applyAlignment="true" applyProtection="true">
      <alignment horizontal="general" vertical="center" textRotation="0" wrapText="false" indent="0" shrinkToFit="false"/>
      <protection locked="true" hidden="false"/>
    </xf>
    <xf numFmtId="164" fontId="18" fillId="39" borderId="3" xfId="55" applyFont="false" applyBorder="true" applyAlignment="true" applyProtection="true">
      <alignment horizontal="general" vertical="center" textRotation="0" wrapText="false" indent="0" shrinkToFit="false"/>
      <protection locked="false" hidden="false"/>
    </xf>
    <xf numFmtId="164" fontId="18" fillId="39" borderId="3" xfId="55" applyFont="true" applyBorder="true" applyAlignment="true" applyProtection="true">
      <alignment horizontal="center" vertical="center" textRotation="0" wrapText="false" indent="0" shrinkToFit="false"/>
      <protection locked="false" hidden="false"/>
    </xf>
    <xf numFmtId="164" fontId="18" fillId="39" borderId="3" xfId="55" applyFont="true" applyBorder="true" applyAlignment="true" applyProtection="true">
      <alignment horizontal="left" vertical="center" textRotation="0" wrapText="false" indent="0" shrinkToFit="false"/>
      <protection locked="false" hidden="false"/>
    </xf>
    <xf numFmtId="164" fontId="18" fillId="28" borderId="0" xfId="55" applyFont="true" applyBorder="false" applyAlignment="true" applyProtection="true">
      <alignment horizontal="center" vertical="center" textRotation="0" wrapText="false" indent="0" shrinkToFit="false"/>
      <protection locked="true" hidden="false"/>
    </xf>
    <xf numFmtId="164" fontId="51" fillId="28" borderId="0" xfId="55" applyFont="true" applyBorder="false" applyAlignment="true" applyProtection="true">
      <alignment horizontal="general" vertical="center" textRotation="0" wrapText="false" indent="0" shrinkToFit="false"/>
      <protection locked="false" hidden="false"/>
    </xf>
    <xf numFmtId="164" fontId="18" fillId="35" borderId="0" xfId="55" applyFont="false" applyBorder="false" applyAlignment="true" applyProtection="true">
      <alignment horizontal="center" vertical="center" textRotation="0" wrapText="false" indent="0" shrinkToFit="false"/>
      <protection locked="true" hidden="false"/>
    </xf>
    <xf numFmtId="164" fontId="18" fillId="35" borderId="0" xfId="55" applyFont="true" applyBorder="true" applyAlignment="true" applyProtection="true">
      <alignment horizontal="center" vertical="center" textRotation="0" wrapText="false" indent="0" shrinkToFit="false"/>
      <protection locked="true" hidden="false"/>
    </xf>
    <xf numFmtId="164" fontId="125" fillId="35" borderId="0" xfId="55" applyFont="true" applyBorder="false" applyAlignment="true" applyProtection="true">
      <alignment horizontal="right" vertical="center" textRotation="0" wrapText="false" indent="0" shrinkToFit="false"/>
      <protection locked="true" hidden="false"/>
    </xf>
    <xf numFmtId="164" fontId="18" fillId="35" borderId="0" xfId="55" applyFont="true" applyBorder="true" applyAlignment="true" applyProtection="true">
      <alignment horizontal="center" vertical="center" textRotation="0" wrapText="false" indent="0" shrinkToFit="false"/>
      <protection locked="false" hidden="false"/>
    </xf>
    <xf numFmtId="164" fontId="18" fillId="35" borderId="0" xfId="55" applyFont="false" applyBorder="true" applyAlignment="true" applyProtection="true">
      <alignment horizontal="general" vertical="center" textRotation="0" wrapText="false" indent="0" shrinkToFit="false"/>
      <protection locked="false" hidden="false"/>
    </xf>
    <xf numFmtId="164" fontId="18" fillId="35" borderId="0" xfId="55" applyFont="false" applyBorder="true" applyAlignment="true" applyProtection="true">
      <alignment horizontal="general" vertical="center" textRotation="0" wrapText="false" indent="0" shrinkToFit="false"/>
      <protection locked="true" hidden="false"/>
    </xf>
    <xf numFmtId="164" fontId="125" fillId="35" borderId="0" xfId="55" applyFont="true" applyBorder="true" applyAlignment="true" applyProtection="true">
      <alignment horizontal="right" vertical="center" textRotation="0" wrapText="false" indent="0" shrinkToFit="false"/>
      <protection locked="true" hidden="false"/>
    </xf>
    <xf numFmtId="167" fontId="18" fillId="39" borderId="3" xfId="55" applyFont="false" applyBorder="true" applyAlignment="true" applyProtection="true">
      <alignment horizontal="left" vertical="center" textRotation="0" wrapText="false" indent="0" shrinkToFit="false"/>
      <protection locked="false" hidden="false"/>
    </xf>
    <xf numFmtId="167" fontId="18" fillId="39" borderId="3" xfId="55" applyFont="false" applyBorder="true" applyAlignment="true" applyProtection="true">
      <alignment horizontal="center" vertical="center" textRotation="0" wrapText="false" indent="0" shrinkToFit="false"/>
      <protection locked="false" hidden="false"/>
    </xf>
    <xf numFmtId="164" fontId="18" fillId="35" borderId="0" xfId="55" applyFont="false" applyBorder="true" applyAlignment="true" applyProtection="true">
      <alignment horizontal="center" vertical="center" textRotation="0" wrapText="false" indent="0" shrinkToFit="false"/>
      <protection locked="false" hidden="false"/>
    </xf>
    <xf numFmtId="164" fontId="18" fillId="39" borderId="12" xfId="55" applyFont="true" applyBorder="true" applyAlignment="true" applyProtection="true">
      <alignment horizontal="left" vertical="center" textRotation="0" wrapText="false" indent="0" shrinkToFit="false"/>
      <protection locked="false" hidden="false"/>
    </xf>
    <xf numFmtId="164" fontId="0" fillId="39" borderId="42" xfId="0" applyFont="false" applyBorder="true" applyAlignment="true" applyProtection="false">
      <alignment horizontal="left" vertical="center" textRotation="0" wrapText="false" indent="0" shrinkToFit="false"/>
      <protection locked="true" hidden="false"/>
    </xf>
    <xf numFmtId="164" fontId="18" fillId="35" borderId="0" xfId="55" applyFont="false" applyBorder="false" applyAlignment="true" applyProtection="true">
      <alignment horizontal="center" vertical="center" textRotation="0" wrapText="false" indent="0" shrinkToFit="false"/>
      <protection locked="false" hidden="false"/>
    </xf>
    <xf numFmtId="167" fontId="18" fillId="39" borderId="12" xfId="55" applyFont="false" applyBorder="true" applyAlignment="true" applyProtection="true">
      <alignment horizontal="left" vertical="center" textRotation="0" wrapText="false" indent="0" shrinkToFit="false"/>
      <protection locked="false" hidden="false"/>
    </xf>
    <xf numFmtId="164" fontId="18" fillId="39" borderId="12" xfId="55" applyFont="true" applyBorder="true" applyAlignment="true" applyProtection="true">
      <alignment horizontal="general" vertical="center" textRotation="0" wrapText="false" indent="0" shrinkToFit="false"/>
      <protection locked="false" hidden="false"/>
    </xf>
    <xf numFmtId="164" fontId="0" fillId="39" borderId="42" xfId="0" applyFont="false" applyBorder="true" applyAlignment="true" applyProtection="false">
      <alignment horizontal="general" vertical="center" textRotation="0" wrapText="false" indent="0" shrinkToFit="false"/>
      <protection locked="true" hidden="false"/>
    </xf>
    <xf numFmtId="164" fontId="154" fillId="35" borderId="0" xfId="55" applyFont="true" applyBorder="false" applyAlignment="true" applyProtection="true">
      <alignment horizontal="left" vertical="center" textRotation="0" wrapText="false" indent="0" shrinkToFit="false"/>
      <protection locked="false" hidden="false"/>
    </xf>
    <xf numFmtId="164" fontId="26" fillId="28" borderId="0" xfId="55" applyFont="true" applyBorder="false" applyAlignment="true" applyProtection="true">
      <alignment horizontal="general" vertical="center" textRotation="0" wrapText="false" indent="0" shrinkToFit="false"/>
      <protection locked="false" hidden="false"/>
    </xf>
    <xf numFmtId="167" fontId="38" fillId="28" borderId="0" xfId="55" applyFont="true" applyBorder="true" applyAlignment="true" applyProtection="true">
      <alignment horizontal="general" vertical="bottom" textRotation="0" wrapText="false" indent="0" shrinkToFit="false"/>
      <protection locked="fals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27" fillId="47" borderId="0" xfId="0" applyFont="true" applyBorder="false" applyAlignment="true" applyProtection="false">
      <alignment horizontal="general" vertical="center" textRotation="0" wrapText="false" indent="0" shrinkToFit="false"/>
      <protection locked="true" hidden="false"/>
    </xf>
    <xf numFmtId="164" fontId="81" fillId="47" borderId="0" xfId="0" applyFont="true" applyBorder="false" applyAlignment="true" applyProtection="false">
      <alignment horizontal="general" vertical="center" textRotation="0" wrapText="false" indent="0" shrinkToFit="false"/>
      <protection locked="true" hidden="false"/>
    </xf>
    <xf numFmtId="164" fontId="0" fillId="47" borderId="0" xfId="0" applyFont="true" applyBorder="false" applyAlignment="tru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0" fillId="28" borderId="0" xfId="0" applyFont="true" applyBorder="false" applyAlignment="true" applyProtection="false">
      <alignment horizontal="left" vertical="center" textRotation="0" wrapText="false" indent="0" shrinkToFit="false"/>
      <protection locked="true" hidden="false"/>
    </xf>
    <xf numFmtId="164" fontId="102" fillId="28" borderId="0" xfId="0" applyFont="true" applyBorder="true" applyAlignment="true" applyProtection="false">
      <alignment horizontal="left" vertical="center" textRotation="0" wrapText="false" indent="0" shrinkToFit="false"/>
      <protection locked="true" hidden="false"/>
    </xf>
    <xf numFmtId="164" fontId="0" fillId="28" borderId="0" xfId="0" applyFont="true" applyBorder="false" applyAlignment="true" applyProtection="false">
      <alignment horizontal="general" vertical="center" textRotation="0" wrapText="false" indent="0" shrinkToFit="false"/>
      <protection locked="true" hidden="false"/>
    </xf>
    <xf numFmtId="164" fontId="161" fillId="28" borderId="0" xfId="0" applyFont="true" applyBorder="true" applyAlignment="true" applyProtection="false">
      <alignment horizontal="left" vertical="center" textRotation="0" wrapText="false" indent="0" shrinkToFit="false"/>
      <protection locked="true" hidden="false"/>
    </xf>
    <xf numFmtId="164" fontId="0" fillId="28" borderId="0" xfId="0" applyFont="false" applyBorder="false" applyAlignment="true" applyProtection="false">
      <alignment horizontal="general" vertical="center" textRotation="0" wrapText="false" indent="0" shrinkToFit="false"/>
      <protection locked="true" hidden="false"/>
    </xf>
    <xf numFmtId="164" fontId="55" fillId="28" borderId="0" xfId="0" applyFont="true" applyBorder="false" applyAlignment="true" applyProtection="false">
      <alignment horizontal="general" vertical="center" textRotation="0" wrapText="false" indent="0" shrinkToFit="false"/>
      <protection locked="true" hidden="false"/>
    </xf>
    <xf numFmtId="164" fontId="163" fillId="28" borderId="0" xfId="0" applyFont="true" applyBorder="false" applyAlignment="true" applyProtection="false">
      <alignment horizontal="general" vertical="center" textRotation="0" wrapText="false" indent="0" shrinkToFit="false"/>
      <protection locked="true" hidden="false"/>
    </xf>
    <xf numFmtId="164" fontId="164" fillId="38" borderId="48" xfId="0" applyFont="true" applyBorder="true" applyAlignment="true" applyProtection="false">
      <alignment horizontal="left" vertical="center" textRotation="0" wrapText="false" indent="0" shrinkToFit="false"/>
      <protection locked="true" hidden="false"/>
    </xf>
    <xf numFmtId="164" fontId="163" fillId="38" borderId="49" xfId="0" applyFont="true" applyBorder="true" applyAlignment="true" applyProtection="false">
      <alignment horizontal="left" vertical="center" textRotation="0" wrapText="false" indent="0" shrinkToFit="false"/>
      <protection locked="true" hidden="false"/>
    </xf>
    <xf numFmtId="164" fontId="164" fillId="38" borderId="50" xfId="0" applyFont="true" applyBorder="true" applyAlignment="true" applyProtection="false">
      <alignment horizontal="left" vertical="center" textRotation="0" wrapText="false" indent="0" shrinkToFit="false"/>
      <protection locked="true" hidden="false"/>
    </xf>
    <xf numFmtId="164" fontId="163" fillId="38" borderId="51" xfId="0" applyFont="true" applyBorder="true" applyAlignment="true" applyProtection="false">
      <alignment horizontal="left" vertical="center" textRotation="0" wrapText="false" indent="0" shrinkToFit="false"/>
      <protection locked="true" hidden="false"/>
    </xf>
    <xf numFmtId="164" fontId="164" fillId="38" borderId="52" xfId="0" applyFont="true" applyBorder="true" applyAlignment="true" applyProtection="false">
      <alignment horizontal="left" vertical="center" textRotation="0" wrapText="false" indent="0" shrinkToFit="false"/>
      <protection locked="true" hidden="false"/>
    </xf>
    <xf numFmtId="164" fontId="0" fillId="35" borderId="0" xfId="0" applyFont="false" applyBorder="false" applyAlignment="true" applyProtection="false">
      <alignment horizontal="general" vertical="center" textRotation="0" wrapText="false" indent="0" shrinkToFit="false"/>
      <protection locked="true" hidden="false"/>
    </xf>
    <xf numFmtId="164" fontId="163" fillId="35" borderId="0" xfId="0" applyFont="true" applyBorder="false" applyAlignment="true" applyProtection="false">
      <alignment horizontal="general" vertical="center" textRotation="0" wrapText="false" indent="0" shrinkToFit="false"/>
      <protection locked="true" hidden="false"/>
    </xf>
    <xf numFmtId="164" fontId="39" fillId="47" borderId="53" xfId="0" applyFont="true" applyBorder="true" applyAlignment="true" applyProtection="true">
      <alignment horizontal="right" vertical="center" textRotation="0" wrapText="false" indent="0" shrinkToFit="false"/>
      <protection locked="true" hidden="false"/>
    </xf>
    <xf numFmtId="164" fontId="39" fillId="47" borderId="53" xfId="0" applyFont="true" applyBorder="true" applyAlignment="true" applyProtection="true">
      <alignment horizontal="center" vertical="center" textRotation="0" wrapText="true" indent="0" shrinkToFit="false"/>
      <protection locked="true" hidden="false"/>
    </xf>
    <xf numFmtId="164" fontId="57" fillId="42" borderId="0" xfId="0" applyFont="true" applyBorder="true" applyAlignment="true" applyProtection="false">
      <alignment horizontal="right" vertical="center" textRotation="0" wrapText="false" indent="0" shrinkToFit="false"/>
      <protection locked="true" hidden="false"/>
    </xf>
    <xf numFmtId="164" fontId="57" fillId="42" borderId="0" xfId="0" applyFont="true" applyBorder="true" applyAlignment="true" applyProtection="false">
      <alignment horizontal="center" vertical="center" textRotation="0" wrapText="true" indent="0" shrinkToFit="false"/>
      <protection locked="true" hidden="false"/>
    </xf>
    <xf numFmtId="164" fontId="26" fillId="38" borderId="54" xfId="0" applyFont="true" applyBorder="true" applyAlignment="true" applyProtection="false">
      <alignment horizontal="right" vertical="center" textRotation="0" wrapText="false" indent="0" shrinkToFit="false"/>
      <protection locked="true" hidden="false"/>
    </xf>
    <xf numFmtId="167" fontId="166" fillId="33" borderId="0" xfId="0" applyFont="true" applyBorder="true" applyAlignment="true" applyProtection="false">
      <alignment horizontal="center" vertical="center" textRotation="0" wrapText="false" indent="0" shrinkToFit="false"/>
      <protection locked="true" hidden="false"/>
    </xf>
    <xf numFmtId="167" fontId="166" fillId="33" borderId="55" xfId="0" applyFont="true" applyBorder="true" applyAlignment="true" applyProtection="false">
      <alignment horizontal="center" vertical="center" textRotation="0" wrapText="false" indent="0" shrinkToFit="false"/>
      <protection locked="true" hidden="false"/>
    </xf>
    <xf numFmtId="167" fontId="166" fillId="33" borderId="55" xfId="0" applyFont="true" applyBorder="true" applyAlignment="true" applyProtection="false">
      <alignment horizontal="left" vertical="center" textRotation="0" wrapText="false" indent="0" shrinkToFit="false"/>
      <protection locked="true" hidden="false"/>
    </xf>
    <xf numFmtId="164" fontId="164" fillId="38" borderId="56" xfId="0" applyFont="true" applyBorder="true" applyAlignment="true" applyProtection="false">
      <alignment horizontal="general" vertical="center" textRotation="0" wrapText="false" indent="0" shrinkToFit="false"/>
      <protection locked="true" hidden="false"/>
    </xf>
    <xf numFmtId="164" fontId="164" fillId="38" borderId="49" xfId="0" applyFont="true" applyBorder="true" applyAlignment="true" applyProtection="false">
      <alignment horizontal="left" vertical="center" textRotation="0" wrapText="false" indent="0" shrinkToFit="false"/>
      <protection locked="true" hidden="false"/>
    </xf>
    <xf numFmtId="164" fontId="57" fillId="50" borderId="0" xfId="0" applyFont="true" applyBorder="true" applyAlignment="true" applyProtection="false">
      <alignment horizontal="right" vertical="center" textRotation="0" wrapText="false" indent="0" shrinkToFit="false"/>
      <protection locked="true" hidden="false"/>
    </xf>
    <xf numFmtId="167" fontId="141" fillId="38" borderId="0" xfId="0" applyFont="true" applyBorder="true" applyAlignment="true" applyProtection="false">
      <alignment horizontal="center" vertical="center" textRotation="0" wrapText="false" indent="0" shrinkToFit="false"/>
      <protection locked="true" hidden="false"/>
    </xf>
    <xf numFmtId="164" fontId="26" fillId="38" borderId="57" xfId="0" applyFont="true" applyBorder="true" applyAlignment="true" applyProtection="false">
      <alignment horizontal="right" vertical="center" textRotation="0" wrapText="false" indent="0" shrinkToFit="false"/>
      <protection locked="true" hidden="false"/>
    </xf>
    <xf numFmtId="167" fontId="166" fillId="33" borderId="0" xfId="0" applyFont="true" applyBorder="true" applyAlignment="true" applyProtection="false">
      <alignment horizontal="left" vertical="center" textRotation="0" wrapText="false" indent="0" shrinkToFit="false"/>
      <protection locked="true" hidden="false"/>
    </xf>
    <xf numFmtId="164" fontId="164" fillId="38" borderId="0" xfId="0" applyFont="true" applyBorder="true" applyAlignment="true" applyProtection="false">
      <alignment horizontal="general" vertical="center" textRotation="0" wrapText="false" indent="0" shrinkToFit="false"/>
      <protection locked="true" hidden="false"/>
    </xf>
    <xf numFmtId="164" fontId="163" fillId="38" borderId="58" xfId="0" applyFont="true" applyBorder="true" applyAlignment="true" applyProtection="false">
      <alignment horizontal="left" vertical="center" textRotation="0" wrapText="false" indent="0" shrinkToFit="false"/>
      <protection locked="true" hidden="false"/>
    </xf>
    <xf numFmtId="164" fontId="163" fillId="38" borderId="59" xfId="0" applyFont="true" applyBorder="true" applyAlignment="true" applyProtection="false">
      <alignment horizontal="center" vertical="center" textRotation="0" wrapText="false" indent="0" shrinkToFit="false"/>
      <protection locked="true" hidden="false"/>
    </xf>
    <xf numFmtId="164" fontId="164" fillId="38" borderId="60" xfId="0" applyFont="true" applyBorder="true" applyAlignment="true" applyProtection="false">
      <alignment horizontal="left" vertical="center" textRotation="0" wrapText="false" indent="0" shrinkToFit="false"/>
      <protection locked="true" hidden="false"/>
    </xf>
    <xf numFmtId="164" fontId="26" fillId="38" borderId="0" xfId="0" applyFont="true" applyBorder="true" applyAlignment="true" applyProtection="true">
      <alignment horizontal="right" vertical="center" textRotation="0" wrapText="false" indent="0" shrinkToFit="false"/>
      <protection locked="false" hidden="false"/>
    </xf>
    <xf numFmtId="167" fontId="18" fillId="38" borderId="57" xfId="0" applyFont="true" applyBorder="true" applyAlignment="true" applyProtection="true">
      <alignment horizontal="right" vertical="center" textRotation="0" wrapText="false" indent="0" shrinkToFit="false"/>
      <protection locked="true" hidden="false"/>
    </xf>
    <xf numFmtId="164" fontId="0" fillId="28" borderId="0" xfId="0" applyFont="false" applyBorder="true" applyAlignment="true" applyProtection="false">
      <alignment horizontal="general" vertical="center" textRotation="0" wrapText="false" indent="0" shrinkToFit="false"/>
      <protection locked="true" hidden="false"/>
    </xf>
    <xf numFmtId="167" fontId="167" fillId="33" borderId="55" xfId="0" applyFont="true" applyBorder="true" applyAlignment="true" applyProtection="false">
      <alignment horizontal="center" vertical="center" textRotation="0" wrapText="false" indent="0" shrinkToFit="false"/>
      <protection locked="true" hidden="false"/>
    </xf>
    <xf numFmtId="167" fontId="167" fillId="33" borderId="0" xfId="0" applyFont="true" applyBorder="true" applyAlignment="true" applyProtection="false">
      <alignment horizontal="center" vertical="center" textRotation="0" wrapText="false" indent="0" shrinkToFit="false"/>
      <protection locked="true" hidden="false"/>
    </xf>
    <xf numFmtId="164" fontId="39" fillId="47" borderId="53" xfId="0" applyFont="true" applyBorder="true" applyAlignment="true" applyProtection="true">
      <alignment horizontal="center" vertical="center" textRotation="0" wrapText="false" indent="0" shrinkToFit="false"/>
      <protection locked="true" hidden="false"/>
    </xf>
    <xf numFmtId="164" fontId="57" fillId="42" borderId="0" xfId="0" applyFont="true" applyBorder="true" applyAlignment="true" applyProtection="false">
      <alignment horizontal="general" vertical="center" textRotation="0" wrapText="false" indent="0" shrinkToFit="false"/>
      <protection locked="true" hidden="false"/>
    </xf>
    <xf numFmtId="167" fontId="163" fillId="0" borderId="0" xfId="0" applyFont="true" applyBorder="true" applyAlignment="true" applyProtection="false">
      <alignment horizontal="general" vertical="center" textRotation="0" wrapText="false" indent="0" shrinkToFit="false"/>
      <protection locked="true" hidden="false"/>
    </xf>
    <xf numFmtId="164" fontId="57" fillId="50" borderId="0" xfId="0" applyFont="true" applyBorder="true" applyAlignment="true" applyProtection="false">
      <alignment horizontal="general" vertical="center" textRotation="0" wrapText="false" indent="0" shrinkToFit="false"/>
      <protection locked="true" hidden="false"/>
    </xf>
    <xf numFmtId="164" fontId="26" fillId="38" borderId="57" xfId="0" applyFont="true" applyBorder="true" applyAlignment="true" applyProtection="true">
      <alignment horizontal="right" vertical="center" textRotation="0" wrapText="false" indent="0" shrinkToFit="false"/>
      <protection locked="false" hidden="false"/>
    </xf>
    <xf numFmtId="167" fontId="168" fillId="33" borderId="55" xfId="0" applyFont="true" applyBorder="true" applyAlignment="true" applyProtection="false">
      <alignment horizontal="center" vertical="center" textRotation="0" wrapText="false" indent="0" shrinkToFit="false"/>
      <protection locked="true" hidden="false"/>
    </xf>
    <xf numFmtId="166" fontId="168" fillId="33" borderId="55" xfId="19" applyFont="true" applyBorder="true" applyAlignment="true" applyProtection="true">
      <alignment horizontal="center" vertical="center" textRotation="0" wrapText="false" indent="0" shrinkToFit="false"/>
      <protection locked="true" hidden="false"/>
    </xf>
    <xf numFmtId="167" fontId="168" fillId="33" borderId="0" xfId="0" applyFont="true" applyBorder="true" applyAlignment="true" applyProtection="false">
      <alignment horizontal="center" vertical="center" textRotation="0" wrapText="false" indent="0" shrinkToFit="false"/>
      <protection locked="true" hidden="false"/>
    </xf>
    <xf numFmtId="166" fontId="168" fillId="33" borderId="0" xfId="19" applyFont="true" applyBorder="true" applyAlignment="true" applyProtection="true">
      <alignment horizontal="center" vertical="center" textRotation="0" wrapText="false" indent="0" shrinkToFit="false"/>
      <protection locked="true" hidden="false"/>
    </xf>
    <xf numFmtId="164" fontId="26" fillId="51" borderId="57" xfId="0" applyFont="true" applyBorder="true" applyAlignment="true" applyProtection="true">
      <alignment horizontal="right" vertical="center" textRotation="0" wrapText="false" indent="0" shrinkToFit="false"/>
      <protection locked="false" hidden="false"/>
    </xf>
    <xf numFmtId="167" fontId="110" fillId="51" borderId="0" xfId="0" applyFont="true" applyBorder="true" applyAlignment="true" applyProtection="false">
      <alignment horizontal="center" vertical="center" textRotation="0" wrapText="false" indent="0" shrinkToFit="false"/>
      <protection locked="true" hidden="false"/>
    </xf>
    <xf numFmtId="164" fontId="0" fillId="51" borderId="0" xfId="0" applyFont="false" applyBorder="false" applyAlignment="true" applyProtection="false">
      <alignment horizontal="general" vertical="center" textRotation="0" wrapText="false" indent="0" shrinkToFit="false"/>
      <protection locked="true" hidden="false"/>
    </xf>
    <xf numFmtId="164" fontId="18" fillId="33" borderId="61" xfId="0" applyFont="true" applyBorder="true" applyAlignment="true" applyProtection="true">
      <alignment horizontal="left" vertical="center" textRotation="0" wrapText="false" indent="0" shrinkToFit="false"/>
      <protection locked="false" hidden="false"/>
    </xf>
    <xf numFmtId="164" fontId="33" fillId="47" borderId="0" xfId="20" applyFont="true" applyBorder="true" applyAlignment="true" applyProtection="false">
      <alignment horizontal="right" vertical="center" textRotation="0" wrapText="false" indent="0" shrinkToFit="false"/>
      <protection locked="true" hidden="false"/>
    </xf>
    <xf numFmtId="164" fontId="33" fillId="47" borderId="0" xfId="20" applyFont="true" applyBorder="true" applyAlignment="false" applyProtection="false">
      <alignment horizontal="general" vertical="center" textRotation="0" wrapText="false" indent="0" shrinkToFit="false"/>
      <protection locked="true" hidden="false"/>
    </xf>
    <xf numFmtId="164" fontId="68" fillId="44" borderId="0" xfId="0" applyFont="true" applyBorder="false" applyAlignment="true" applyProtection="false">
      <alignment horizontal="general" vertical="center" textRotation="0" wrapText="false" indent="0" shrinkToFit="false"/>
      <protection locked="true" hidden="false"/>
    </xf>
    <xf numFmtId="164" fontId="81" fillId="44" borderId="0" xfId="0" applyFont="true" applyBorder="false" applyAlignment="true" applyProtection="false">
      <alignment horizontal="general" vertical="center" textRotation="0" wrapText="false" indent="0" shrinkToFit="false"/>
      <protection locked="true" hidden="false"/>
    </xf>
    <xf numFmtId="164" fontId="0" fillId="44" borderId="0" xfId="0" applyFont="false" applyBorder="false" applyAlignment="true" applyProtection="false">
      <alignment horizontal="general" vertical="center" textRotation="0" wrapText="false" indent="0" shrinkToFit="false"/>
      <protection locked="true" hidden="false"/>
    </xf>
    <xf numFmtId="164" fontId="36" fillId="44" borderId="0" xfId="0" applyFont="true" applyBorder="false" applyAlignment="true" applyProtection="false">
      <alignment horizontal="general" vertical="center" textRotation="0" wrapText="false" indent="0" shrinkToFit="false"/>
      <protection locked="true" hidden="false"/>
    </xf>
    <xf numFmtId="164" fontId="18" fillId="35" borderId="0" xfId="0" applyFont="true" applyBorder="false" applyAlignment="true" applyProtection="false">
      <alignment horizontal="general" vertical="center" textRotation="0" wrapText="false" indent="0" shrinkToFit="false"/>
      <protection locked="true" hidden="false"/>
    </xf>
    <xf numFmtId="164" fontId="26" fillId="35" borderId="0" xfId="0" applyFont="true" applyBorder="false" applyAlignment="true" applyProtection="false">
      <alignment horizontal="general" vertical="center" textRotation="0" wrapText="false" indent="0" shrinkToFit="false"/>
      <protection locked="true" hidden="false"/>
    </xf>
    <xf numFmtId="164" fontId="0" fillId="35" borderId="0" xfId="0" applyFont="false" applyBorder="false" applyAlignment="true" applyProtection="true">
      <alignment horizontal="general" vertical="center" textRotation="0" wrapText="false" indent="0" shrinkToFit="false"/>
      <protection locked="false" hidden="false"/>
    </xf>
    <xf numFmtId="164" fontId="26" fillId="35" borderId="0" xfId="0" applyFont="true" applyBorder="true" applyAlignment="true" applyProtection="false">
      <alignment horizontal="general" vertical="center" textRotation="0" wrapText="false" indent="0" shrinkToFit="false"/>
      <protection locked="true" hidden="false"/>
    </xf>
    <xf numFmtId="164" fontId="18" fillId="35" borderId="0" xfId="0" applyFont="true" applyBorder="true" applyAlignment="true" applyProtection="false">
      <alignment horizontal="general" vertical="center" textRotation="0" wrapText="false" indent="0" shrinkToFit="false"/>
      <protection locked="true" hidden="false"/>
    </xf>
    <xf numFmtId="164" fontId="18" fillId="35" borderId="0" xfId="0" applyFont="true" applyBorder="true" applyAlignment="true" applyProtection="false">
      <alignment horizontal="center" vertical="center" textRotation="0" wrapText="false" indent="0" shrinkToFit="false"/>
      <protection locked="true" hidden="false"/>
    </xf>
    <xf numFmtId="164" fontId="26" fillId="35" borderId="0" xfId="0" applyFont="true" applyBorder="false" applyAlignment="true" applyProtection="true">
      <alignment horizontal="general" vertical="center" textRotation="0" wrapText="false" indent="0" shrinkToFit="false"/>
      <protection locked="false" hidden="false"/>
    </xf>
    <xf numFmtId="164" fontId="18" fillId="35" borderId="0" xfId="0" applyFont="true" applyBorder="false" applyAlignment="true" applyProtection="true">
      <alignment horizontal="center" vertical="center" textRotation="0" wrapText="false" indent="0" shrinkToFit="false"/>
      <protection locked="false" hidden="false"/>
    </xf>
    <xf numFmtId="164" fontId="18" fillId="35" borderId="0" xfId="0" applyFont="true" applyBorder="true" applyAlignment="true" applyProtection="false">
      <alignment horizontal="right" vertical="center" textRotation="0" wrapText="false" indent="0" shrinkToFit="false"/>
      <protection locked="true" hidden="false"/>
    </xf>
    <xf numFmtId="166" fontId="18" fillId="35" borderId="0" xfId="19" applyFont="true" applyBorder="true" applyAlignment="true" applyProtection="true">
      <alignment horizontal="left" vertical="center" textRotation="0" wrapText="false" indent="0" shrinkToFit="false"/>
      <protection locked="true" hidden="false"/>
    </xf>
    <xf numFmtId="164" fontId="26" fillId="35" borderId="0" xfId="0" applyFont="true" applyBorder="true" applyAlignment="true" applyProtection="false">
      <alignment horizontal="right" vertical="center" textRotation="0" wrapText="false" indent="0" shrinkToFit="false"/>
      <protection locked="true" hidden="false"/>
    </xf>
    <xf numFmtId="164" fontId="18" fillId="52" borderId="3" xfId="0" applyFont="true" applyBorder="true" applyAlignment="true" applyProtection="true">
      <alignment horizontal="right" vertical="center" textRotation="0" wrapText="false" indent="0" shrinkToFit="false"/>
      <protection locked="true" hidden="false"/>
    </xf>
    <xf numFmtId="164" fontId="46" fillId="52" borderId="3" xfId="0" applyFont="true" applyBorder="true" applyAlignment="true" applyProtection="true">
      <alignment horizontal="center" vertical="center" textRotation="0" wrapText="true" indent="0" shrinkToFit="false"/>
      <protection locked="true" hidden="false"/>
    </xf>
    <xf numFmtId="164" fontId="16" fillId="52" borderId="3" xfId="0" applyFont="true" applyBorder="true" applyAlignment="true" applyProtection="true">
      <alignment horizontal="center" vertical="center" textRotation="0" wrapText="true" indent="0" shrinkToFit="false"/>
      <protection locked="true" hidden="false"/>
    </xf>
    <xf numFmtId="164" fontId="101" fillId="52" borderId="3" xfId="0" applyFont="true" applyBorder="true" applyAlignment="true" applyProtection="true">
      <alignment horizontal="general" vertical="center" textRotation="0" wrapText="false" indent="0" shrinkToFit="false"/>
      <protection locked="true" hidden="false"/>
    </xf>
    <xf numFmtId="164" fontId="16" fillId="52" borderId="3" xfId="0" applyFont="true" applyBorder="true" applyAlignment="true" applyProtection="true">
      <alignment horizontal="center" vertical="center" textRotation="0" wrapText="false" indent="0" shrinkToFit="false"/>
      <protection locked="true" hidden="false"/>
    </xf>
    <xf numFmtId="167" fontId="18" fillId="52" borderId="3" xfId="0" applyFont="true" applyBorder="true" applyAlignment="true" applyProtection="true">
      <alignment horizontal="center" vertical="center" textRotation="0" wrapText="false" indent="0" shrinkToFit="false"/>
      <protection locked="false" hidden="false"/>
    </xf>
    <xf numFmtId="167" fontId="18" fillId="19" borderId="3" xfId="0" applyFont="true" applyBorder="true" applyAlignment="true" applyProtection="true">
      <alignment horizontal="center" vertical="center" textRotation="0" wrapText="false" indent="0" shrinkToFit="false"/>
      <protection locked="false" hidden="false"/>
    </xf>
    <xf numFmtId="164" fontId="18" fillId="35" borderId="0" xfId="0" applyFont="true" applyBorder="false" applyAlignment="true" applyProtection="true">
      <alignment horizontal="right" vertical="center" textRotation="0" wrapText="false" indent="0" shrinkToFit="false"/>
      <protection locked="false" hidden="false"/>
    </xf>
    <xf numFmtId="164" fontId="18" fillId="35" borderId="0" xfId="0" applyFont="true" applyBorder="true" applyAlignment="true" applyProtection="true">
      <alignment horizontal="center" vertical="center" textRotation="0" wrapText="false" indent="0" shrinkToFit="false"/>
      <protection locked="false" hidden="false"/>
    </xf>
    <xf numFmtId="164" fontId="173" fillId="35" borderId="0" xfId="0" applyFont="true" applyBorder="true" applyAlignment="true" applyProtection="false">
      <alignment horizontal="left" vertical="center" textRotation="0" wrapText="false" indent="0" shrinkToFit="false"/>
      <protection locked="true" hidden="false"/>
    </xf>
    <xf numFmtId="164" fontId="173" fillId="35" borderId="0" xfId="0" applyFont="true" applyBorder="false" applyAlignment="true" applyProtection="true">
      <alignment horizontal="left" vertical="center" textRotation="0" wrapText="false" indent="0" shrinkToFit="false"/>
      <protection locked="false" hidden="false"/>
    </xf>
    <xf numFmtId="164" fontId="18" fillId="35" borderId="0" xfId="0" applyFont="true" applyBorder="false" applyAlignment="true" applyProtection="true">
      <alignment horizontal="left" vertical="center" textRotation="0" wrapText="false" indent="0" shrinkToFit="false"/>
      <protection locked="false" hidden="false"/>
    </xf>
    <xf numFmtId="164" fontId="174" fillId="35" borderId="0" xfId="0" applyFont="true" applyBorder="true" applyAlignment="true" applyProtection="false">
      <alignment horizontal="left" vertical="center" textRotation="0" wrapText="false" indent="0" shrinkToFit="false"/>
      <protection locked="true" hidden="false"/>
    </xf>
    <xf numFmtId="164" fontId="174" fillId="35" borderId="0" xfId="0" applyFont="true" applyBorder="false" applyAlignment="true" applyProtection="true">
      <alignment horizontal="left" vertical="center" textRotation="0" wrapText="false" indent="0" shrinkToFit="false"/>
      <protection locked="false" hidden="false"/>
    </xf>
    <xf numFmtId="164" fontId="18" fillId="35" borderId="0" xfId="0" applyFont="true" applyBorder="false" applyAlignment="true" applyProtection="true">
      <alignment horizontal="general" vertical="center" textRotation="0" wrapText="false" indent="0" shrinkToFit="false"/>
      <protection locked="false" hidden="false"/>
    </xf>
    <xf numFmtId="164" fontId="18" fillId="28" borderId="0" xfId="0" applyFont="true" applyBorder="false" applyAlignment="true" applyProtection="false">
      <alignment horizontal="general" vertical="center" textRotation="0" wrapText="false" indent="0" shrinkToFit="false"/>
      <protection locked="true" hidden="false"/>
    </xf>
    <xf numFmtId="164" fontId="18" fillId="28" borderId="0" xfId="0" applyFont="true" applyBorder="false" applyAlignment="true" applyProtection="true">
      <alignment horizontal="general" vertical="center" textRotation="0" wrapText="false" indent="0" shrinkToFit="false"/>
      <protection locked="false" hidden="false"/>
    </xf>
    <xf numFmtId="164" fontId="26" fillId="28" borderId="0" xfId="0" applyFont="true" applyBorder="false" applyAlignment="true" applyProtection="false">
      <alignment horizontal="general" vertical="center" textRotation="0" wrapText="false" indent="0" shrinkToFit="false"/>
      <protection locked="true" hidden="false"/>
    </xf>
    <xf numFmtId="164" fontId="0" fillId="28" borderId="0" xfId="0" applyFont="false" applyBorder="false" applyAlignment="true" applyProtection="true">
      <alignment horizontal="general" vertical="center" textRotation="0" wrapText="false" indent="0" shrinkToFit="false"/>
      <protection locked="false" hidden="false"/>
    </xf>
    <xf numFmtId="164" fontId="101" fillId="38" borderId="3" xfId="0" applyFont="true" applyBorder="true" applyAlignment="true" applyProtection="true">
      <alignment horizontal="right" vertical="center" textRotation="0" wrapText="false" indent="0" shrinkToFit="false"/>
      <protection locked="true" hidden="false"/>
    </xf>
    <xf numFmtId="164" fontId="18" fillId="38" borderId="3" xfId="0" applyFont="true" applyBorder="true" applyAlignment="true" applyProtection="true">
      <alignment horizontal="center" vertical="center" textRotation="0" wrapText="false" indent="0" shrinkToFit="false"/>
      <protection locked="true" hidden="false"/>
    </xf>
    <xf numFmtId="164" fontId="18" fillId="38" borderId="3" xfId="0" applyFont="true" applyBorder="true" applyAlignment="true" applyProtection="true">
      <alignment horizontal="right" vertical="center" textRotation="0" wrapText="false" indent="0" shrinkToFit="false"/>
      <protection locked="true" hidden="false"/>
    </xf>
    <xf numFmtId="169" fontId="0" fillId="38" borderId="3" xfId="0" applyFont="false" applyBorder="true" applyAlignment="true" applyProtection="true">
      <alignment horizontal="center" vertical="center" textRotation="0" wrapText="false" indent="0" shrinkToFit="false"/>
      <protection locked="false" hidden="false"/>
    </xf>
    <xf numFmtId="164" fontId="0" fillId="39" borderId="3" xfId="0" applyFont="false" applyBorder="true" applyAlignment="true" applyProtection="true">
      <alignment horizontal="general" vertical="center" textRotation="0" wrapText="false" indent="0" shrinkToFit="false"/>
      <protection locked="true" hidden="false"/>
    </xf>
    <xf numFmtId="164" fontId="18" fillId="39" borderId="3" xfId="0" applyFont="true" applyBorder="true" applyAlignment="true" applyProtection="true">
      <alignment horizontal="center" vertical="center" textRotation="0" wrapText="false" indent="0" shrinkToFit="false"/>
      <protection locked="true" hidden="false"/>
    </xf>
    <xf numFmtId="164" fontId="101" fillId="39" borderId="3" xfId="0" applyFont="true" applyBorder="true" applyAlignment="true" applyProtection="true">
      <alignment horizontal="right" vertical="center" textRotation="0" wrapText="false" indent="0" shrinkToFit="false"/>
      <protection locked="true" hidden="false"/>
    </xf>
    <xf numFmtId="169" fontId="0" fillId="39" borderId="3" xfId="19" applyFont="true" applyBorder="true" applyAlignment="true" applyProtection="true">
      <alignment horizontal="center" vertical="center" textRotation="0" wrapText="false" indent="0" shrinkToFit="false"/>
      <protection locked="false" hidden="false"/>
    </xf>
    <xf numFmtId="169" fontId="18" fillId="39" borderId="3" xfId="19" applyFont="true" applyBorder="true" applyAlignment="true" applyProtection="true">
      <alignment horizontal="center" vertical="center" textRotation="0" wrapText="false" indent="0" shrinkToFit="false"/>
      <protection locked="false" hidden="false"/>
    </xf>
    <xf numFmtId="169" fontId="0" fillId="35" borderId="0" xfId="0" applyFont="false" applyBorder="false" applyAlignment="true" applyProtection="false">
      <alignment horizontal="general" vertical="center" textRotation="0" wrapText="false" indent="0" shrinkToFit="false"/>
      <protection locked="true" hidden="false"/>
    </xf>
    <xf numFmtId="164" fontId="95" fillId="28" borderId="0" xfId="0" applyFont="true" applyBorder="false" applyAlignment="true" applyProtection="true">
      <alignment horizontal="general" vertical="center" textRotation="0" wrapText="false" indent="0" shrinkToFit="false"/>
      <protection locked="false" hidden="false"/>
    </xf>
    <xf numFmtId="164" fontId="175" fillId="28" borderId="0" xfId="0" applyFont="true" applyBorder="false" applyAlignment="true" applyProtection="false">
      <alignment horizontal="center" vertical="center" textRotation="0" wrapText="true" indent="0" shrinkToFit="false"/>
      <protection locked="true" hidden="false"/>
    </xf>
    <xf numFmtId="164" fontId="18" fillId="28" borderId="0" xfId="0" applyFont="true" applyBorder="true" applyAlignment="true" applyProtection="true">
      <alignment horizontal="general" vertical="center" textRotation="0" wrapText="false" indent="0" shrinkToFit="false"/>
      <protection locked="false" hidden="false"/>
    </xf>
    <xf numFmtId="164" fontId="0" fillId="28" borderId="0" xfId="0" applyFont="false" applyBorder="false" applyAlignment="false" applyProtection="false">
      <alignment horizontal="general" vertical="bottom" textRotation="0" wrapText="false" indent="0" shrinkToFit="false"/>
      <protection locked="true" hidden="false"/>
    </xf>
    <xf numFmtId="169" fontId="18" fillId="28" borderId="0" xfId="0" applyFont="true" applyBorder="false" applyAlignment="true" applyProtection="false">
      <alignment horizontal="general" vertical="center" textRotation="0" wrapText="false" indent="0" shrinkToFit="false"/>
      <protection locked="true" hidden="false"/>
    </xf>
    <xf numFmtId="164" fontId="0" fillId="28" borderId="0" xfId="0" applyFont="false" applyBorder="true" applyAlignment="true" applyProtection="true">
      <alignment horizontal="general" vertical="bottom" textRotation="0" wrapText="false" indent="0" shrinkToFit="false"/>
      <protection locked="false" hidden="false"/>
    </xf>
    <xf numFmtId="164" fontId="0" fillId="39" borderId="3" xfId="0" applyFont="false" applyBorder="true" applyAlignment="true" applyProtection="true">
      <alignment horizontal="general" vertical="bottom" textRotation="0" wrapText="false" indent="0" shrinkToFit="false"/>
      <protection locked="true" hidden="false"/>
    </xf>
    <xf numFmtId="164" fontId="18" fillId="39" borderId="62" xfId="0" applyFont="true" applyBorder="true" applyAlignment="true" applyProtection="true">
      <alignment horizontal="center" vertical="center" textRotation="0" wrapText="false" indent="0" shrinkToFit="false"/>
      <protection locked="false" hidden="false"/>
    </xf>
    <xf numFmtId="164" fontId="18" fillId="39" borderId="61" xfId="0" applyFont="true" applyBorder="true" applyAlignment="true" applyProtection="true">
      <alignment horizontal="center" vertical="center" textRotation="0" wrapText="false" indent="0" shrinkToFit="false"/>
      <protection locked="false" hidden="false"/>
    </xf>
    <xf numFmtId="164" fontId="0" fillId="28" borderId="0" xfId="0" applyFont="false" applyBorder="false" applyAlignment="false" applyProtection="true">
      <alignment horizontal="general" vertical="bottom" textRotation="0" wrapText="false" indent="0" shrinkToFit="false"/>
      <protection locked="false" hidden="false"/>
    </xf>
    <xf numFmtId="164" fontId="16" fillId="28" borderId="0" xfId="0" applyFont="true" applyBorder="true" applyAlignment="true" applyProtection="true">
      <alignment horizontal="right" vertical="center" textRotation="0" wrapText="true" indent="0" shrinkToFit="false"/>
      <protection locked="false" hidden="false"/>
    </xf>
    <xf numFmtId="164" fontId="16" fillId="39" borderId="3" xfId="0" applyFont="true" applyBorder="true" applyAlignment="true" applyProtection="true">
      <alignment horizontal="right" vertical="center" textRotation="0" wrapText="true" indent="0" shrinkToFit="false"/>
      <protection locked="true" hidden="false"/>
    </xf>
    <xf numFmtId="164" fontId="101" fillId="39" borderId="62" xfId="0" applyFont="true" applyBorder="true" applyAlignment="true" applyProtection="true">
      <alignment horizontal="center" vertical="center" textRotation="0" wrapText="false" indent="0" shrinkToFit="false"/>
      <protection locked="false" hidden="false"/>
    </xf>
    <xf numFmtId="164" fontId="101" fillId="39" borderId="61" xfId="0" applyFont="true" applyBorder="true" applyAlignment="true" applyProtection="true">
      <alignment horizontal="center" vertical="center" textRotation="0" wrapText="false" indent="0" shrinkToFit="false"/>
      <protection locked="false" hidden="false"/>
    </xf>
    <xf numFmtId="169" fontId="101" fillId="39" borderId="62" xfId="19" applyFont="true" applyBorder="true" applyAlignment="true" applyProtection="true">
      <alignment horizontal="center" vertical="center" textRotation="0" wrapText="false" indent="0" shrinkToFit="false"/>
      <protection locked="false" hidden="false"/>
    </xf>
    <xf numFmtId="169" fontId="101" fillId="39" borderId="61" xfId="19" applyFont="true" applyBorder="true" applyAlignment="true" applyProtection="true">
      <alignment horizontal="center" vertical="center" textRotation="0" wrapText="false" indent="0" shrinkToFit="false"/>
      <protection locked="false" hidden="false"/>
    </xf>
    <xf numFmtId="164" fontId="42" fillId="28" borderId="0" xfId="55" applyFont="true" applyBorder="true" applyAlignment="true" applyProtection="true">
      <alignment horizontal="left" vertical="top" textRotation="0" wrapText="false" indent="0" shrinkToFit="false"/>
      <protection locked="true" hidden="false"/>
    </xf>
    <xf numFmtId="164" fontId="16" fillId="28" borderId="0" xfId="0" applyFont="true" applyBorder="false" applyAlignment="true" applyProtection="true">
      <alignment horizontal="right" vertical="center" textRotation="0" wrapText="true" indent="0" shrinkToFit="false"/>
      <protection locked="true" hidden="false"/>
    </xf>
    <xf numFmtId="164" fontId="0" fillId="28" borderId="0" xfId="0" applyFont="false" applyBorder="false" applyAlignment="false" applyProtection="true">
      <alignment horizontal="general" vertical="bottom" textRotation="0" wrapText="false" indent="0" shrinkToFit="false"/>
      <protection locked="true" hidden="false"/>
    </xf>
    <xf numFmtId="169" fontId="101" fillId="28" borderId="0" xfId="19" applyFont="true" applyBorder="true" applyAlignment="true" applyProtection="true">
      <alignment horizontal="center" vertical="center" textRotation="0" wrapText="false" indent="0" shrinkToFit="false"/>
      <protection locked="false" hidden="false"/>
    </xf>
    <xf numFmtId="164" fontId="16" fillId="28" borderId="0" xfId="0" applyFont="true" applyBorder="false" applyAlignment="true" applyProtection="true">
      <alignment horizontal="right" vertical="center" textRotation="0" wrapText="true" indent="0" shrinkToFit="false"/>
      <protection locked="false" hidden="false"/>
    </xf>
    <xf numFmtId="164" fontId="101" fillId="28" borderId="0" xfId="0" applyFont="true" applyBorder="false" applyAlignment="true" applyProtection="true">
      <alignment horizontal="general" vertical="center" textRotation="0" wrapText="false" indent="0" shrinkToFit="false"/>
      <protection locked="false" hidden="false"/>
    </xf>
    <xf numFmtId="164" fontId="18" fillId="28" borderId="0" xfId="0" applyFont="true" applyBorder="true" applyAlignment="true" applyProtection="false">
      <alignment horizontal="right" vertical="center" textRotation="0" wrapText="false" indent="0" shrinkToFit="false"/>
      <protection locked="true" hidden="false"/>
    </xf>
    <xf numFmtId="164" fontId="18" fillId="28" borderId="0" xfId="0" applyFont="true" applyBorder="true" applyAlignment="true" applyProtection="false">
      <alignment horizontal="center" vertical="center" textRotation="0" wrapText="false" indent="0" shrinkToFit="false"/>
      <protection locked="true" hidden="false"/>
    </xf>
    <xf numFmtId="169" fontId="18" fillId="28" borderId="0" xfId="19" applyFont="true" applyBorder="true" applyAlignment="true" applyProtection="true">
      <alignment horizontal="center" vertical="center" textRotation="0" wrapText="false" indent="0" shrinkToFit="false"/>
      <protection locked="false" hidden="false"/>
    </xf>
    <xf numFmtId="164" fontId="18" fillId="28" borderId="0" xfId="0" applyFont="true" applyBorder="true" applyAlignment="true" applyProtection="false">
      <alignment horizontal="general" vertical="center" textRotation="0" wrapText="false" indent="0" shrinkToFit="false"/>
      <protection locked="true" hidden="false"/>
    </xf>
    <xf numFmtId="164" fontId="0" fillId="33" borderId="0" xfId="0" applyFont="false" applyBorder="false" applyAlignment="true" applyProtection="false">
      <alignment horizontal="general" vertical="center" textRotation="0" wrapText="false" indent="0" shrinkToFit="false"/>
      <protection locked="true" hidden="false"/>
    </xf>
    <xf numFmtId="164" fontId="68" fillId="31" borderId="0" xfId="0" applyFont="true" applyBorder="false" applyAlignment="true" applyProtection="false">
      <alignment horizontal="general" vertical="center" textRotation="0" wrapText="false" indent="0" shrinkToFit="false"/>
      <protection locked="true" hidden="false"/>
    </xf>
    <xf numFmtId="164" fontId="81" fillId="31" borderId="0" xfId="0" applyFont="true" applyBorder="false" applyAlignment="true" applyProtection="false">
      <alignment horizontal="general" vertical="center" textRotation="0" wrapText="false" indent="0" shrinkToFit="false"/>
      <protection locked="true" hidden="false"/>
    </xf>
    <xf numFmtId="164" fontId="36" fillId="31" borderId="0" xfId="0" applyFont="true" applyBorder="false" applyAlignment="true" applyProtection="false">
      <alignment horizontal="general" vertical="center" textRotation="0" wrapText="false" indent="0" shrinkToFit="false"/>
      <protection locked="true" hidden="false"/>
    </xf>
    <xf numFmtId="164" fontId="42" fillId="35" borderId="0" xfId="55" applyFont="true" applyBorder="true" applyAlignment="true" applyProtection="true">
      <alignment horizontal="left" vertical="top" textRotation="0" wrapText="false" indent="0" shrinkToFit="false"/>
      <protection locked="false" hidden="false"/>
    </xf>
    <xf numFmtId="164" fontId="18" fillId="39" borderId="3" xfId="0" applyFont="true" applyBorder="true" applyAlignment="true" applyProtection="true">
      <alignment horizontal="center" vertical="bottom" textRotation="0" wrapText="false" indent="0" shrinkToFit="false"/>
      <protection locked="false" hidden="false"/>
    </xf>
    <xf numFmtId="164" fontId="18" fillId="39" borderId="3" xfId="0" applyFont="true" applyBorder="true" applyAlignment="true" applyProtection="true">
      <alignment horizontal="general" vertical="bottom" textRotation="0" wrapText="false" indent="0" shrinkToFit="false"/>
      <protection locked="false" hidden="false"/>
    </xf>
    <xf numFmtId="167" fontId="18" fillId="39" borderId="3" xfId="0" applyFont="true" applyBorder="true" applyAlignment="true" applyProtection="true">
      <alignment horizontal="center" vertical="center" textRotation="0" wrapText="false" indent="0" shrinkToFit="false"/>
      <protection locked="false" hidden="false"/>
    </xf>
    <xf numFmtId="164" fontId="101" fillId="35" borderId="0" xfId="0" applyFont="true" applyBorder="false" applyAlignment="true" applyProtection="true">
      <alignment horizontal="general" vertical="center" textRotation="0" wrapText="false" indent="0" shrinkToFit="false"/>
      <protection locked="false" hidden="false"/>
    </xf>
    <xf numFmtId="174" fontId="18" fillId="39" borderId="3" xfId="0" applyFont="true" applyBorder="true" applyAlignment="true" applyProtection="true">
      <alignment horizontal="center" vertical="center" textRotation="0" wrapText="false" indent="0" shrinkToFit="false"/>
      <protection locked="false" hidden="false"/>
    </xf>
    <xf numFmtId="164" fontId="0" fillId="35" borderId="0" xfId="0" applyFont="false" applyBorder="true" applyAlignment="true" applyProtection="false">
      <alignment horizontal="general" vertical="center" textRotation="0" wrapText="false" indent="0" shrinkToFit="false"/>
      <protection locked="true" hidden="false"/>
    </xf>
    <xf numFmtId="164" fontId="26" fillId="28" borderId="0" xfId="0" applyFont="true" applyBorder="true" applyAlignment="true" applyProtection="false">
      <alignment horizontal="general" vertical="center" textRotation="0" wrapText="false" indent="0" shrinkToFit="false"/>
      <protection locked="true" hidden="false"/>
    </xf>
    <xf numFmtId="164" fontId="26" fillId="28" borderId="0" xfId="0" applyFont="true" applyBorder="false" applyAlignment="true" applyProtection="true">
      <alignment horizontal="general" vertical="center" textRotation="0" wrapText="false" indent="0" shrinkToFit="false"/>
      <protection locked="false" hidden="false"/>
    </xf>
    <xf numFmtId="164" fontId="18" fillId="39" borderId="3" xfId="0" applyFont="true" applyBorder="true" applyAlignment="true" applyProtection="true">
      <alignment horizontal="center" vertical="center" textRotation="0" wrapText="true" indent="0" shrinkToFit="false"/>
      <protection locked="false" hidden="false"/>
    </xf>
    <xf numFmtId="164" fontId="101" fillId="39" borderId="3" xfId="0" applyFont="true" applyBorder="true" applyAlignment="true" applyProtection="true">
      <alignment horizontal="center" vertical="center" textRotation="0" wrapText="true" indent="0" shrinkToFit="false"/>
      <protection locked="false" hidden="false"/>
    </xf>
    <xf numFmtId="164" fontId="177" fillId="28" borderId="0" xfId="0" applyFont="true" applyBorder="true" applyAlignment="true" applyProtection="true">
      <alignment horizontal="center" vertical="center" textRotation="0" wrapText="true" indent="0" shrinkToFit="false"/>
      <protection locked="false" hidden="false"/>
    </xf>
    <xf numFmtId="164" fontId="26" fillId="28" borderId="0" xfId="0" applyFont="true" applyBorder="true" applyAlignment="true" applyProtection="true">
      <alignment horizontal="center" vertical="center" textRotation="0" wrapText="true" indent="0" shrinkToFit="false"/>
      <protection locked="false" hidden="false"/>
    </xf>
    <xf numFmtId="164" fontId="49" fillId="28" borderId="0" xfId="0" applyFont="true" applyBorder="true" applyAlignment="true" applyProtection="true">
      <alignment horizontal="center" vertical="center" textRotation="0" wrapText="true" indent="0" shrinkToFit="false"/>
      <protection locked="false" hidden="false"/>
    </xf>
    <xf numFmtId="164" fontId="46" fillId="28" borderId="0" xfId="0" applyFont="true" applyBorder="true" applyAlignment="true" applyProtection="true">
      <alignment horizontal="general" vertical="center" textRotation="0" wrapText="false" indent="0" shrinkToFit="false"/>
      <protection locked="false" hidden="false"/>
    </xf>
    <xf numFmtId="169" fontId="18" fillId="39" borderId="3" xfId="0" applyFont="true" applyBorder="true" applyAlignment="true" applyProtection="true">
      <alignment horizontal="center" vertical="center" textRotation="0" wrapText="false" indent="0" shrinkToFit="false"/>
      <protection locked="false" hidden="false"/>
    </xf>
    <xf numFmtId="164" fontId="0" fillId="28" borderId="0" xfId="0" applyFont="false" applyBorder="true" applyAlignment="true" applyProtection="true">
      <alignment horizontal="general" vertical="center" textRotation="0" wrapText="false" indent="0" shrinkToFit="false"/>
      <protection locked="false" hidden="false"/>
    </xf>
    <xf numFmtId="164" fontId="18" fillId="28" borderId="0" xfId="0" applyFont="true" applyBorder="true" applyAlignment="true" applyProtection="true">
      <alignment horizontal="center" vertical="center" textRotation="0" wrapText="false" indent="0" shrinkToFit="false"/>
      <protection locked="false" hidden="false"/>
    </xf>
    <xf numFmtId="164" fontId="18" fillId="28" borderId="0" xfId="0" applyFont="true" applyBorder="true" applyAlignment="true" applyProtection="true">
      <alignment horizontal="right" vertical="center" textRotation="0" wrapText="false" indent="0" shrinkToFit="false"/>
      <protection locked="false" hidden="false"/>
    </xf>
    <xf numFmtId="164" fontId="178" fillId="28" borderId="0" xfId="0" applyFont="true" applyBorder="true" applyAlignment="true" applyProtection="true">
      <alignment horizontal="center" vertical="center" textRotation="0" wrapText="false" indent="0" shrinkToFit="false"/>
      <protection locked="false" hidden="false"/>
    </xf>
    <xf numFmtId="164" fontId="179" fillId="28" borderId="0" xfId="0" applyFont="true" applyBorder="true" applyAlignment="true" applyProtection="true">
      <alignment horizontal="general" vertical="center" textRotation="0" wrapText="false" indent="0" shrinkToFit="false"/>
      <protection locked="false" hidden="false"/>
    </xf>
    <xf numFmtId="174" fontId="179" fillId="28" borderId="0" xfId="0" applyFont="true" applyBorder="true" applyAlignment="true" applyProtection="true">
      <alignment horizontal="center" vertical="center" textRotation="0" wrapText="false" indent="0" shrinkToFit="false"/>
      <protection locked="false" hidden="false"/>
    </xf>
    <xf numFmtId="164" fontId="179" fillId="28" borderId="0" xfId="0" applyFont="true" applyBorder="true" applyAlignment="true" applyProtection="true">
      <alignment horizontal="center" vertical="center" textRotation="0" wrapText="false" indent="0" shrinkToFit="false"/>
      <protection locked="false" hidden="false"/>
    </xf>
    <xf numFmtId="168" fontId="179" fillId="28" borderId="0" xfId="0" applyFont="true" applyBorder="true" applyAlignment="true" applyProtection="true">
      <alignment horizontal="center" vertical="center" textRotation="0" wrapText="false" indent="0" shrinkToFit="false"/>
      <protection locked="false" hidden="false"/>
    </xf>
    <xf numFmtId="169" fontId="179" fillId="28" borderId="0" xfId="0" applyFont="true" applyBorder="true" applyAlignment="true" applyProtection="true">
      <alignment horizontal="center" vertical="center" textRotation="0" wrapText="false" indent="0" shrinkToFit="false"/>
      <protection locked="false" hidden="false"/>
    </xf>
    <xf numFmtId="169" fontId="179" fillId="28" borderId="0" xfId="19" applyFont="true" applyBorder="true" applyAlignment="true" applyProtection="true">
      <alignment horizontal="center" vertical="center" textRotation="0" wrapText="false" indent="0" shrinkToFit="false"/>
      <protection locked="false" hidden="false"/>
    </xf>
    <xf numFmtId="164" fontId="179" fillId="28" borderId="0" xfId="0" applyFont="true" applyBorder="true" applyAlignment="true" applyProtection="true">
      <alignment horizontal="right" vertical="center" textRotation="0" wrapText="false" indent="0" shrinkToFit="false"/>
      <protection locked="false" hidden="false"/>
    </xf>
    <xf numFmtId="164" fontId="180" fillId="28" borderId="0" xfId="0" applyFont="true" applyBorder="true" applyAlignment="true" applyProtection="true">
      <alignment horizontal="left" vertical="center" textRotation="0" wrapText="false" indent="0" shrinkToFit="false"/>
      <protection locked="false" hidden="false"/>
    </xf>
    <xf numFmtId="166" fontId="179" fillId="28" borderId="0" xfId="0" applyFont="true" applyBorder="true" applyAlignment="true" applyProtection="true">
      <alignment horizontal="center" vertical="center" textRotation="0" wrapText="false" indent="0" shrinkToFit="false"/>
      <protection locked="false" hidden="false"/>
    </xf>
    <xf numFmtId="164" fontId="181" fillId="28" borderId="0" xfId="0" applyFont="true" applyBorder="true" applyAlignment="true" applyProtection="false">
      <alignment horizontal="center" vertical="top" textRotation="0" wrapText="true" indent="0" shrinkToFit="false"/>
      <protection locked="true" hidden="false"/>
    </xf>
    <xf numFmtId="164" fontId="181" fillId="28" borderId="0" xfId="0" applyFont="true" applyBorder="false" applyAlignment="true" applyProtection="false">
      <alignment horizontal="general" vertical="center" textRotation="0" wrapText="true" indent="0" shrinkToFit="false"/>
      <protection locked="true" hidden="false"/>
    </xf>
    <xf numFmtId="164" fontId="67" fillId="28" borderId="0" xfId="0" applyFont="true" applyBorder="false" applyAlignment="true" applyProtection="false">
      <alignment horizontal="general" vertical="center" textRotation="0" wrapText="false" indent="0" shrinkToFit="false"/>
      <protection locked="true" hidden="false"/>
    </xf>
    <xf numFmtId="164" fontId="67" fillId="28" borderId="0" xfId="0" applyFont="true" applyBorder="false" applyAlignment="true" applyProtection="true">
      <alignment horizontal="general" vertical="center" textRotation="0" wrapText="false" indent="0" shrinkToFit="false"/>
      <protection locked="false" hidden="false"/>
    </xf>
    <xf numFmtId="164" fontId="181" fillId="28" borderId="0" xfId="0" applyFont="true" applyBorder="false" applyAlignment="true" applyProtection="false">
      <alignment horizontal="center" vertical="top" textRotation="0" wrapText="true" indent="0" shrinkToFit="false"/>
      <protection locked="true" hidden="false"/>
    </xf>
    <xf numFmtId="164" fontId="0" fillId="35" borderId="0" xfId="0" applyFont="false" applyBorder="false" applyAlignment="true" applyProtection="false">
      <alignment horizontal="center" vertical="center" textRotation="0" wrapText="false" indent="0" shrinkToFit="false"/>
      <protection locked="true" hidden="false"/>
    </xf>
    <xf numFmtId="164" fontId="26" fillId="39" borderId="3" xfId="0" applyFont="true" applyBorder="true" applyAlignment="true" applyProtection="false">
      <alignment horizontal="right" vertical="center" textRotation="0" wrapText="false" indent="0" shrinkToFit="false"/>
      <protection locked="true" hidden="false"/>
    </xf>
    <xf numFmtId="167" fontId="101" fillId="39" borderId="3" xfId="0" applyFont="true" applyBorder="true" applyAlignment="true" applyProtection="false">
      <alignment horizontal="center" vertical="center" textRotation="0" wrapText="false" indent="0" shrinkToFit="false"/>
      <protection locked="true" hidden="false"/>
    </xf>
    <xf numFmtId="167" fontId="18" fillId="39" borderId="3" xfId="0" applyFont="true" applyBorder="true" applyAlignment="true" applyProtection="false">
      <alignment horizontal="center" vertical="center" textRotation="0" wrapText="false" indent="0" shrinkToFit="false"/>
      <protection locked="true" hidden="false"/>
    </xf>
    <xf numFmtId="164" fontId="18" fillId="39" borderId="3" xfId="0" applyFont="true" applyBorder="true" applyAlignment="true" applyProtection="false">
      <alignment horizontal="right" vertical="center" textRotation="0" wrapText="false" indent="0" shrinkToFit="false"/>
      <protection locked="true" hidden="false"/>
    </xf>
    <xf numFmtId="169" fontId="101" fillId="39" borderId="3" xfId="0" applyFont="true" applyBorder="true" applyAlignment="true" applyProtection="false">
      <alignment horizontal="center" vertical="center" textRotation="0" wrapText="false" indent="0" shrinkToFit="false"/>
      <protection locked="true" hidden="false"/>
    </xf>
    <xf numFmtId="169" fontId="18" fillId="39" borderId="3" xfId="0" applyFont="true" applyBorder="true" applyAlignment="true" applyProtection="false">
      <alignment horizontal="center" vertical="center" textRotation="0" wrapText="false" indent="0" shrinkToFit="false"/>
      <protection locked="true" hidden="false"/>
    </xf>
    <xf numFmtId="164" fontId="154" fillId="35" borderId="0" xfId="0" applyFont="true" applyBorder="false" applyAlignment="true" applyProtection="false">
      <alignment horizontal="right" vertical="center" textRotation="0" wrapText="false" indent="0" shrinkToFit="false"/>
      <protection locked="true" hidden="false"/>
    </xf>
    <xf numFmtId="174" fontId="0" fillId="35" borderId="0" xfId="0" applyFont="false" applyBorder="false" applyAlignment="true" applyProtection="false">
      <alignment horizontal="general" vertical="center" textRotation="0" wrapText="false" indent="0" shrinkToFit="false"/>
      <protection locked="true" hidden="false"/>
    </xf>
    <xf numFmtId="164" fontId="36" fillId="28" borderId="0" xfId="0" applyFont="true" applyBorder="true" applyAlignment="true" applyProtection="false">
      <alignment horizontal="center" vertical="center" textRotation="0" wrapText="false" indent="0" shrinkToFit="false"/>
      <protection locked="true" hidden="false"/>
    </xf>
    <xf numFmtId="164" fontId="0" fillId="28" borderId="0" xfId="0" applyFont="false" applyBorder="true" applyAlignment="true" applyProtection="false">
      <alignment horizontal="center" vertical="center" textRotation="0" wrapText="false" indent="0" shrinkToFit="false"/>
      <protection locked="true" hidden="false"/>
    </xf>
    <xf numFmtId="174" fontId="0" fillId="28" borderId="0" xfId="0" applyFont="false" applyBorder="true" applyAlignment="true" applyProtection="false">
      <alignment horizontal="center" vertical="center" textRotation="0" wrapText="false" indent="0" shrinkToFit="false"/>
      <protection locked="true" hidden="false"/>
    </xf>
    <xf numFmtId="174" fontId="36" fillId="28" borderId="0" xfId="0" applyFont="true" applyBorder="true" applyAlignment="true" applyProtection="false">
      <alignment horizontal="center" vertical="center" textRotation="0" wrapText="false" indent="0" shrinkToFit="false"/>
      <protection locked="true" hidden="false"/>
    </xf>
    <xf numFmtId="164" fontId="26" fillId="39" borderId="3" xfId="0" applyFont="true" applyBorder="true" applyAlignment="true" applyProtection="true">
      <alignment horizontal="right" vertical="center" textRotation="0" wrapText="false" indent="0" shrinkToFit="false"/>
      <protection locked="false" hidden="false"/>
    </xf>
    <xf numFmtId="167" fontId="101" fillId="39" borderId="3" xfId="0" applyFont="true" applyBorder="true" applyAlignment="true" applyProtection="true">
      <alignment horizontal="center" vertical="center" textRotation="0" wrapText="false" indent="0" shrinkToFit="false"/>
      <protection locked="false" hidden="false"/>
    </xf>
    <xf numFmtId="164" fontId="18" fillId="39" borderId="3" xfId="0" applyFont="true" applyBorder="true" applyAlignment="true" applyProtection="true">
      <alignment horizontal="right" vertical="center" textRotation="0" wrapText="false" indent="0" shrinkToFit="false"/>
      <protection locked="true" hidden="false"/>
    </xf>
    <xf numFmtId="169" fontId="101" fillId="39" borderId="3" xfId="0" applyFont="true" applyBorder="true" applyAlignment="true" applyProtection="true">
      <alignment horizontal="center" vertical="center" textRotation="0" wrapText="false" indent="0" shrinkToFit="false"/>
      <protection locked="false" hidden="false"/>
    </xf>
    <xf numFmtId="164" fontId="175" fillId="28" borderId="0" xfId="0" applyFont="true" applyBorder="true" applyAlignment="true" applyProtection="false">
      <alignment horizontal="right" vertical="center" textRotation="0" wrapText="false" indent="0" shrinkToFit="false"/>
      <protection locked="true" hidden="false"/>
    </xf>
    <xf numFmtId="174" fontId="0" fillId="28" borderId="0" xfId="0" applyFont="false" applyBorder="true" applyAlignment="true" applyProtection="false">
      <alignment horizontal="general" vertical="center" textRotation="0" wrapText="false" indent="0" shrinkToFit="false"/>
      <protection locked="true" hidden="false"/>
    </xf>
    <xf numFmtId="164" fontId="182" fillId="35" borderId="0" xfId="0" applyFont="true" applyBorder="false" applyAlignment="true" applyProtection="false">
      <alignment horizontal="center" vertical="center" textRotation="0" wrapText="false" indent="0" shrinkToFit="false"/>
      <protection locked="true" hidden="false"/>
    </xf>
    <xf numFmtId="164" fontId="101" fillId="39" borderId="3" xfId="0" applyFont="true" applyBorder="true" applyAlignment="true" applyProtection="true">
      <alignment horizontal="general" vertical="center" textRotation="0" wrapText="false" indent="0" shrinkToFit="false"/>
      <protection locked="false" hidden="false"/>
    </xf>
    <xf numFmtId="164" fontId="181" fillId="35" borderId="0" xfId="0" applyFont="true" applyBorder="false" applyAlignment="true" applyProtection="false">
      <alignment horizontal="left" vertical="center" textRotation="0" wrapText="false" indent="0" shrinkToFit="false"/>
      <protection locked="true" hidden="false"/>
    </xf>
    <xf numFmtId="164" fontId="51" fillId="35" borderId="0" xfId="0" applyFont="true" applyBorder="false" applyAlignment="true" applyProtection="false">
      <alignment horizontal="general" vertical="center" textRotation="0" wrapText="false" indent="0" shrinkToFit="false"/>
      <protection locked="true" hidden="false"/>
    </xf>
    <xf numFmtId="167" fontId="183" fillId="28" borderId="0" xfId="0" applyFont="true" applyBorder="false" applyAlignment="true" applyProtection="false">
      <alignment horizontal="general" vertical="center" textRotation="0" wrapText="false" indent="0" shrinkToFit="false"/>
      <protection locked="true" hidden="false"/>
    </xf>
    <xf numFmtId="164" fontId="0" fillId="28" borderId="0" xfId="0" applyFont="false" applyBorder="true" applyAlignment="true" applyProtection="true">
      <alignment horizontal="right" vertical="center" textRotation="0" wrapText="false" indent="0" shrinkToFit="false"/>
      <protection locked="false" hidden="false"/>
    </xf>
    <xf numFmtId="164" fontId="0" fillId="28" borderId="0" xfId="0" applyFont="false" applyBorder="true" applyAlignment="true" applyProtection="true">
      <alignment horizontal="center" vertical="center" textRotation="0" wrapText="false" indent="0" shrinkToFit="false"/>
      <protection locked="false" hidden="false"/>
    </xf>
    <xf numFmtId="164" fontId="0" fillId="28" borderId="0" xfId="0" applyFont="true" applyBorder="true" applyAlignment="true" applyProtection="true">
      <alignment horizontal="general" vertical="center" textRotation="0" wrapText="false" indent="0" shrinkToFit="false"/>
      <protection locked="false" hidden="false"/>
    </xf>
    <xf numFmtId="174" fontId="55" fillId="28" borderId="0" xfId="0" applyFont="true" applyBorder="true" applyAlignment="true" applyProtection="true">
      <alignment horizontal="center" vertical="center" textRotation="0" wrapText="false" indent="0" shrinkToFit="false"/>
      <protection locked="false" hidden="false"/>
    </xf>
    <xf numFmtId="174" fontId="55" fillId="28" borderId="0" xfId="0" applyFont="true" applyBorder="true" applyAlignment="true" applyProtection="false">
      <alignment horizontal="center" vertical="center" textRotation="0" wrapText="false" indent="0" shrinkToFit="false"/>
      <protection locked="true" hidden="false"/>
    </xf>
    <xf numFmtId="164" fontId="184" fillId="28" borderId="0" xfId="0" applyFont="true" applyBorder="true" applyAlignment="true" applyProtection="true">
      <alignment horizontal="general" vertical="center" textRotation="0" wrapText="false" indent="0" shrinkToFit="false"/>
      <protection locked="false" hidden="false"/>
    </xf>
    <xf numFmtId="164" fontId="51" fillId="28" borderId="0" xfId="0" applyFont="true" applyBorder="true" applyAlignment="true" applyProtection="true">
      <alignment horizontal="right" vertical="center" textRotation="0" wrapText="false" indent="0" shrinkToFit="false"/>
      <protection locked="false" hidden="false"/>
    </xf>
    <xf numFmtId="174" fontId="184" fillId="28" borderId="0" xfId="0" applyFont="true" applyBorder="true" applyAlignment="true" applyProtection="true">
      <alignment horizontal="center" vertical="center" textRotation="0" wrapText="false" indent="0" shrinkToFit="false"/>
      <protection locked="false" hidden="false"/>
    </xf>
    <xf numFmtId="174" fontId="184" fillId="28" borderId="0" xfId="0" applyFont="true" applyBorder="true" applyAlignment="true" applyProtection="false">
      <alignment horizontal="center" vertical="center" textRotation="0" wrapText="false" indent="0" shrinkToFit="false"/>
      <protection locked="true" hidden="false"/>
    </xf>
    <xf numFmtId="169" fontId="184" fillId="28" borderId="0" xfId="0" applyFont="true" applyBorder="true" applyAlignment="true" applyProtection="false">
      <alignment horizontal="center" vertical="center" textRotation="0" wrapText="false" indent="0" shrinkToFit="false"/>
      <protection locked="true" hidden="false"/>
    </xf>
    <xf numFmtId="164" fontId="95" fillId="28" borderId="0" xfId="0" applyFont="true" applyBorder="false" applyAlignment="true" applyProtection="false">
      <alignment horizontal="general" vertical="center" textRotation="0" wrapText="false" indent="0" shrinkToFit="false"/>
      <protection locked="true" hidden="false"/>
    </xf>
    <xf numFmtId="165" fontId="0" fillId="33" borderId="3" xfId="0" applyFont="false" applyBorder="true" applyAlignment="true" applyProtection="true">
      <alignment horizontal="general" vertical="top" textRotation="0" wrapText="false" indent="0" shrinkToFit="false"/>
      <protection locked="false" hidden="false"/>
    </xf>
    <xf numFmtId="167" fontId="141" fillId="35" borderId="0" xfId="0" applyFont="true" applyBorder="false" applyAlignment="true" applyProtection="false">
      <alignment horizontal="general" vertical="center" textRotation="0" wrapText="false" indent="0" shrinkToFit="false"/>
      <protection locked="true" hidden="false"/>
    </xf>
    <xf numFmtId="164" fontId="26" fillId="33" borderId="0" xfId="0" applyFont="true" applyBorder="false" applyAlignment="true" applyProtection="true">
      <alignment horizontal="general" vertical="center" textRotation="0" wrapText="false" indent="0" shrinkToFit="false"/>
      <protection locked="false" hidden="false"/>
    </xf>
    <xf numFmtId="164" fontId="0" fillId="33" borderId="0" xfId="0" applyFont="false" applyBorder="false" applyAlignment="true" applyProtection="true">
      <alignment horizontal="general" vertical="center" textRotation="0" wrapText="false" indent="0" shrinkToFit="false"/>
      <protection locked="false" hidden="false"/>
    </xf>
    <xf numFmtId="164" fontId="0" fillId="33" borderId="0" xfId="0" applyFont="false" applyBorder="false" applyAlignment="false" applyProtection="true">
      <alignment horizontal="general" vertical="bottom" textRotation="0" wrapText="false" indent="0" shrinkToFit="false"/>
      <protection locked="false" hidden="false"/>
    </xf>
    <xf numFmtId="164" fontId="63" fillId="33" borderId="0" xfId="0" applyFont="true" applyBorder="false" applyAlignment="true" applyProtection="true">
      <alignment horizontal="general" vertical="center" textRotation="0" wrapText="false" indent="0" shrinkToFit="false"/>
      <protection locked="false" hidden="false"/>
    </xf>
    <xf numFmtId="164" fontId="18" fillId="33" borderId="0" xfId="0" applyFont="true" applyBorder="false" applyAlignment="true" applyProtection="true">
      <alignment horizontal="general" vertical="center" textRotation="0" wrapText="false" indent="0" shrinkToFit="false"/>
      <protection locked="false" hidden="false"/>
    </xf>
    <xf numFmtId="164" fontId="0" fillId="33" borderId="0" xfId="0" applyFont="false" applyBorder="false" applyAlignment="false" applyProtection="false">
      <alignment horizontal="general" vertical="bottom" textRotation="0" wrapText="false" indent="0" shrinkToFit="false"/>
      <protection locked="true" hidden="false"/>
    </xf>
    <xf numFmtId="164" fontId="18" fillId="19" borderId="0" xfId="56" applyFont="false" applyBorder="false" applyAlignment="false" applyProtection="false">
      <alignment horizontal="general" vertical="bottom" textRotation="0" wrapText="false" indent="0" shrinkToFit="false"/>
      <protection locked="true" hidden="false"/>
    </xf>
    <xf numFmtId="164" fontId="18" fillId="19" borderId="0" xfId="56" applyFont="false" applyBorder="false" applyAlignment="true" applyProtection="false">
      <alignment horizontal="general" vertical="center" textRotation="0" wrapText="false" indent="0" shrinkToFit="false"/>
      <protection locked="true" hidden="false"/>
    </xf>
    <xf numFmtId="164" fontId="27" fillId="53" borderId="0" xfId="55" applyFont="true" applyBorder="true" applyAlignment="true" applyProtection="true">
      <alignment horizontal="left" vertical="center" textRotation="0" wrapText="true" indent="0" shrinkToFit="false"/>
      <protection locked="true" hidden="false"/>
    </xf>
    <xf numFmtId="164" fontId="27" fillId="53" borderId="0" xfId="55" applyFont="true" applyBorder="true" applyAlignment="true" applyProtection="true">
      <alignment horizontal="general" vertical="center" textRotation="0" wrapText="true" indent="0" shrinkToFit="false"/>
      <protection locked="true" hidden="false"/>
    </xf>
    <xf numFmtId="164" fontId="33" fillId="53" borderId="0" xfId="20" applyFont="true" applyBorder="true" applyAlignment="true" applyProtection="false">
      <alignment horizontal="center" vertical="center" textRotation="0" wrapText="false" indent="0" shrinkToFit="false"/>
      <protection locked="true" hidden="false"/>
    </xf>
    <xf numFmtId="164" fontId="65" fillId="53" borderId="0" xfId="55" applyFont="true" applyBorder="true" applyAlignment="true" applyProtection="true">
      <alignment horizontal="general" vertical="bottom" textRotation="0" wrapText="false" indent="0" shrinkToFit="false"/>
      <protection locked="true" hidden="false"/>
    </xf>
    <xf numFmtId="164" fontId="26" fillId="19" borderId="0" xfId="56" applyFont="true" applyBorder="false" applyAlignment="false" applyProtection="false">
      <alignment horizontal="general" vertical="bottom" textRotation="0" wrapText="false" indent="0" shrinkToFit="false"/>
      <protection locked="true" hidden="false"/>
    </xf>
    <xf numFmtId="164" fontId="8" fillId="41" borderId="3" xfId="56" applyFont="true" applyBorder="true" applyAlignment="true" applyProtection="false">
      <alignment horizontal="center" vertical="center" textRotation="0" wrapText="true" indent="0" shrinkToFit="false"/>
      <protection locked="true" hidden="false"/>
    </xf>
    <xf numFmtId="164" fontId="8" fillId="41" borderId="3" xfId="56" applyFont="true" applyBorder="true" applyAlignment="true" applyProtection="false">
      <alignment horizontal="left" vertical="center" textRotation="0" wrapText="true" indent="0" shrinkToFit="false"/>
      <protection locked="true" hidden="false"/>
    </xf>
    <xf numFmtId="164" fontId="193" fillId="42" borderId="3" xfId="56" applyFont="true" applyBorder="true" applyAlignment="true" applyProtection="false">
      <alignment horizontal="center" vertical="center" textRotation="0" wrapText="true" indent="0" shrinkToFit="false"/>
      <protection locked="true" hidden="false"/>
    </xf>
    <xf numFmtId="164" fontId="193" fillId="42" borderId="3" xfId="56" applyFont="true" applyBorder="true" applyAlignment="true" applyProtection="false">
      <alignment horizontal="left" vertical="center" textRotation="0" wrapText="false" indent="0" shrinkToFit="false"/>
      <protection locked="true" hidden="false"/>
    </xf>
    <xf numFmtId="168" fontId="145" fillId="19" borderId="3" xfId="56" applyFont="true" applyBorder="true" applyAlignment="true" applyProtection="false">
      <alignment horizontal="center" vertical="center" textRotation="0" wrapText="false" indent="0" shrinkToFit="false"/>
      <protection locked="true" hidden="false"/>
    </xf>
    <xf numFmtId="169" fontId="145" fillId="19" borderId="3" xfId="56" applyFont="true" applyBorder="true" applyAlignment="true" applyProtection="false">
      <alignment horizontal="center" vertical="center" textRotation="0" wrapText="false" indent="0" shrinkToFit="false"/>
      <protection locked="true" hidden="false"/>
    </xf>
    <xf numFmtId="164" fontId="18" fillId="19" borderId="0" xfId="56" applyFont="true" applyBorder="false" applyAlignment="false" applyProtection="false">
      <alignment horizontal="general" vertical="bottom" textRotation="0" wrapText="false" indent="0" shrinkToFit="false"/>
      <protection locked="true" hidden="false"/>
    </xf>
    <xf numFmtId="164" fontId="197" fillId="19" borderId="0" xfId="56" applyFont="true" applyBorder="true" applyAlignment="true" applyProtection="false">
      <alignment horizontal="left" vertical="center" textRotation="0" wrapText="false" indent="0" shrinkToFit="false"/>
      <protection locked="true" hidden="false"/>
    </xf>
    <xf numFmtId="164" fontId="198" fillId="19" borderId="0" xfId="56" applyFont="true" applyBorder="true" applyAlignment="true" applyProtection="false">
      <alignment horizontal="left" vertical="center" textRotation="0" wrapText="true" indent="0" shrinkToFit="false"/>
      <protection locked="true" hidden="false"/>
    </xf>
    <xf numFmtId="164" fontId="36" fillId="19" borderId="0" xfId="56" applyFont="true" applyBorder="false" applyAlignment="false" applyProtection="false">
      <alignment horizontal="general" vertical="bottom" textRotation="0" wrapText="false" indent="0" shrinkToFit="false"/>
      <protection locked="true" hidden="false"/>
    </xf>
    <xf numFmtId="164" fontId="196" fillId="19" borderId="0" xfId="56" applyFont="true" applyBorder="false" applyAlignment="false" applyProtection="false">
      <alignment horizontal="general" vertical="bottom" textRotation="0" wrapText="false" indent="0" shrinkToFit="false"/>
      <protection locked="true" hidden="false"/>
    </xf>
    <xf numFmtId="164" fontId="18" fillId="19" borderId="0" xfId="56" applyFont="true" applyBorder="true" applyAlignment="true" applyProtection="false">
      <alignment horizontal="general" vertical="bottom" textRotation="0" wrapText="false" indent="0" shrinkToFit="false"/>
      <protection locked="true" hidden="false"/>
    </xf>
    <xf numFmtId="164" fontId="18" fillId="19" borderId="0" xfId="56" applyFont="true" applyBorder="false" applyAlignment="true" applyProtection="false">
      <alignment horizontal="general" vertical="top" textRotation="0" wrapText="false" indent="0" shrinkToFit="false"/>
      <protection locked="true" hidden="false"/>
    </xf>
    <xf numFmtId="164" fontId="18" fillId="19" borderId="0" xfId="56" applyFont="true" applyBorder="true" applyAlignment="true" applyProtection="false">
      <alignment horizontal="left" vertical="center" textRotation="0" wrapText="true" indent="0" shrinkToFit="false"/>
      <protection locked="true" hidden="false"/>
    </xf>
    <xf numFmtId="164" fontId="18" fillId="19" borderId="0" xfId="56" applyFont="true" applyBorder="false" applyAlignment="true" applyProtection="false">
      <alignment horizontal="general" vertical="bottom" textRotation="0" wrapText="true" indent="0" shrinkToFit="false"/>
      <protection locked="true" hidden="false"/>
    </xf>
    <xf numFmtId="164" fontId="0" fillId="53" borderId="0" xfId="0" applyFont="true" applyBorder="false" applyAlignment="false" applyProtection="false">
      <alignment horizontal="general" vertical="bottom" textRotation="0" wrapText="false" indent="0" shrinkToFit="false"/>
      <protection locked="true" hidden="false"/>
    </xf>
    <xf numFmtId="164" fontId="27" fillId="53" borderId="0" xfId="0" applyFont="true" applyBorder="true" applyAlignment="true" applyProtection="false">
      <alignment horizontal="left" vertical="center" textRotation="0" wrapText="false" indent="0" shrinkToFit="false"/>
      <protection locked="true" hidden="false"/>
    </xf>
    <xf numFmtId="164" fontId="33" fillId="53" borderId="0" xfId="20" applyFont="true" applyBorder="true" applyAlignment="true" applyProtection="true">
      <alignment horizontal="center" vertical="center" textRotation="0" wrapText="false" indent="0" shrinkToFit="false"/>
      <protection locked="false" hidden="false"/>
    </xf>
    <xf numFmtId="164" fontId="199" fillId="0" borderId="0" xfId="0" applyFont="true" applyBorder="false" applyAlignment="true" applyProtection="false">
      <alignment horizontal="general" vertical="center" textRotation="0" wrapText="false" indent="0" shrinkToFit="false"/>
      <protection locked="true" hidden="false"/>
    </xf>
    <xf numFmtId="164" fontId="0" fillId="19" borderId="0" xfId="0" applyFont="true" applyBorder="false" applyAlignment="false" applyProtection="false">
      <alignment horizontal="general" vertical="bottom" textRotation="0" wrapText="false" indent="0" shrinkToFit="false"/>
      <protection locked="true" hidden="false"/>
    </xf>
    <xf numFmtId="164" fontId="153" fillId="19" borderId="0" xfId="0" applyFont="true" applyBorder="true" applyAlignment="true" applyProtection="false">
      <alignment horizontal="left" vertical="center" textRotation="0" wrapText="false" indent="0" shrinkToFit="false"/>
      <protection locked="true" hidden="false"/>
    </xf>
    <xf numFmtId="164" fontId="0" fillId="19" borderId="0" xfId="0" applyFont="true" applyBorder="false" applyAlignment="true" applyProtection="false">
      <alignment horizontal="left" vertical="bottom" textRotation="0" wrapText="false" indent="0" shrinkToFit="false"/>
      <protection locked="true" hidden="false"/>
    </xf>
    <xf numFmtId="164" fontId="200" fillId="19" borderId="0" xfId="0" applyFont="true" applyBorder="true" applyAlignment="true" applyProtection="false">
      <alignment horizontal="left" vertical="center" textRotation="0" wrapText="true" indent="0" shrinkToFit="false"/>
      <protection locked="true" hidden="false"/>
    </xf>
    <xf numFmtId="164" fontId="110" fillId="19" borderId="0" xfId="0" applyFont="true" applyBorder="false" applyAlignment="true" applyProtection="false">
      <alignment horizontal="general" vertical="top" textRotation="0" wrapText="true" indent="0" shrinkToFit="false"/>
      <protection locked="true" hidden="false"/>
    </xf>
    <xf numFmtId="164" fontId="201" fillId="19" borderId="0" xfId="0" applyFont="true" applyBorder="true" applyAlignment="true" applyProtection="false">
      <alignment horizontal="center" vertical="center" textRotation="0" wrapText="true" indent="0" shrinkToFit="false"/>
      <protection locked="true" hidden="false"/>
    </xf>
    <xf numFmtId="164" fontId="68" fillId="41" borderId="3" xfId="0" applyFont="true" applyBorder="true" applyAlignment="true" applyProtection="false">
      <alignment horizontal="center" vertical="bottom" textRotation="0" wrapText="false" indent="0" shrinkToFit="false"/>
      <protection locked="true" hidden="false"/>
    </xf>
    <xf numFmtId="164" fontId="39" fillId="54" borderId="3" xfId="0" applyFont="true" applyBorder="true" applyAlignment="true" applyProtection="false">
      <alignment horizontal="center" vertical="center" textRotation="0" wrapText="true" indent="0" shrinkToFit="false"/>
      <protection locked="true" hidden="false"/>
    </xf>
    <xf numFmtId="166" fontId="127" fillId="54" borderId="3" xfId="19" applyFont="true" applyBorder="true" applyAlignment="true" applyProtection="true">
      <alignment horizontal="center" vertical="center" textRotation="0" wrapText="false" indent="0" shrinkToFit="false"/>
      <protection locked="true" hidden="false"/>
    </xf>
    <xf numFmtId="164" fontId="39" fillId="54" borderId="3" xfId="0" applyFont="true" applyBorder="true" applyAlignment="true" applyProtection="false">
      <alignment horizontal="center" vertical="center" textRotation="0" wrapText="false" indent="0" shrinkToFit="false"/>
      <protection locked="true" hidden="false"/>
    </xf>
    <xf numFmtId="164" fontId="39" fillId="55" borderId="3" xfId="0" applyFont="true" applyBorder="true" applyAlignment="true" applyProtection="false">
      <alignment horizontal="center" vertical="center" textRotation="0" wrapText="true" indent="0" shrinkToFit="false"/>
      <protection locked="true" hidden="false"/>
    </xf>
    <xf numFmtId="166" fontId="127" fillId="55" borderId="3" xfId="19" applyFont="true" applyBorder="true" applyAlignment="true" applyProtection="true">
      <alignment horizontal="center" vertical="center" textRotation="0" wrapText="false" indent="0" shrinkToFit="false"/>
      <protection locked="true" hidden="false"/>
    </xf>
    <xf numFmtId="164" fontId="39" fillId="55" borderId="3" xfId="0" applyFont="true" applyBorder="true" applyAlignment="true" applyProtection="false">
      <alignment horizontal="center" vertical="center" textRotation="0" wrapText="false" indent="0" shrinkToFit="false"/>
      <protection locked="true" hidden="false"/>
    </xf>
    <xf numFmtId="164" fontId="26" fillId="56" borderId="3" xfId="0" applyFont="true" applyBorder="true" applyAlignment="true" applyProtection="false">
      <alignment horizontal="center" vertical="center" textRotation="0" wrapText="true" indent="0" shrinkToFit="false"/>
      <protection locked="true" hidden="false"/>
    </xf>
    <xf numFmtId="166" fontId="101" fillId="56" borderId="3" xfId="19" applyFont="true" applyBorder="true" applyAlignment="true" applyProtection="true">
      <alignment horizontal="center" vertical="center" textRotation="0" wrapText="false" indent="0" shrinkToFit="false"/>
      <protection locked="true" hidden="false"/>
    </xf>
    <xf numFmtId="164" fontId="83" fillId="56" borderId="3" xfId="0" applyFont="true" applyBorder="true" applyAlignment="true" applyProtection="false">
      <alignment horizontal="center" vertical="center" textRotation="0" wrapText="false" indent="0" shrinkToFit="false"/>
      <protection locked="true" hidden="false"/>
    </xf>
    <xf numFmtId="164" fontId="26" fillId="57" borderId="3" xfId="0" applyFont="true" applyBorder="true" applyAlignment="true" applyProtection="false">
      <alignment horizontal="center" vertical="center" textRotation="0" wrapText="true" indent="0" shrinkToFit="false"/>
      <protection locked="true" hidden="false"/>
    </xf>
    <xf numFmtId="166" fontId="101" fillId="57" borderId="3" xfId="19" applyFont="true" applyBorder="true" applyAlignment="true" applyProtection="true">
      <alignment horizontal="center" vertical="center" textRotation="0" wrapText="false" indent="0" shrinkToFit="false"/>
      <protection locked="true" hidden="false"/>
    </xf>
    <xf numFmtId="164" fontId="83" fillId="57" borderId="3" xfId="0" applyFont="true" applyBorder="true" applyAlignment="true" applyProtection="false">
      <alignment horizontal="center" vertical="center" textRotation="0" wrapText="false" indent="0" shrinkToFit="false"/>
      <protection locked="true" hidden="false"/>
    </xf>
    <xf numFmtId="164" fontId="55" fillId="19" borderId="0" xfId="0" applyFont="true" applyBorder="true" applyAlignment="true" applyProtection="false">
      <alignment horizontal="center" vertical="center" textRotation="0" wrapText="false" indent="0" shrinkToFit="false"/>
      <protection locked="true" hidden="false"/>
    </xf>
    <xf numFmtId="164" fontId="68" fillId="41" borderId="63" xfId="0" applyFont="true" applyBorder="true" applyAlignment="true" applyProtection="false">
      <alignment horizontal="center" vertical="center" textRotation="0" wrapText="false" indent="0" shrinkToFit="false"/>
      <protection locked="true" hidden="false"/>
    </xf>
    <xf numFmtId="164" fontId="68" fillId="41" borderId="61" xfId="0" applyFont="true" applyBorder="true" applyAlignment="true" applyProtection="false">
      <alignment horizontal="center" vertical="center" textRotation="0" wrapText="false" indent="0" shrinkToFit="false"/>
      <protection locked="true" hidden="false"/>
    </xf>
    <xf numFmtId="164" fontId="93" fillId="41" borderId="61" xfId="0" applyFont="true" applyBorder="true" applyAlignment="true" applyProtection="true">
      <alignment horizontal="center" vertical="center" textRotation="0" wrapText="true" indent="0" shrinkToFit="false"/>
      <protection locked="false" hidden="false"/>
    </xf>
    <xf numFmtId="164" fontId="68" fillId="41" borderId="63" xfId="0" applyFont="true" applyBorder="true" applyAlignment="true" applyProtection="false">
      <alignment horizontal="center" vertical="center" textRotation="0" wrapText="true" indent="0" shrinkToFit="false"/>
      <protection locked="true" hidden="false"/>
    </xf>
    <xf numFmtId="164" fontId="93" fillId="41" borderId="61" xfId="0" applyFont="true" applyBorder="true" applyAlignment="true" applyProtection="true">
      <alignment horizontal="center" vertical="center" textRotation="0" wrapText="false" indent="0" shrinkToFit="false"/>
      <protection locked="false" hidden="false"/>
    </xf>
    <xf numFmtId="164" fontId="39" fillId="41" borderId="61" xfId="0" applyFont="true" applyBorder="true" applyAlignment="true" applyProtection="true">
      <alignment horizontal="center" vertical="top" textRotation="0" wrapText="true" indent="0" shrinkToFit="false"/>
      <protection locked="false" hidden="false"/>
    </xf>
    <xf numFmtId="164" fontId="202" fillId="42" borderId="64" xfId="0" applyFont="true" applyBorder="true" applyAlignment="true" applyProtection="true">
      <alignment horizontal="right" vertical="center" textRotation="0" wrapText="true" indent="0" shrinkToFit="false"/>
      <protection locked="false" hidden="false"/>
    </xf>
    <xf numFmtId="164" fontId="26" fillId="33" borderId="65" xfId="0" applyFont="true" applyBorder="true" applyAlignment="true" applyProtection="true">
      <alignment horizontal="center" vertical="center" textRotation="0" wrapText="false" indent="0" shrinkToFit="false"/>
      <protection locked="false" hidden="false"/>
    </xf>
    <xf numFmtId="167" fontId="26" fillId="0" borderId="66" xfId="0" applyFont="true" applyBorder="true" applyAlignment="true" applyProtection="true">
      <alignment horizontal="center" vertical="center" textRotation="0" wrapText="false" indent="0" shrinkToFit="false"/>
      <protection locked="false" hidden="false"/>
    </xf>
    <xf numFmtId="169" fontId="203" fillId="58" borderId="67" xfId="19" applyFont="true" applyBorder="true" applyAlignment="true" applyProtection="true">
      <alignment horizontal="center" vertical="center" textRotation="0" wrapText="true" indent="0" shrinkToFit="false"/>
      <protection locked="false" hidden="false"/>
    </xf>
    <xf numFmtId="164" fontId="18" fillId="33" borderId="61" xfId="0" applyFont="true" applyBorder="true" applyAlignment="true" applyProtection="true">
      <alignment horizontal="left" vertical="center" textRotation="0" wrapText="true" indent="0" shrinkToFit="false"/>
      <protection locked="false" hidden="false"/>
    </xf>
    <xf numFmtId="164" fontId="101" fillId="42" borderId="68" xfId="0" applyFont="true" applyBorder="true" applyAlignment="true" applyProtection="false">
      <alignment horizontal="right" vertical="center" textRotation="0" wrapText="true" indent="0" shrinkToFit="false"/>
      <protection locked="true" hidden="false"/>
    </xf>
    <xf numFmtId="164" fontId="26" fillId="33" borderId="69" xfId="0" applyFont="true" applyBorder="true" applyAlignment="true" applyProtection="true">
      <alignment horizontal="center" vertical="center" textRotation="0" wrapText="false" indent="0" shrinkToFit="false"/>
      <protection locked="false" hidden="false"/>
    </xf>
    <xf numFmtId="167" fontId="26" fillId="0" borderId="70" xfId="0" applyFont="true" applyBorder="true" applyAlignment="true" applyProtection="true">
      <alignment horizontal="center" vertical="center" textRotation="0" wrapText="false" indent="0" shrinkToFit="false"/>
      <protection locked="false" hidden="false"/>
    </xf>
    <xf numFmtId="164" fontId="18" fillId="42" borderId="68" xfId="0" applyFont="true" applyBorder="true" applyAlignment="true" applyProtection="false">
      <alignment horizontal="right" vertical="center" textRotation="0" wrapText="true" indent="0" shrinkToFit="false"/>
      <protection locked="true" hidden="false"/>
    </xf>
    <xf numFmtId="164" fontId="101" fillId="42" borderId="71" xfId="0" applyFont="true" applyBorder="true" applyAlignment="true" applyProtection="false">
      <alignment horizontal="right" vertical="center" textRotation="0" wrapText="true" indent="0" shrinkToFit="false"/>
      <protection locked="true" hidden="false"/>
    </xf>
    <xf numFmtId="164" fontId="26" fillId="33" borderId="72" xfId="0" applyFont="true" applyBorder="true" applyAlignment="true" applyProtection="true">
      <alignment horizontal="center" vertical="center" textRotation="0" wrapText="false" indent="0" shrinkToFit="false"/>
      <protection locked="false" hidden="false"/>
    </xf>
    <xf numFmtId="167" fontId="26" fillId="0" borderId="73" xfId="0" applyFont="true" applyBorder="true" applyAlignment="true" applyProtection="true">
      <alignment horizontal="center" vertical="center" textRotation="0" wrapText="false" indent="0" shrinkToFit="false"/>
      <protection locked="false" hidden="false"/>
    </xf>
    <xf numFmtId="167" fontId="204" fillId="19" borderId="0" xfId="0" applyFont="true" applyBorder="false" applyAlignment="true" applyProtection="false">
      <alignment horizontal="right" vertical="bottom" textRotation="0" wrapText="false" indent="0" shrinkToFit="false"/>
      <protection locked="true" hidden="false"/>
    </xf>
    <xf numFmtId="164" fontId="101" fillId="42" borderId="64" xfId="0" applyFont="true" applyBorder="true" applyAlignment="true" applyProtection="true">
      <alignment horizontal="right" vertical="center" textRotation="0" wrapText="true" indent="0" shrinkToFit="false"/>
      <protection locked="false" hidden="false"/>
    </xf>
    <xf numFmtId="169" fontId="203" fillId="59" borderId="67" xfId="19" applyFont="true" applyBorder="true" applyAlignment="true" applyProtection="true">
      <alignment horizontal="center" vertical="center" textRotation="0" wrapText="true" indent="0" shrinkToFit="false"/>
      <protection locked="false" hidden="false"/>
    </xf>
    <xf numFmtId="164" fontId="0" fillId="19" borderId="0" xfId="0" applyFont="true" applyBorder="false" applyAlignment="true" applyProtection="false">
      <alignment horizontal="right" vertical="bottom" textRotation="0" wrapText="false" indent="0" shrinkToFit="false"/>
      <protection locked="true" hidden="false"/>
    </xf>
    <xf numFmtId="164" fontId="101" fillId="42" borderId="64" xfId="0" applyFont="true" applyBorder="true" applyAlignment="true" applyProtection="false">
      <alignment horizontal="right" vertical="center" textRotation="0" wrapText="true" indent="0" shrinkToFit="false"/>
      <protection locked="true" hidden="false"/>
    </xf>
    <xf numFmtId="164" fontId="101" fillId="42" borderId="68" xfId="0" applyFont="true" applyBorder="true" applyAlignment="true" applyProtection="true">
      <alignment horizontal="right" vertical="center" textRotation="0" wrapText="true" indent="0" shrinkToFit="false"/>
      <protection locked="false" hidden="false"/>
    </xf>
    <xf numFmtId="164" fontId="202" fillId="42" borderId="71" xfId="0" applyFont="true" applyBorder="true" applyAlignment="true" applyProtection="true">
      <alignment horizontal="right" vertical="center" textRotation="0" wrapText="true" indent="0" shrinkToFit="false"/>
      <protection locked="false" hidden="false"/>
    </xf>
    <xf numFmtId="164" fontId="202" fillId="42" borderId="68" xfId="0" applyFont="true" applyBorder="true" applyAlignment="true" applyProtection="true">
      <alignment horizontal="right" vertical="center" textRotation="0" wrapText="true" indent="0" shrinkToFit="false"/>
      <protection locked="false" hidden="false"/>
    </xf>
    <xf numFmtId="164" fontId="18" fillId="42" borderId="64" xfId="0" applyFont="true" applyBorder="true" applyAlignment="true" applyProtection="false">
      <alignment horizontal="right" vertical="center" textRotation="0" wrapText="true" indent="0" shrinkToFit="false"/>
      <protection locked="true" hidden="false"/>
    </xf>
    <xf numFmtId="164" fontId="39" fillId="33" borderId="65" xfId="0" applyFont="true" applyBorder="true" applyAlignment="true" applyProtection="true">
      <alignment horizontal="center" vertical="center" textRotation="0" wrapText="false" indent="0" shrinkToFit="false"/>
      <protection locked="false" hidden="false"/>
    </xf>
    <xf numFmtId="164" fontId="39" fillId="33" borderId="69" xfId="0" applyFont="true" applyBorder="true" applyAlignment="true" applyProtection="true">
      <alignment horizontal="center" vertical="center" textRotation="0" wrapText="false" indent="0" shrinkToFit="false"/>
      <protection locked="false" hidden="false"/>
    </xf>
    <xf numFmtId="164" fontId="39" fillId="33" borderId="72" xfId="0" applyFont="true" applyBorder="true" applyAlignment="true" applyProtection="true">
      <alignment horizontal="center" vertical="center" textRotation="0" wrapText="false" indent="0" shrinkToFit="false"/>
      <protection locked="false" hidden="false"/>
    </xf>
    <xf numFmtId="164" fontId="55" fillId="19" borderId="0" xfId="0" applyFont="true" applyBorder="false" applyAlignment="true" applyProtection="false">
      <alignment horizontal="general" vertical="center" textRotation="0" wrapText="false" indent="0" shrinkToFit="false"/>
      <protection locked="true" hidden="false"/>
    </xf>
    <xf numFmtId="164" fontId="0" fillId="19" borderId="0" xfId="0" applyFont="true" applyBorder="false" applyAlignment="true" applyProtection="false">
      <alignment horizontal="general" vertical="center" textRotation="0" wrapText="false" indent="0" shrinkToFit="false"/>
      <protection locked="true" hidden="false"/>
    </xf>
    <xf numFmtId="164" fontId="0" fillId="41" borderId="0" xfId="0" applyFont="true" applyBorder="false" applyAlignment="false" applyProtection="false">
      <alignment horizontal="general" vertical="bottom" textRotation="0" wrapText="false" indent="0" shrinkToFit="false"/>
      <protection locked="true" hidden="false"/>
    </xf>
    <xf numFmtId="164" fontId="33" fillId="41" borderId="0" xfId="20" applyFont="true" applyBorder="true" applyAlignment="true" applyProtection="false">
      <alignment horizontal="right" vertical="center" textRotation="0" wrapText="false" indent="0" shrinkToFit="false"/>
      <protection locked="true" hidden="false"/>
    </xf>
    <xf numFmtId="164" fontId="34" fillId="41" borderId="0" xfId="20" applyFont="true" applyBorder="true" applyAlignment="true" applyProtection="true">
      <alignment horizontal="right" vertical="center" textRotation="0" wrapText="false" indent="0" shrinkToFit="false"/>
      <protection locked="false" hidden="false"/>
    </xf>
    <xf numFmtId="164" fontId="34" fillId="41" borderId="0" xfId="20" applyFont="true" applyBorder="true" applyAlignment="false" applyProtection="true">
      <alignment horizontal="general" vertical="center" textRotation="0" wrapText="false" indent="0" shrinkToFit="false"/>
      <protection locked="false" hidden="false"/>
    </xf>
    <xf numFmtId="164" fontId="58" fillId="0" borderId="0" xfId="0" applyFont="true" applyBorder="false" applyAlignment="true" applyProtection="false">
      <alignment horizontal="general" vertical="center" textRotation="0" wrapText="false" indent="0" shrinkToFit="false"/>
      <protection locked="true" hidden="false"/>
    </xf>
    <xf numFmtId="164" fontId="36" fillId="0" borderId="0" xfId="0" applyFont="true" applyBorder="false" applyAlignment="true" applyProtection="false">
      <alignment horizontal="general" vertical="center"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left" vertical="center" textRotation="0" wrapText="true" indent="0" shrinkToFit="false"/>
      <protection locked="true" hidden="false"/>
    </xf>
    <xf numFmtId="164" fontId="58" fillId="0" borderId="74" xfId="0" applyFont="true" applyBorder="true" applyAlignment="true" applyProtection="false">
      <alignment horizontal="center" vertical="center" textRotation="0" wrapText="false" indent="0" shrinkToFit="false"/>
      <protection locked="true" hidden="false"/>
    </xf>
    <xf numFmtId="164" fontId="26" fillId="0" borderId="75" xfId="0" applyFont="true" applyBorder="true" applyAlignment="true" applyProtection="false">
      <alignment horizontal="center" vertical="center" textRotation="0" wrapText="true" indent="0" shrinkToFit="false"/>
      <protection locked="true" hidden="false"/>
    </xf>
    <xf numFmtId="166" fontId="58" fillId="0" borderId="0" xfId="19" applyFont="true" applyBorder="true" applyAlignment="true" applyProtection="true">
      <alignment horizontal="center" vertical="bottom" textRotation="0" wrapText="false" indent="0" shrinkToFit="false"/>
      <protection locked="true" hidden="false"/>
    </xf>
    <xf numFmtId="165" fontId="0" fillId="0" borderId="0" xfId="0" applyFont="true" applyBorder="false" applyAlignment="true" applyProtection="false">
      <alignment horizontal="center" vertical="center" textRotation="0" wrapText="false" indent="0" shrinkToFit="false"/>
      <protection locked="true" hidden="false"/>
    </xf>
    <xf numFmtId="164" fontId="209" fillId="0" borderId="0" xfId="0" applyFont="true" applyBorder="false" applyAlignment="true" applyProtection="false">
      <alignment horizontal="general" vertical="center" textRotation="0" wrapText="false" indent="0" shrinkToFit="false"/>
      <protection locked="true" hidden="false"/>
    </xf>
    <xf numFmtId="164" fontId="33" fillId="53" borderId="0" xfId="20" applyFont="true" applyBorder="true" applyAlignment="true" applyProtection="false">
      <alignment horizontal="right" vertical="center" textRotation="0" wrapText="false" indent="0" shrinkToFit="false"/>
      <protection locked="true" hidden="false"/>
    </xf>
    <xf numFmtId="164" fontId="210" fillId="0" borderId="0" xfId="20" applyFont="true" applyBorder="true" applyAlignment="true" applyProtection="true">
      <alignment horizontal="general" vertical="center" textRotation="0" wrapText="false" indent="0" shrinkToFit="false"/>
      <protection locked="true" hidden="false"/>
    </xf>
    <xf numFmtId="164" fontId="209" fillId="0" borderId="0" xfId="20" applyFont="true" applyBorder="true" applyAlignment="true" applyProtection="true">
      <alignment horizontal="general" vertical="center" textRotation="0" wrapText="false" indent="0" shrinkToFit="false"/>
      <protection locked="true" hidden="false"/>
    </xf>
    <xf numFmtId="164" fontId="161" fillId="0" borderId="0" xfId="0" applyFont="true" applyBorder="true" applyAlignment="true" applyProtection="false">
      <alignment horizontal="left" vertical="center" textRotation="0" wrapText="true" indent="0" shrinkToFit="false"/>
      <protection locked="true" hidden="false"/>
    </xf>
    <xf numFmtId="164" fontId="0" fillId="0" borderId="0" xfId="0" applyFont="true" applyBorder="true" applyAlignment="true" applyProtection="false">
      <alignment horizontal="left" vertical="center" textRotation="0" wrapText="false" indent="0" shrinkToFit="false"/>
      <protection locked="true" hidden="false"/>
    </xf>
    <xf numFmtId="164" fontId="68" fillId="53" borderId="3" xfId="0" applyFont="true" applyBorder="true" applyAlignment="true" applyProtection="false">
      <alignment horizontal="left" vertical="center" textRotation="0" wrapText="false" indent="0" shrinkToFit="false"/>
      <protection locked="true" hidden="false"/>
    </xf>
    <xf numFmtId="164" fontId="68" fillId="29" borderId="0" xfId="0" applyFont="true" applyBorder="false" applyAlignment="true" applyProtection="false">
      <alignment horizontal="general" vertical="center" textRotation="0" wrapText="false" indent="0" shrinkToFit="false"/>
      <protection locked="true" hidden="false"/>
    </xf>
    <xf numFmtId="165" fontId="68" fillId="41" borderId="3" xfId="0" applyFont="true" applyBorder="true" applyAlignment="true" applyProtection="false">
      <alignment horizontal="center" vertical="center" textRotation="0" wrapText="true" indent="0" shrinkToFit="false"/>
      <protection locked="true" hidden="false"/>
    </xf>
    <xf numFmtId="164" fontId="68" fillId="41" borderId="3" xfId="0" applyFont="true" applyBorder="true" applyAlignment="true" applyProtection="false">
      <alignment horizontal="general" vertical="center" textRotation="0" wrapText="true" indent="0" shrinkToFit="false"/>
      <protection locked="true" hidden="false"/>
    </xf>
    <xf numFmtId="165" fontId="101" fillId="33" borderId="76" xfId="0" applyFont="true" applyBorder="true" applyAlignment="true" applyProtection="false">
      <alignment horizontal="center" vertical="center" textRotation="0" wrapText="true" indent="0" shrinkToFit="false"/>
      <protection locked="true" hidden="false"/>
    </xf>
    <xf numFmtId="164" fontId="101" fillId="33" borderId="76" xfId="0" applyFont="true" applyBorder="true" applyAlignment="true" applyProtection="false">
      <alignment horizontal="general" vertical="center" textRotation="0" wrapText="true" indent="0" shrinkToFit="false"/>
      <protection locked="true" hidden="false"/>
    </xf>
    <xf numFmtId="164" fontId="101" fillId="33" borderId="76" xfId="0" applyFont="true" applyBorder="true" applyAlignment="true" applyProtection="true">
      <alignment horizontal="general" vertical="center" textRotation="0" wrapText="true" indent="0" shrinkToFit="false"/>
      <protection locked="fals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101" fillId="33" borderId="77" xfId="0" applyFont="true" applyBorder="true" applyAlignment="true" applyProtection="false">
      <alignment horizontal="general" vertical="center" textRotation="0" wrapText="true" indent="0" shrinkToFit="false"/>
      <protection locked="true" hidden="false"/>
    </xf>
    <xf numFmtId="164" fontId="101" fillId="33" borderId="77" xfId="0" applyFont="true" applyBorder="true" applyAlignment="true" applyProtection="true">
      <alignment horizontal="general" vertical="center" textRotation="0" wrapText="true" indent="0" shrinkToFit="false"/>
      <protection locked="false" hidden="false"/>
    </xf>
    <xf numFmtId="165" fontId="0" fillId="33" borderId="0" xfId="0" applyFont="true" applyBorder="false" applyAlignment="true" applyProtection="false">
      <alignment horizontal="center" vertical="center" textRotation="0" wrapText="false" indent="0" shrinkToFit="false"/>
      <protection locked="true" hidden="false"/>
    </xf>
    <xf numFmtId="164" fontId="122" fillId="33" borderId="78" xfId="55" applyFont="true" applyBorder="true" applyAlignment="true" applyProtection="false">
      <alignment horizontal="general" vertical="center" textRotation="0" wrapText="true" indent="0" shrinkToFit="false"/>
      <protection locked="true" hidden="false"/>
    </xf>
    <xf numFmtId="164" fontId="101" fillId="33" borderId="78" xfId="0" applyFont="true" applyBorder="true" applyAlignment="true" applyProtection="true">
      <alignment horizontal="general" vertical="center" textRotation="0" wrapText="true" indent="0" shrinkToFit="false"/>
      <protection locked="false" hidden="false"/>
    </xf>
    <xf numFmtId="164" fontId="209" fillId="0" borderId="0" xfId="0" applyFont="true" applyBorder="false" applyAlignment="true" applyProtection="false">
      <alignment horizontal="general" vertical="center" textRotation="0" wrapText="false" indent="0" shrinkToFit="false"/>
      <protection locked="true" hidden="false"/>
    </xf>
    <xf numFmtId="164" fontId="68" fillId="53" borderId="26" xfId="0" applyFont="true" applyBorder="true" applyAlignment="true" applyProtection="false">
      <alignment horizontal="left" vertical="center" textRotation="0" wrapText="false" indent="0" shrinkToFit="false"/>
      <protection locked="true" hidden="false"/>
    </xf>
    <xf numFmtId="165" fontId="68" fillId="41" borderId="0" xfId="0" applyFont="true" applyBorder="true" applyAlignment="true" applyProtection="false">
      <alignment horizontal="center" vertical="center" textRotation="0" wrapText="true" indent="0" shrinkToFit="false"/>
      <protection locked="true" hidden="false"/>
    </xf>
    <xf numFmtId="164" fontId="68" fillId="41" borderId="42" xfId="0" applyFont="true" applyBorder="true" applyAlignment="true" applyProtection="false">
      <alignment horizontal="general" vertical="center" textRotation="0" wrapText="true" indent="0" shrinkToFit="false"/>
      <protection locked="true" hidden="false"/>
    </xf>
    <xf numFmtId="165" fontId="68" fillId="41" borderId="28" xfId="0" applyFont="true" applyBorder="true" applyAlignment="true" applyProtection="false">
      <alignment horizontal="center" vertical="center" textRotation="0" wrapText="true" indent="0" shrinkToFit="false"/>
      <protection locked="true" hidden="false"/>
    </xf>
    <xf numFmtId="164" fontId="80" fillId="0" borderId="0" xfId="0" applyFont="true" applyBorder="false" applyAlignment="true" applyProtection="false">
      <alignment horizontal="right" vertical="center" textRotation="0" wrapText="false" indent="0" shrinkToFit="false"/>
      <protection locked="true" hidden="false"/>
    </xf>
    <xf numFmtId="164" fontId="18" fillId="33" borderId="76" xfId="0" applyFont="true" applyBorder="true" applyAlignment="true" applyProtection="false">
      <alignment horizontal="general" vertical="center" textRotation="0" wrapText="true" indent="0" shrinkToFit="false"/>
      <protection locked="true" hidden="false"/>
    </xf>
    <xf numFmtId="164" fontId="18" fillId="33" borderId="76" xfId="0" applyFont="true" applyBorder="true" applyAlignment="true" applyProtection="true">
      <alignment horizontal="left" vertical="center" textRotation="0" wrapText="true" indent="0" shrinkToFit="false"/>
      <protection locked="false" hidden="false"/>
    </xf>
    <xf numFmtId="164" fontId="18" fillId="33" borderId="76" xfId="0" applyFont="true" applyBorder="true" applyAlignment="true" applyProtection="true">
      <alignment horizontal="general" vertical="center" textRotation="0" wrapText="true" indent="0" shrinkToFit="false"/>
      <protection locked="false" hidden="false"/>
    </xf>
    <xf numFmtId="164" fontId="58" fillId="33" borderId="76" xfId="0" applyFont="true" applyBorder="true" applyAlignment="true" applyProtection="true">
      <alignment horizontal="general" vertical="center" textRotation="0" wrapText="false" indent="0" shrinkToFit="false"/>
      <protection locked="false" hidden="false"/>
    </xf>
    <xf numFmtId="164" fontId="18" fillId="0" borderId="0" xfId="0" applyFont="true" applyBorder="false" applyAlignment="true" applyProtection="false">
      <alignment horizontal="right" vertical="center" textRotation="0" wrapText="false" indent="0" shrinkToFit="false"/>
      <protection locked="true" hidden="false"/>
    </xf>
    <xf numFmtId="164" fontId="18" fillId="33" borderId="77" xfId="0" applyFont="true" applyBorder="true" applyAlignment="true" applyProtection="false">
      <alignment horizontal="general" vertical="center" textRotation="0" wrapText="true" indent="0" shrinkToFit="false"/>
      <protection locked="true" hidden="false"/>
    </xf>
    <xf numFmtId="164" fontId="18" fillId="33" borderId="77" xfId="0" applyFont="true" applyBorder="true" applyAlignment="true" applyProtection="true">
      <alignment horizontal="left" vertical="center" textRotation="0" wrapText="true" indent="0" shrinkToFit="false"/>
      <protection locked="false" hidden="false"/>
    </xf>
    <xf numFmtId="164" fontId="18" fillId="33" borderId="77" xfId="0" applyFont="true" applyBorder="true" applyAlignment="true" applyProtection="true">
      <alignment horizontal="general" vertical="center" textRotation="0" wrapText="true" indent="0" shrinkToFit="false"/>
      <protection locked="false" hidden="false"/>
    </xf>
    <xf numFmtId="164" fontId="18" fillId="33" borderId="77" xfId="0" applyFont="true" applyBorder="true" applyAlignment="true" applyProtection="false">
      <alignment horizontal="general" vertical="center" textRotation="0" wrapText="false" indent="0" shrinkToFit="false"/>
      <protection locked="true" hidden="false"/>
    </xf>
    <xf numFmtId="164" fontId="18" fillId="33" borderId="77" xfId="0" applyFont="true" applyBorder="true" applyAlignment="true" applyProtection="true">
      <alignment horizontal="general" vertical="center" textRotation="0" wrapText="false" indent="0" shrinkToFit="false"/>
      <protection locked="false" hidden="false"/>
    </xf>
    <xf numFmtId="164" fontId="58" fillId="33" borderId="77" xfId="0" applyFont="true" applyBorder="true" applyAlignment="true" applyProtection="true">
      <alignment horizontal="general" vertical="center" textRotation="0" wrapText="false" indent="0" shrinkToFit="false"/>
      <protection locked="false" hidden="false"/>
    </xf>
    <xf numFmtId="164" fontId="18" fillId="33" borderId="79" xfId="0" applyFont="true" applyBorder="true" applyAlignment="true" applyProtection="false">
      <alignment horizontal="left" vertical="center" textRotation="0" wrapText="true" indent="0" shrinkToFit="false"/>
      <protection locked="true" hidden="false"/>
    </xf>
    <xf numFmtId="164" fontId="122" fillId="33" borderId="0" xfId="55" applyFont="true" applyBorder="true" applyAlignment="true" applyProtection="false">
      <alignment horizontal="general" vertical="center" textRotation="0" wrapText="false" indent="0" shrinkToFit="false"/>
      <protection locked="true" hidden="false"/>
    </xf>
    <xf numFmtId="164" fontId="18" fillId="33" borderId="0" xfId="0" applyFont="true" applyBorder="true" applyAlignment="true" applyProtection="true">
      <alignment horizontal="left" vertical="center" textRotation="0" wrapText="true" indent="0" shrinkToFit="false"/>
      <protection locked="false" hidden="false"/>
    </xf>
    <xf numFmtId="164" fontId="18" fillId="33" borderId="0" xfId="0" applyFont="true" applyBorder="true" applyAlignment="true" applyProtection="true">
      <alignment horizontal="general" vertical="center" textRotation="0" wrapText="false" indent="0" shrinkToFit="false"/>
      <protection locked="false" hidden="false"/>
    </xf>
    <xf numFmtId="165" fontId="0" fillId="0" borderId="0" xfId="0" applyFont="true" applyBorder="true" applyAlignment="true" applyProtection="false">
      <alignment horizontal="center" vertical="center" textRotation="0" wrapText="false" indent="0" shrinkToFit="false"/>
      <protection locked="true" hidden="false"/>
    </xf>
    <xf numFmtId="164" fontId="209" fillId="0" borderId="0" xfId="0" applyFont="true" applyBorder="true" applyAlignment="true" applyProtection="false">
      <alignment horizontal="general" vertical="center" textRotation="0" wrapText="false" indent="0" shrinkToFit="false"/>
      <protection locked="true" hidden="false"/>
    </xf>
    <xf numFmtId="164" fontId="0" fillId="0" borderId="0" xfId="0" applyFont="true" applyBorder="true" applyAlignment="true" applyProtection="false">
      <alignment horizontal="general" vertical="center" textRotation="0" wrapText="false" indent="0" shrinkToFit="false"/>
      <protection locked="true" hidden="false"/>
    </xf>
    <xf numFmtId="165" fontId="81" fillId="60" borderId="0" xfId="0" applyFont="true" applyBorder="false" applyAlignment="true" applyProtection="false">
      <alignment horizontal="center" vertical="center" textRotation="0" wrapText="false" indent="0" shrinkToFit="false"/>
      <protection locked="true" hidden="false"/>
    </xf>
    <xf numFmtId="164" fontId="68" fillId="60" borderId="0" xfId="0" applyFont="true" applyBorder="true" applyAlignment="true" applyProtection="false">
      <alignment horizontal="left" vertical="center" textRotation="0" wrapText="false" indent="0" shrinkToFit="false"/>
      <protection locked="true" hidden="false"/>
    </xf>
    <xf numFmtId="164" fontId="81" fillId="60" borderId="0" xfId="0" applyFont="true" applyBorder="false" applyAlignment="true" applyProtection="false">
      <alignment horizontal="general" vertical="center" textRotation="0" wrapText="false" indent="0" shrinkToFit="false"/>
      <protection locked="true" hidden="false"/>
    </xf>
    <xf numFmtId="165" fontId="115" fillId="0" borderId="0" xfId="0" applyFont="true" applyBorder="false" applyAlignment="true" applyProtection="false">
      <alignment horizontal="center" vertical="center" textRotation="0" wrapText="false" indent="0" shrinkToFit="false"/>
      <protection locked="true" hidden="false"/>
    </xf>
    <xf numFmtId="164" fontId="213" fillId="0" borderId="0" xfId="20" applyFont="true" applyBorder="true" applyAlignment="true" applyProtection="true">
      <alignment horizontal="left" vertical="center" textRotation="0" wrapText="false" indent="0" shrinkToFit="false"/>
      <protection locked="true" hidden="false"/>
    </xf>
    <xf numFmtId="164" fontId="115" fillId="0" borderId="0" xfId="0" applyFont="true" applyBorder="false" applyAlignment="true" applyProtection="false">
      <alignment horizontal="general" vertical="center" textRotation="0" wrapText="false" indent="0" shrinkToFit="false"/>
      <protection locked="true" hidden="false"/>
    </xf>
    <xf numFmtId="164" fontId="115" fillId="0" borderId="0" xfId="0" applyFont="true" applyBorder="false" applyAlignment="true" applyProtection="false">
      <alignment horizontal="general" vertical="center" textRotation="0" wrapText="false" indent="0" shrinkToFit="false"/>
      <protection locked="true" hidden="false"/>
    </xf>
    <xf numFmtId="165" fontId="214" fillId="0" borderId="0" xfId="20" applyFont="true" applyBorder="true" applyAlignment="true" applyProtection="false">
      <alignment horizontal="center" vertical="center" textRotation="0" wrapText="false" indent="0" shrinkToFit="false"/>
      <protection locked="true" hidden="false"/>
    </xf>
    <xf numFmtId="164" fontId="214" fillId="0" borderId="0" xfId="20" applyFont="true" applyBorder="true" applyAlignment="false" applyProtection="false">
      <alignment horizontal="general" vertical="center" textRotation="0" wrapText="false" indent="0" shrinkToFit="false"/>
      <protection locked="true" hidden="false"/>
    </xf>
    <xf numFmtId="164" fontId="36" fillId="0" borderId="0" xfId="20" applyFont="true" applyBorder="true" applyAlignment="true" applyProtection="true">
      <alignment horizontal="left" vertical="center" textRotation="0" wrapText="false" indent="0" shrinkToFit="false"/>
      <protection locked="true" hidden="false"/>
    </xf>
    <xf numFmtId="164" fontId="81" fillId="29" borderId="0" xfId="0" applyFont="true" applyBorder="false" applyAlignment="true" applyProtection="true">
      <alignment horizontal="left" vertical="center" textRotation="0" wrapText="false" indent="0" shrinkToFit="false"/>
      <protection locked="false" hidden="false"/>
    </xf>
    <xf numFmtId="164" fontId="215" fillId="29" borderId="0" xfId="0" applyFont="true" applyBorder="false" applyAlignment="true" applyProtection="true">
      <alignment horizontal="left" vertical="center" textRotation="0" wrapText="false" indent="0" shrinkToFit="false"/>
      <protection locked="false" hidden="false"/>
    </xf>
    <xf numFmtId="164" fontId="215" fillId="0" borderId="0" xfId="0" applyFont="true" applyBorder="false" applyAlignment="false" applyProtection="false">
      <alignment horizontal="general" vertical="bottom" textRotation="0" wrapText="false" indent="0" shrinkToFit="false"/>
      <protection locked="true" hidden="false"/>
    </xf>
    <xf numFmtId="164" fontId="39" fillId="31" borderId="0" xfId="59" applyFont="true" applyBorder="false" applyAlignment="true" applyProtection="false">
      <alignment horizontal="right" vertical="center" textRotation="0" wrapText="false" indent="0" shrinkToFit="false"/>
      <protection locked="true" hidden="false"/>
    </xf>
    <xf numFmtId="164" fontId="39" fillId="31" borderId="0" xfId="59" applyFont="true" applyBorder="false" applyAlignment="true" applyProtection="false">
      <alignment horizontal="general" vertical="center" textRotation="0" wrapText="false" indent="0" shrinkToFit="false"/>
      <protection locked="true" hidden="false"/>
    </xf>
    <xf numFmtId="164" fontId="127" fillId="33" borderId="0" xfId="59" applyFont="true" applyBorder="false" applyAlignment="true" applyProtection="false">
      <alignment horizontal="right" vertical="center" textRotation="0" wrapText="false" indent="0" shrinkToFit="false"/>
      <protection locked="true" hidden="false"/>
    </xf>
    <xf numFmtId="164" fontId="39" fillId="33" borderId="0" xfId="59" applyFont="true" applyBorder="false" applyAlignment="true" applyProtection="false">
      <alignment horizontal="general" vertical="center" textRotation="0" wrapText="false" indent="0" shrinkToFit="false"/>
      <protection locked="true" hidden="false"/>
    </xf>
    <xf numFmtId="164" fontId="18" fillId="35" borderId="0" xfId="59" applyFont="true" applyBorder="false" applyAlignment="true" applyProtection="false">
      <alignment horizontal="right" vertical="bottom" textRotation="0" wrapText="false" indent="0" shrinkToFit="false"/>
      <protection locked="true" hidden="false"/>
    </xf>
    <xf numFmtId="164" fontId="26" fillId="35" borderId="0" xfId="59" applyFont="true" applyBorder="false" applyAlignment="false" applyProtection="false">
      <alignment horizontal="general" vertical="bottom" textRotation="0" wrapText="false" indent="0" shrinkToFit="false"/>
      <protection locked="true" hidden="false"/>
    </xf>
    <xf numFmtId="164" fontId="18" fillId="33" borderId="0" xfId="59" applyFont="true" applyBorder="false" applyAlignment="true" applyProtection="false">
      <alignment horizontal="right" vertical="bottom" textRotation="0" wrapText="false" indent="0" shrinkToFit="false"/>
      <protection locked="true" hidden="false"/>
    </xf>
    <xf numFmtId="164" fontId="18" fillId="33" borderId="0" xfId="59" applyFont="true" applyBorder="false" applyAlignment="true" applyProtection="false">
      <alignment horizontal="left" vertical="bottom" textRotation="0" wrapText="false" indent="3" shrinkToFit="false"/>
      <protection locked="true" hidden="false"/>
    </xf>
    <xf numFmtId="164" fontId="18" fillId="33" borderId="0" xfId="59" applyFont="false" applyBorder="false" applyAlignment="false" applyProtection="false">
      <alignment horizontal="general" vertical="bottom" textRotation="0" wrapText="false" indent="0" shrinkToFit="false"/>
      <protection locked="true" hidden="false"/>
    </xf>
    <xf numFmtId="164" fontId="26" fillId="35" borderId="0" xfId="59" applyFont="true" applyBorder="false" applyAlignment="true" applyProtection="false">
      <alignment horizontal="left" vertical="bottom" textRotation="0" wrapText="false" indent="0" shrinkToFit="false"/>
      <protection locked="true" hidden="false"/>
    </xf>
    <xf numFmtId="164" fontId="18" fillId="33" borderId="0" xfId="56" applyFont="true" applyBorder="false" applyAlignment="true" applyProtection="false">
      <alignment horizontal="right" vertical="bottom" textRotation="0" wrapText="false" indent="0" shrinkToFit="false"/>
      <protection locked="true" hidden="false"/>
    </xf>
    <xf numFmtId="164" fontId="18" fillId="33" borderId="0" xfId="56" applyFont="true" applyBorder="false" applyAlignment="true" applyProtection="false">
      <alignment horizontal="left" vertical="bottom" textRotation="0" wrapText="false" indent="3" shrinkToFit="false"/>
      <protection locked="true" hidden="false"/>
    </xf>
    <xf numFmtId="164" fontId="18" fillId="33" borderId="0" xfId="59" applyFont="true" applyBorder="false" applyAlignment="true" applyProtection="false">
      <alignment horizontal="left" vertical="top" textRotation="0" wrapText="false" indent="3" shrinkToFit="false"/>
      <protection locked="true" hidden="false"/>
    </xf>
    <xf numFmtId="164" fontId="18" fillId="33" borderId="0" xfId="59" applyFont="true" applyBorder="false" applyAlignment="false" applyProtection="false">
      <alignment horizontal="general" vertical="bottom" textRotation="0" wrapText="false" indent="0" shrinkToFit="false"/>
      <protection locked="true" hidden="false"/>
    </xf>
    <xf numFmtId="164" fontId="33" fillId="47" borderId="0" xfId="20" applyFont="true" applyBorder="true" applyAlignment="true" applyProtection="true">
      <alignment horizontal="center" vertical="center" textRotation="0" wrapText="false" indent="0" shrinkToFit="false"/>
      <protection locked="false" hidden="false"/>
    </xf>
    <xf numFmtId="164" fontId="0" fillId="28" borderId="0" xfId="0" applyFont="true" applyBorder="false" applyAlignment="false" applyProtection="false">
      <alignment horizontal="general" vertical="bottom" textRotation="0" wrapText="false" indent="0" shrinkToFit="false"/>
      <protection locked="true" hidden="false"/>
    </xf>
    <xf numFmtId="164" fontId="153" fillId="28" borderId="0" xfId="0" applyFont="true" applyBorder="true" applyAlignment="true" applyProtection="false">
      <alignment horizontal="left" vertical="center" textRotation="0" wrapText="false" indent="0" shrinkToFit="false"/>
      <protection locked="true" hidden="false"/>
    </xf>
    <xf numFmtId="164" fontId="37" fillId="28" borderId="0" xfId="0" applyFont="true" applyBorder="true" applyAlignment="true" applyProtection="true">
      <alignment horizontal="left" vertical="center" textRotation="0" wrapText="false" indent="0" shrinkToFit="false"/>
      <protection locked="false" hidden="false"/>
    </xf>
    <xf numFmtId="164" fontId="216" fillId="0" borderId="0" xfId="0" applyFont="true" applyBorder="false" applyAlignment="true" applyProtection="false">
      <alignment horizontal="general" vertical="center" textRotation="0" wrapText="false" indent="0" shrinkToFit="false"/>
      <protection locked="true" hidden="false"/>
    </xf>
    <xf numFmtId="164" fontId="110" fillId="28" borderId="0" xfId="0" applyFont="true" applyBorder="true" applyAlignment="true" applyProtection="false">
      <alignment horizontal="left" vertical="center" textRotation="0" wrapText="false" indent="0" shrinkToFit="false"/>
      <protection locked="true" hidden="false"/>
    </xf>
    <xf numFmtId="164" fontId="163" fillId="0" borderId="0" xfId="0" applyFont="true" applyBorder="false" applyAlignment="true" applyProtection="false">
      <alignment horizontal="general" vertical="center" textRotation="0" wrapText="false" indent="0" shrinkToFit="false"/>
      <protection locked="true" hidden="false"/>
    </xf>
    <xf numFmtId="164" fontId="39" fillId="29" borderId="3" xfId="0" applyFont="true" applyBorder="true" applyAlignment="true" applyProtection="false">
      <alignment horizontal="general" vertical="center" textRotation="0" wrapText="true" indent="0" shrinkToFit="false"/>
      <protection locked="true" hidden="false"/>
    </xf>
    <xf numFmtId="164" fontId="63" fillId="28" borderId="0" xfId="0" applyFont="true" applyBorder="true" applyAlignment="true" applyProtection="false">
      <alignment horizontal="right" vertical="center" textRotation="0" wrapText="false" indent="0" shrinkToFit="false"/>
      <protection locked="true" hidden="false"/>
    </xf>
    <xf numFmtId="164" fontId="63" fillId="28" borderId="0" xfId="0" applyFont="true" applyBorder="false" applyAlignment="true" applyProtection="false">
      <alignment horizontal="right" vertical="center" textRotation="0" wrapText="false" indent="0" shrinkToFit="false"/>
      <protection locked="true" hidden="false"/>
    </xf>
    <xf numFmtId="164" fontId="217" fillId="28" borderId="0" xfId="0" applyFont="true" applyBorder="true" applyAlignment="true" applyProtection="false">
      <alignment horizontal="left" vertical="center" textRotation="0" wrapText="true" indent="0" shrinkToFit="false"/>
      <protection locked="true" hidden="false"/>
    </xf>
    <xf numFmtId="164" fontId="18" fillId="44" borderId="80" xfId="0" applyFont="true" applyBorder="true" applyAlignment="true" applyProtection="true">
      <alignment horizontal="left" vertical="center" textRotation="0" wrapText="true" indent="0" shrinkToFit="false"/>
      <protection locked="false" hidden="false"/>
    </xf>
    <xf numFmtId="164" fontId="18" fillId="33" borderId="81" xfId="0" applyFont="true" applyBorder="true" applyAlignment="true" applyProtection="true">
      <alignment horizontal="left" vertical="center" textRotation="0" wrapText="true" indent="0" shrinkToFit="false"/>
      <protection locked="false" hidden="false"/>
    </xf>
    <xf numFmtId="164" fontId="18" fillId="0" borderId="72" xfId="0" applyFont="true" applyBorder="true" applyAlignment="true" applyProtection="true">
      <alignment horizontal="center" vertical="center" textRotation="0" wrapText="true" indent="0" shrinkToFit="false"/>
      <protection locked="false" hidden="false"/>
    </xf>
    <xf numFmtId="164" fontId="18" fillId="44" borderId="81" xfId="0" applyFont="true" applyBorder="true" applyAlignment="true" applyProtection="true">
      <alignment horizontal="center" vertical="center" textRotation="0" wrapText="true" indent="0" shrinkToFit="false"/>
      <protection locked="false" hidden="false"/>
    </xf>
    <xf numFmtId="164" fontId="218" fillId="44" borderId="28" xfId="0" applyFont="true" applyBorder="true" applyAlignment="true" applyProtection="true">
      <alignment horizontal="center" vertical="center" textRotation="0" wrapText="true" indent="0" shrinkToFit="false"/>
      <protection locked="false" hidden="false"/>
    </xf>
    <xf numFmtId="164" fontId="201" fillId="28" borderId="0" xfId="0" applyFont="true" applyBorder="false" applyAlignment="true" applyProtection="false">
      <alignment horizontal="left" vertical="center" textRotation="0" wrapText="false" indent="0" shrinkToFit="false"/>
      <protection locked="true" hidden="false"/>
    </xf>
    <xf numFmtId="164" fontId="129" fillId="28" borderId="0" xfId="0" applyFont="true" applyBorder="false" applyAlignment="true" applyProtection="false">
      <alignment horizontal="center" vertical="center" textRotation="0" wrapText="true" indent="0" shrinkToFit="false"/>
      <protection locked="true" hidden="false"/>
    </xf>
    <xf numFmtId="164" fontId="18" fillId="44" borderId="82" xfId="0" applyFont="true" applyBorder="true" applyAlignment="true" applyProtection="true">
      <alignment horizontal="left" vertical="center" textRotation="0" wrapText="true" indent="0" shrinkToFit="false"/>
      <protection locked="false" hidden="false"/>
    </xf>
    <xf numFmtId="164" fontId="18" fillId="33" borderId="61" xfId="0" applyFont="true" applyBorder="true" applyAlignment="true" applyProtection="true">
      <alignment horizontal="center" vertical="center" textRotation="0" wrapText="true" indent="0" shrinkToFit="false"/>
      <protection locked="false" hidden="false"/>
    </xf>
    <xf numFmtId="164" fontId="18" fillId="44" borderId="61" xfId="0" applyFont="true" applyBorder="true" applyAlignment="true" applyProtection="true">
      <alignment horizontal="center" vertical="center" textRotation="0" wrapText="true" indent="0" shrinkToFit="false"/>
      <protection locked="false" hidden="false"/>
    </xf>
    <xf numFmtId="164" fontId="0" fillId="28" borderId="0" xfId="0" applyFont="true" applyBorder="false" applyAlignment="true" applyProtection="false">
      <alignment horizontal="general" vertical="top" textRotation="0" wrapText="false" indent="0" shrinkToFit="false"/>
      <protection locked="true" hidden="false"/>
    </xf>
    <xf numFmtId="164" fontId="122" fillId="28" borderId="83" xfId="0" applyFont="true" applyBorder="true" applyAlignment="true" applyProtection="false">
      <alignment horizontal="left" vertical="top" textRotation="0" wrapText="false" indent="0" shrinkToFit="false"/>
      <protection locked="true" hidden="false"/>
    </xf>
    <xf numFmtId="164" fontId="219" fillId="28" borderId="83" xfId="0" applyFont="true" applyBorder="true" applyAlignment="true" applyProtection="false">
      <alignment horizontal="left" vertical="top" textRotation="0" wrapText="false" indent="0" shrinkToFit="false"/>
      <protection locked="true" hidden="false"/>
    </xf>
    <xf numFmtId="164" fontId="67" fillId="28" borderId="83" xfId="0" applyFont="true" applyBorder="true" applyAlignment="true" applyProtection="false">
      <alignment horizontal="left" vertical="top" textRotation="0" wrapText="true" indent="0" shrinkToFit="false"/>
      <protection locked="true" hidden="false"/>
    </xf>
    <xf numFmtId="164" fontId="163" fillId="0" borderId="0" xfId="0" applyFont="true" applyBorder="false" applyAlignment="true" applyProtection="false">
      <alignment horizontal="general" vertical="top" textRotation="0" wrapText="false" indent="0" shrinkToFit="false"/>
      <protection locked="true" hidden="false"/>
    </xf>
    <xf numFmtId="164" fontId="0" fillId="0" borderId="0" xfId="0" applyFont="true" applyBorder="false" applyAlignment="true" applyProtection="false">
      <alignment horizontal="general" vertical="top" textRotation="0" wrapText="false" indent="0" shrinkToFit="false"/>
      <protection locked="true" hidden="false"/>
    </xf>
    <xf numFmtId="164" fontId="220" fillId="28" borderId="0" xfId="20" applyFont="true" applyBorder="true" applyAlignment="true" applyProtection="false">
      <alignment horizontal="left" vertical="center" textRotation="0" wrapText="true" indent="0" shrinkToFit="false"/>
      <protection locked="true" hidden="false"/>
    </xf>
    <xf numFmtId="164" fontId="18" fillId="28" borderId="0" xfId="0" applyFont="true" applyBorder="true" applyAlignment="true" applyProtection="false">
      <alignment horizontal="left" vertical="center" textRotation="0" wrapText="false" indent="0" shrinkToFit="false"/>
      <protection locked="true" hidden="false"/>
    </xf>
    <xf numFmtId="164" fontId="63" fillId="28" borderId="0" xfId="0" applyFont="true" applyBorder="false" applyAlignment="true" applyProtection="false">
      <alignment horizontal="general" vertical="center" textRotation="0" wrapText="false" indent="0" shrinkToFit="false"/>
      <protection locked="true" hidden="false"/>
    </xf>
    <xf numFmtId="164" fontId="221" fillId="28" borderId="0" xfId="0" applyFont="true" applyBorder="false" applyAlignment="true" applyProtection="false">
      <alignment horizontal="left" vertical="center" textRotation="0" wrapText="false" indent="0" shrinkToFit="false"/>
      <protection locked="true" hidden="false"/>
    </xf>
    <xf numFmtId="164" fontId="80" fillId="28" borderId="0" xfId="0" applyFont="true" applyBorder="false" applyAlignment="true" applyProtection="false">
      <alignment horizontal="general" vertical="center" textRotation="0" wrapText="true" indent="0" shrinkToFit="false"/>
      <protection locked="true" hidden="false"/>
    </xf>
    <xf numFmtId="164" fontId="222" fillId="28" borderId="0" xfId="0" applyFont="true" applyBorder="false" applyAlignment="true" applyProtection="false">
      <alignment horizontal="left" vertical="center" textRotation="0" wrapText="false" indent="0" shrinkToFit="false"/>
      <protection locked="true" hidden="false"/>
    </xf>
    <xf numFmtId="167" fontId="141" fillId="28" borderId="83" xfId="0" applyFont="true" applyBorder="true" applyAlignment="true" applyProtection="false">
      <alignment horizontal="right" vertical="top" textRotation="0" wrapText="false" indent="0" shrinkToFit="false"/>
      <protection locked="true" hidden="false"/>
    </xf>
    <xf numFmtId="164" fontId="217" fillId="28" borderId="0" xfId="0" applyFont="true" applyBorder="false" applyAlignment="true" applyProtection="false">
      <alignment horizontal="general" vertical="center" textRotation="0" wrapText="false" indent="0" shrinkToFit="false"/>
      <protection locked="true" hidden="false"/>
    </xf>
    <xf numFmtId="164" fontId="223" fillId="35" borderId="0" xfId="0" applyFont="true" applyBorder="true" applyAlignment="true" applyProtection="false">
      <alignment horizontal="left" vertical="center" textRotation="0" wrapText="true" indent="0" shrinkToFit="false"/>
      <protection locked="true" hidden="false"/>
    </xf>
    <xf numFmtId="164" fontId="110" fillId="35" borderId="0" xfId="0" applyFont="true" applyBorder="false" applyAlignment="true" applyProtection="false">
      <alignment horizontal="general" vertical="center" textRotation="0" wrapText="true" indent="0" shrinkToFit="false"/>
      <protection locked="true" hidden="false"/>
    </xf>
    <xf numFmtId="164" fontId="110" fillId="35" borderId="0" xfId="0" applyFont="true" applyBorder="false" applyAlignment="true" applyProtection="false">
      <alignment horizontal="general" vertical="center" textRotation="0" wrapText="false" indent="0" shrinkToFit="false"/>
      <protection locked="true" hidden="false"/>
    </xf>
    <xf numFmtId="164" fontId="0" fillId="35" borderId="36" xfId="0" applyFont="true" applyBorder="true" applyAlignment="true" applyProtection="false">
      <alignment horizontal="general" vertical="center" textRotation="0" wrapText="false" indent="0" shrinkToFit="false"/>
      <protection locked="true" hidden="false"/>
    </xf>
    <xf numFmtId="164" fontId="32" fillId="44" borderId="84" xfId="0" applyFont="true" applyBorder="true" applyAlignment="true" applyProtection="true">
      <alignment horizontal="center" vertical="center" textRotation="0" wrapText="false" indent="0" shrinkToFit="false"/>
      <protection locked="false" hidden="false"/>
    </xf>
    <xf numFmtId="164" fontId="39" fillId="29" borderId="3" xfId="0" applyFont="true" applyBorder="true" applyAlignment="true" applyProtection="true">
      <alignment horizontal="left" vertical="center" textRotation="0" wrapText="true" indent="0" shrinkToFit="false"/>
      <protection locked="true" hidden="false"/>
    </xf>
    <xf numFmtId="164" fontId="39" fillId="29" borderId="12" xfId="0" applyFont="true" applyBorder="true" applyAlignment="true" applyProtection="false">
      <alignment horizontal="left" vertical="center" textRotation="0" wrapText="true" indent="0" shrinkToFit="false"/>
      <protection locked="true" hidden="false"/>
    </xf>
    <xf numFmtId="164" fontId="39" fillId="29" borderId="3" xfId="0" applyFont="true" applyBorder="true" applyAlignment="true" applyProtection="false">
      <alignment horizontal="left" vertical="center" textRotation="0" wrapText="true" indent="0" shrinkToFit="false"/>
      <protection locked="true" hidden="false"/>
    </xf>
    <xf numFmtId="164" fontId="112" fillId="29" borderId="44" xfId="0" applyFont="true" applyBorder="true" applyAlignment="true" applyProtection="true">
      <alignment horizontal="left" vertical="center" textRotation="0" wrapText="true" indent="0" shrinkToFit="false"/>
      <protection locked="false" hidden="false"/>
    </xf>
    <xf numFmtId="164" fontId="39" fillId="29" borderId="12" xfId="0" applyFont="true" applyBorder="true" applyAlignment="true" applyProtection="true">
      <alignment horizontal="left" vertical="center" textRotation="0" wrapText="true" indent="0" shrinkToFit="false"/>
      <protection locked="false" hidden="false"/>
    </xf>
    <xf numFmtId="164" fontId="39" fillId="29" borderId="85" xfId="0" applyFont="true" applyBorder="true" applyAlignment="true" applyProtection="false">
      <alignment horizontal="center" vertical="center" textRotation="0" wrapText="true" indent="0" shrinkToFit="false"/>
      <protection locked="true" hidden="false"/>
    </xf>
    <xf numFmtId="164" fontId="112" fillId="29" borderId="3" xfId="0" applyFont="true" applyBorder="true" applyAlignment="true" applyProtection="true">
      <alignment horizontal="general" vertical="center" textRotation="0" wrapText="true" indent="0" shrinkToFit="false"/>
      <protection locked="false" hidden="false"/>
    </xf>
    <xf numFmtId="164" fontId="112" fillId="29" borderId="86" xfId="0" applyFont="true" applyBorder="true" applyAlignment="true" applyProtection="true">
      <alignment horizontal="general" vertical="center" textRotation="0" wrapText="true" indent="0" shrinkToFit="false"/>
      <protection locked="false" hidden="false"/>
    </xf>
    <xf numFmtId="164" fontId="0" fillId="35" borderId="0" xfId="0" applyFont="true" applyBorder="false" applyAlignment="true" applyProtection="false">
      <alignment horizontal="general" vertical="center" textRotation="0" wrapText="true" indent="0" shrinkToFit="false"/>
      <protection locked="true" hidden="false"/>
    </xf>
    <xf numFmtId="164" fontId="18" fillId="44" borderId="72" xfId="0" applyFont="true" applyBorder="true" applyAlignment="true" applyProtection="true">
      <alignment horizontal="general" vertical="center" textRotation="0" wrapText="true" indent="0" shrinkToFit="false"/>
      <protection locked="false" hidden="false"/>
    </xf>
    <xf numFmtId="164" fontId="18" fillId="44" borderId="72" xfId="0" applyFont="true" applyBorder="true" applyAlignment="true" applyProtection="true">
      <alignment horizontal="left" vertical="center" textRotation="0" wrapText="true" indent="0" shrinkToFit="false"/>
      <protection locked="false" hidden="false"/>
    </xf>
    <xf numFmtId="164" fontId="18" fillId="33" borderId="72" xfId="0" applyFont="true" applyBorder="true" applyAlignment="true" applyProtection="true">
      <alignment horizontal="left" vertical="center" textRotation="0" wrapText="true" indent="0" shrinkToFit="false"/>
      <protection locked="false" hidden="false"/>
    </xf>
    <xf numFmtId="164" fontId="18" fillId="33" borderId="87" xfId="0" applyFont="true" applyBorder="true" applyAlignment="true" applyProtection="true">
      <alignment horizontal="center" vertical="center" textRotation="0" wrapText="true" indent="0" shrinkToFit="false"/>
      <protection locked="false" hidden="false"/>
    </xf>
    <xf numFmtId="164" fontId="18" fillId="33" borderId="88" xfId="0" applyFont="true" applyBorder="true" applyAlignment="true" applyProtection="true">
      <alignment horizontal="left" vertical="center" textRotation="0" wrapText="true" indent="0" shrinkToFit="false"/>
      <protection locked="false" hidden="false"/>
    </xf>
    <xf numFmtId="164" fontId="18" fillId="33" borderId="89" xfId="0" applyFont="true" applyBorder="true" applyAlignment="true" applyProtection="true">
      <alignment horizontal="left" vertical="center" textRotation="0" wrapText="true" indent="0" shrinkToFit="false"/>
      <protection locked="false" hidden="false"/>
    </xf>
    <xf numFmtId="164" fontId="163" fillId="0" borderId="0" xfId="0" applyFont="true" applyBorder="false" applyAlignment="true" applyProtection="false">
      <alignment horizontal="general" vertical="center" textRotation="0" wrapText="true" indent="0" shrinkToFit="false"/>
      <protection locked="true" hidden="false"/>
    </xf>
    <xf numFmtId="164" fontId="18" fillId="44" borderId="61" xfId="0" applyFont="true" applyBorder="true" applyAlignment="true" applyProtection="true">
      <alignment horizontal="left" vertical="center" textRotation="0" wrapText="true" indent="0" shrinkToFit="false"/>
      <protection locked="false" hidden="false"/>
    </xf>
    <xf numFmtId="164" fontId="18" fillId="33" borderId="90" xfId="0" applyFont="true" applyBorder="true" applyAlignment="true" applyProtection="true">
      <alignment horizontal="left" vertical="center" textRotation="0" wrapText="true" indent="0" shrinkToFit="false"/>
      <protection locked="false" hidden="false"/>
    </xf>
    <xf numFmtId="164" fontId="0" fillId="0" borderId="0" xfId="0" applyFont="true" applyBorder="false" applyAlignment="true" applyProtection="false">
      <alignment horizontal="general" vertical="center" textRotation="0" wrapText="true" indent="0" shrinkToFit="false"/>
      <protection locked="true" hidden="false"/>
    </xf>
    <xf numFmtId="164" fontId="18" fillId="33" borderId="91" xfId="0" applyFont="true" applyBorder="true" applyAlignment="true" applyProtection="true">
      <alignment horizontal="left" vertical="center" textRotation="0" wrapText="true" indent="0" shrinkToFit="false"/>
      <protection locked="false" hidden="false"/>
    </xf>
    <xf numFmtId="164" fontId="18" fillId="33" borderId="92" xfId="0" applyFont="true" applyBorder="true" applyAlignment="true" applyProtection="true">
      <alignment horizontal="left" vertical="center" textRotation="0" wrapText="true" indent="0" shrinkToFit="false"/>
      <protection locked="false" hidden="false"/>
    </xf>
    <xf numFmtId="164" fontId="18" fillId="33" borderId="93" xfId="0" applyFont="true" applyBorder="true" applyAlignment="true" applyProtection="true">
      <alignment horizontal="left" vertical="center" textRotation="0" wrapText="true" indent="0" shrinkToFit="false"/>
      <protection locked="false" hidden="false"/>
    </xf>
    <xf numFmtId="164" fontId="122" fillId="35" borderId="83" xfId="0" applyFont="true" applyBorder="true" applyAlignment="true" applyProtection="false">
      <alignment horizontal="left" vertical="center" textRotation="0" wrapText="false" indent="0" shrinkToFit="false"/>
      <protection locked="true" hidden="false"/>
    </xf>
    <xf numFmtId="164" fontId="227" fillId="35" borderId="94" xfId="20" applyFont="true" applyBorder="true" applyAlignment="true" applyProtection="false">
      <alignment horizontal="left" vertical="top" textRotation="0" wrapText="true" indent="0" shrinkToFit="false"/>
      <protection locked="true" hidden="false"/>
    </xf>
    <xf numFmtId="164" fontId="26" fillId="35" borderId="0" xfId="0" applyFont="true" applyBorder="false" applyAlignment="true" applyProtection="false">
      <alignment horizontal="right"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47" borderId="0" xfId="0" applyFont="true" applyBorder="false" applyAlignment="false" applyProtection="true">
      <alignment horizontal="general" vertical="bottom" textRotation="0" wrapText="false" indent="0" shrinkToFit="false"/>
      <protection locked="false" hidden="false"/>
    </xf>
    <xf numFmtId="164" fontId="33" fillId="47" borderId="0" xfId="20" applyFont="true" applyBorder="true" applyAlignment="true" applyProtection="true">
      <alignment horizontal="right" vertical="center" textRotation="0" wrapText="false" indent="0" shrinkToFit="false"/>
      <protection locked="false" hidden="false"/>
    </xf>
    <xf numFmtId="164" fontId="34" fillId="47" borderId="0" xfId="20" applyFont="true" applyBorder="true" applyAlignment="false" applyProtection="true">
      <alignment horizontal="general" vertical="center" textRotation="0" wrapText="false" indent="0" shrinkToFit="false"/>
      <protection locked="false" hidden="false"/>
    </xf>
    <xf numFmtId="164" fontId="80" fillId="0" borderId="0" xfId="0" applyFont="true" applyBorder="false" applyAlignment="true" applyProtection="false">
      <alignment horizontal="left" vertical="center" textRotation="0" wrapText="false" indent="0" shrinkToFit="false"/>
      <protection locked="true" hidden="false"/>
    </xf>
    <xf numFmtId="164" fontId="228"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27" fillId="29" borderId="0" xfId="56" applyFont="true" applyBorder="true" applyAlignment="true" applyProtection="true">
      <alignment horizontal="general" vertical="center" textRotation="0" wrapText="true" indent="0" shrinkToFit="false"/>
      <protection locked="true" hidden="false"/>
    </xf>
    <xf numFmtId="164" fontId="0" fillId="29" borderId="0" xfId="0" applyFont="false" applyBorder="false" applyAlignment="true" applyProtection="false">
      <alignment horizontal="general" vertical="center" textRotation="0" wrapText="true" indent="0" shrinkToFit="false"/>
      <protection locked="true" hidden="false"/>
    </xf>
    <xf numFmtId="164" fontId="33" fillId="29" borderId="0" xfId="20" applyFont="true" applyBorder="true" applyAlignment="true" applyProtection="true">
      <alignment horizontal="center" vertical="center" textRotation="0" wrapText="false" indent="0" shrinkToFit="false"/>
      <protection locked="false" hidden="false"/>
    </xf>
    <xf numFmtId="164" fontId="27" fillId="29" borderId="0" xfId="56" applyFont="true" applyBorder="true" applyAlignment="true" applyProtection="true">
      <alignment horizontal="left" vertical="center" textRotation="0" wrapText="true" indent="0" shrinkToFit="false"/>
      <protection locked="true" hidden="false"/>
    </xf>
    <xf numFmtId="164" fontId="34" fillId="31" borderId="0" xfId="56" applyFont="true" applyBorder="true" applyAlignment="true" applyProtection="true">
      <alignment horizontal="general" vertical="center" textRotation="0" wrapText="false" indent="0" shrinkToFit="false"/>
      <protection locked="true" hidden="false"/>
    </xf>
    <xf numFmtId="164" fontId="39" fillId="31" borderId="0" xfId="56" applyFont="true" applyBorder="true" applyAlignment="true" applyProtection="false">
      <alignment horizontal="general" vertical="center" textRotation="0" wrapText="false" indent="0" shrinkToFit="false"/>
      <protection locked="true" hidden="false"/>
    </xf>
    <xf numFmtId="164" fontId="34" fillId="31" borderId="0" xfId="56" applyFont="true" applyBorder="true" applyAlignment="true" applyProtection="false">
      <alignment horizontal="general" vertical="center" textRotation="0" wrapText="false" indent="0" shrinkToFit="false"/>
      <protection locked="true" hidden="false"/>
    </xf>
    <xf numFmtId="164" fontId="37" fillId="35" borderId="0" xfId="0" applyFont="true" applyBorder="true" applyAlignment="true" applyProtection="true">
      <alignment horizontal="general" vertical="center" textRotation="0" wrapText="true" indent="0" shrinkToFit="false"/>
      <protection locked="false" hidden="false"/>
    </xf>
    <xf numFmtId="164" fontId="18" fillId="45" borderId="3" xfId="55" applyFont="true" applyBorder="true" applyAlignment="true" applyProtection="true">
      <alignment horizontal="left" vertical="center" textRotation="0" wrapText="false" indent="0" shrinkToFit="false"/>
      <protection locked="false" hidden="false"/>
    </xf>
    <xf numFmtId="164" fontId="36" fillId="35" borderId="0" xfId="0" applyFont="true" applyBorder="false" applyAlignment="true" applyProtection="false">
      <alignment horizontal="justify" vertical="center" textRotation="0" wrapText="false" indent="0" shrinkToFit="false"/>
      <protection locked="true" hidden="false"/>
    </xf>
    <xf numFmtId="164" fontId="36" fillId="28" borderId="0" xfId="0" applyFont="true" applyBorder="false" applyAlignment="true" applyProtection="false">
      <alignment horizontal="justify" vertical="center" textRotation="0" wrapText="false" indent="0" shrinkToFit="false"/>
      <protection locked="true" hidden="false"/>
    </xf>
    <xf numFmtId="164" fontId="18" fillId="44" borderId="3" xfId="55" applyFont="true" applyBorder="true" applyAlignment="true" applyProtection="true">
      <alignment horizontal="left" vertical="center" textRotation="0" wrapText="false" indent="0" shrinkToFit="false"/>
      <protection locked="false" hidden="false"/>
    </xf>
    <xf numFmtId="164" fontId="18" fillId="35" borderId="0" xfId="55" applyFont="true" applyBorder="true" applyAlignment="true" applyProtection="true">
      <alignment horizontal="left" vertical="center" textRotation="0" wrapText="false" indent="0" shrinkToFit="false"/>
      <protection locked="false" hidden="false"/>
    </xf>
    <xf numFmtId="164" fontId="0" fillId="35" borderId="0" xfId="0" applyFont="false" applyBorder="true" applyAlignment="false" applyProtection="true">
      <alignment horizontal="general" vertical="bottom" textRotation="0" wrapText="false" indent="0" shrinkToFit="false"/>
      <protection locked="true" hidden="false"/>
    </xf>
    <xf numFmtId="164" fontId="37" fillId="28" borderId="0" xfId="0" applyFont="true" applyBorder="false" applyAlignment="false" applyProtection="true">
      <alignment horizontal="general" vertical="bottom" textRotation="0" wrapText="false" indent="0" shrinkToFit="false"/>
      <protection locked="false" hidden="false"/>
    </xf>
    <xf numFmtId="164" fontId="37" fillId="35" borderId="0" xfId="0" applyFont="true" applyBorder="false" applyAlignment="false" applyProtection="true">
      <alignment horizontal="general" vertical="bottom" textRotation="0" wrapText="false" indent="0" shrinkToFit="false"/>
      <protection locked="false" hidden="false"/>
    </xf>
    <xf numFmtId="164" fontId="18" fillId="44" borderId="3" xfId="55" applyFont="true" applyBorder="true" applyAlignment="true" applyProtection="true">
      <alignment horizontal="left" vertical="top" textRotation="0" wrapText="false" indent="0" shrinkToFit="false"/>
      <protection locked="false" hidden="false"/>
    </xf>
    <xf numFmtId="167" fontId="110" fillId="28" borderId="0" xfId="0" applyFont="true" applyBorder="false" applyAlignment="false" applyProtection="true">
      <alignment horizontal="general" vertical="bottom" textRotation="0" wrapText="false" indent="0" shrinkToFit="false"/>
      <protection locked="true" hidden="false"/>
    </xf>
    <xf numFmtId="164" fontId="73" fillId="35" borderId="0" xfId="0" applyFont="true" applyBorder="true" applyAlignment="false" applyProtection="true">
      <alignment horizontal="general" vertical="bottom" textRotation="0" wrapText="false" indent="0" shrinkToFit="false"/>
      <protection locked="true" hidden="false"/>
    </xf>
    <xf numFmtId="164" fontId="0" fillId="28" borderId="0" xfId="0" applyFont="false" applyBorder="true" applyAlignment="false" applyProtection="true">
      <alignment horizontal="general" vertical="bottom" textRotation="0" wrapText="false" indent="0" shrinkToFit="false"/>
      <protection locked="true" hidden="false"/>
    </xf>
    <xf numFmtId="164" fontId="101" fillId="44" borderId="3" xfId="0" applyFont="true" applyBorder="true" applyAlignment="true" applyProtection="true">
      <alignment horizontal="center" vertical="bottom" textRotation="0" wrapText="false" indent="0" shrinkToFit="false"/>
      <protection locked="false" hidden="false"/>
    </xf>
    <xf numFmtId="164" fontId="73" fillId="28" borderId="0" xfId="0" applyFont="true" applyBorder="true" applyAlignment="false" applyProtection="true">
      <alignment horizontal="general" vertical="bottom" textRotation="0" wrapText="false" indent="0" shrinkToFit="false"/>
      <protection locked="true" hidden="false"/>
    </xf>
    <xf numFmtId="164" fontId="18" fillId="28" borderId="0" xfId="55" applyFont="true" applyBorder="true" applyAlignment="true" applyProtection="true">
      <alignment horizontal="left" vertical="top" textRotation="0" wrapText="false" indent="0" shrinkToFit="false"/>
      <protection locked="false" hidden="false"/>
    </xf>
    <xf numFmtId="164" fontId="18" fillId="33" borderId="3" xfId="55" applyFont="true" applyBorder="true" applyAlignment="true" applyProtection="true">
      <alignment horizontal="left" vertical="center" textRotation="0" wrapText="false" indent="0" shrinkToFit="false"/>
      <protection locked="false" hidden="false"/>
    </xf>
    <xf numFmtId="164" fontId="36" fillId="35" borderId="0" xfId="0" applyFont="true" applyBorder="true" applyAlignment="true" applyProtection="true">
      <alignment horizontal="left" vertical="bottom" textRotation="0" wrapText="false" indent="0" shrinkToFit="false"/>
      <protection locked="true" hidden="false"/>
    </xf>
    <xf numFmtId="164" fontId="36" fillId="44" borderId="3" xfId="0" applyFont="true" applyBorder="true" applyAlignment="true" applyProtection="true">
      <alignment horizontal="center" vertical="center" textRotation="0" wrapText="false" indent="0" shrinkToFit="false"/>
      <protection locked="false" hidden="false"/>
    </xf>
    <xf numFmtId="164" fontId="95" fillId="35" borderId="0" xfId="0" applyFont="true" applyBorder="false" applyAlignment="false" applyProtection="true">
      <alignment horizontal="general" vertical="bottom" textRotation="0" wrapText="false" indent="0" shrinkToFit="false"/>
      <protection locked="true" hidden="false"/>
    </xf>
    <xf numFmtId="164" fontId="37" fillId="35" borderId="0" xfId="0" applyFont="true" applyBorder="true" applyAlignment="true" applyProtection="true">
      <alignment horizontal="left" vertical="bottom" textRotation="0" wrapText="false" indent="0" shrinkToFit="false"/>
      <protection locked="true" hidden="false"/>
    </xf>
    <xf numFmtId="169" fontId="36" fillId="33" borderId="3" xfId="68" applyFont="true" applyBorder="true" applyAlignment="true" applyProtection="true">
      <alignment horizontal="left" vertical="center" textRotation="0" wrapText="false" indent="0" shrinkToFit="false"/>
      <protection locked="false" hidden="false"/>
    </xf>
    <xf numFmtId="169" fontId="36" fillId="33" borderId="3" xfId="68" applyFont="true" applyBorder="true" applyAlignment="true" applyProtection="true">
      <alignment horizontal="center" vertical="center" textRotation="0" wrapText="false" indent="0" shrinkToFit="false"/>
      <protection locked="false" hidden="false"/>
    </xf>
    <xf numFmtId="164" fontId="42" fillId="35" borderId="0" xfId="56" applyFont="true" applyBorder="true" applyAlignment="true" applyProtection="true">
      <alignment horizontal="left" vertical="center" textRotation="0" wrapText="false" indent="0" shrinkToFit="false"/>
      <protection locked="true" hidden="false"/>
    </xf>
    <xf numFmtId="164" fontId="229" fillId="35" borderId="0" xfId="0" applyFont="true" applyBorder="true" applyAlignment="true" applyProtection="true">
      <alignment horizontal="right" vertical="bottom" textRotation="0" wrapText="false" indent="0" shrinkToFit="false"/>
      <protection locked="true" hidden="false"/>
    </xf>
    <xf numFmtId="164" fontId="26" fillId="33" borderId="3" xfId="0" applyFont="true" applyBorder="true" applyAlignment="true" applyProtection="true">
      <alignment horizontal="center" vertical="center" textRotation="0" wrapText="false" indent="0" shrinkToFit="false"/>
      <protection locked="false" hidden="false"/>
    </xf>
    <xf numFmtId="164" fontId="101" fillId="35" borderId="0" xfId="0" applyFont="true" applyBorder="false" applyAlignment="true" applyProtection="true">
      <alignment horizontal="left" vertical="center" textRotation="0" wrapText="false" indent="0" shrinkToFit="false"/>
      <protection locked="true" hidden="false"/>
    </xf>
    <xf numFmtId="164" fontId="101" fillId="35" borderId="0" xfId="0" applyFont="true" applyBorder="false" applyAlignment="true" applyProtection="true">
      <alignment horizontal="center" vertical="center" textRotation="0" wrapText="false" indent="0" shrinkToFit="false"/>
      <protection locked="true" hidden="false"/>
    </xf>
    <xf numFmtId="166" fontId="26" fillId="33" borderId="3" xfId="0" applyFont="true" applyBorder="true" applyAlignment="true" applyProtection="true">
      <alignment horizontal="center" vertical="center" textRotation="0" wrapText="false" indent="0" shrinkToFit="false"/>
      <protection locked="false" hidden="false"/>
    </xf>
    <xf numFmtId="164" fontId="26" fillId="33" borderId="12" xfId="0" applyFont="true" applyBorder="true" applyAlignment="true" applyProtection="true">
      <alignment horizontal="center" vertical="center" textRotation="0" wrapText="false" indent="0" shrinkToFit="false"/>
      <protection locked="false" hidden="false"/>
    </xf>
    <xf numFmtId="175" fontId="26" fillId="39" borderId="12" xfId="15" applyFont="true" applyBorder="true" applyAlignment="true" applyProtection="true">
      <alignment horizontal="center" vertical="center" textRotation="0" wrapText="false" indent="0" shrinkToFit="false"/>
      <protection locked="true" hidden="false"/>
    </xf>
    <xf numFmtId="175" fontId="26" fillId="39" borderId="95" xfId="15" applyFont="true" applyBorder="true" applyAlignment="true" applyProtection="true">
      <alignment horizontal="center" vertical="center" textRotation="0" wrapText="false" indent="0" shrinkToFit="false"/>
      <protection locked="true" hidden="false"/>
    </xf>
    <xf numFmtId="175" fontId="26" fillId="39" borderId="96" xfId="15" applyFont="true" applyBorder="true" applyAlignment="true" applyProtection="true">
      <alignment horizontal="center" vertical="center" textRotation="0" wrapText="false" indent="0" shrinkToFit="false"/>
      <protection locked="true" hidden="false"/>
    </xf>
    <xf numFmtId="175" fontId="26" fillId="39" borderId="97" xfId="15" applyFont="true" applyBorder="true" applyAlignment="true" applyProtection="true">
      <alignment horizontal="center" vertical="center" textRotation="0" wrapText="false" indent="0" shrinkToFit="false"/>
      <protection locked="true" hidden="false"/>
    </xf>
    <xf numFmtId="164" fontId="101" fillId="35" borderId="0" xfId="0" applyFont="true" applyBorder="true" applyAlignment="true" applyProtection="true">
      <alignment horizontal="center" vertical="center" textRotation="0" wrapText="false" indent="0" shrinkToFit="false"/>
      <protection locked="true" hidden="false"/>
    </xf>
    <xf numFmtId="175" fontId="18" fillId="39" borderId="12" xfId="15" applyFont="true" applyBorder="true" applyAlignment="true" applyProtection="true">
      <alignment horizontal="center" vertical="center" textRotation="0" wrapText="false" indent="0" shrinkToFit="false"/>
      <protection locked="true" hidden="false"/>
    </xf>
    <xf numFmtId="171" fontId="18" fillId="39" borderId="95" xfId="15" applyFont="true" applyBorder="true" applyAlignment="true" applyProtection="true">
      <alignment horizontal="center" vertical="center" textRotation="0" wrapText="false" indent="0" shrinkToFit="false"/>
      <protection locked="true" hidden="false"/>
    </xf>
    <xf numFmtId="171" fontId="18" fillId="39" borderId="96" xfId="15" applyFont="true" applyBorder="true" applyAlignment="true" applyProtection="true">
      <alignment horizontal="center" vertical="center" textRotation="0" wrapText="false" indent="0" shrinkToFit="false"/>
      <protection locked="true" hidden="false"/>
    </xf>
    <xf numFmtId="171" fontId="18" fillId="39" borderId="97" xfId="15" applyFont="true" applyBorder="true" applyAlignment="true" applyProtection="true">
      <alignment horizontal="center" vertical="center" textRotation="0" wrapText="false" indent="0" shrinkToFit="false"/>
      <protection locked="true" hidden="false"/>
    </xf>
    <xf numFmtId="164" fontId="174" fillId="35" borderId="0" xfId="0" applyFont="true" applyBorder="false" applyAlignment="true" applyProtection="true">
      <alignment horizontal="general" vertical="bottom" textRotation="0" wrapText="true" indent="0" shrinkToFit="false"/>
      <protection locked="true" hidden="false"/>
    </xf>
    <xf numFmtId="171" fontId="18" fillId="39" borderId="3" xfId="15" applyFont="true" applyBorder="true" applyAlignment="true" applyProtection="true">
      <alignment horizontal="center" vertical="center" textRotation="0" wrapText="false" indent="0" shrinkToFit="false"/>
      <protection locked="true" hidden="false"/>
    </xf>
    <xf numFmtId="171" fontId="18" fillId="33" borderId="12" xfId="15" applyFont="true" applyBorder="true" applyAlignment="true" applyProtection="true">
      <alignment horizontal="center" vertical="center" textRotation="0" wrapText="false" indent="0" shrinkToFit="false"/>
      <protection locked="false" hidden="false"/>
    </xf>
    <xf numFmtId="171" fontId="18" fillId="33" borderId="95" xfId="15" applyFont="true" applyBorder="true" applyAlignment="true" applyProtection="true">
      <alignment horizontal="center" vertical="center" textRotation="0" wrapText="false" indent="0" shrinkToFit="false"/>
      <protection locked="false" hidden="false"/>
    </xf>
    <xf numFmtId="171" fontId="18" fillId="33" borderId="96" xfId="15" applyFont="true" applyBorder="true" applyAlignment="true" applyProtection="true">
      <alignment horizontal="center" vertical="center" textRotation="0" wrapText="false" indent="0" shrinkToFit="false"/>
      <protection locked="false" hidden="false"/>
    </xf>
    <xf numFmtId="171" fontId="18" fillId="33" borderId="97" xfId="15" applyFont="true" applyBorder="true" applyAlignment="true" applyProtection="true">
      <alignment horizontal="center" vertical="center" textRotation="0" wrapText="false" indent="0" shrinkToFit="false"/>
      <protection locked="false" hidden="false"/>
    </xf>
    <xf numFmtId="164" fontId="174" fillId="35" borderId="0" xfId="0" applyFont="true" applyBorder="true" applyAlignment="true" applyProtection="true">
      <alignment horizontal="general" vertical="bottom" textRotation="0" wrapText="true" indent="0" shrinkToFit="false"/>
      <protection locked="true" hidden="false"/>
    </xf>
    <xf numFmtId="164" fontId="36" fillId="35" borderId="98" xfId="0" applyFont="true" applyBorder="true" applyAlignment="true" applyProtection="true">
      <alignment horizontal="left" vertical="bottom" textRotation="0" wrapText="false" indent="0" shrinkToFit="false"/>
      <protection locked="false" hidden="false"/>
    </xf>
    <xf numFmtId="164" fontId="46" fillId="35" borderId="0" xfId="0" applyFont="true" applyBorder="true" applyAlignment="false" applyProtection="true">
      <alignment horizontal="general" vertical="bottom" textRotation="0" wrapText="false" indent="0" shrinkToFit="false"/>
      <protection locked="true" hidden="false"/>
    </xf>
    <xf numFmtId="171" fontId="18" fillId="39" borderId="12" xfId="15" applyFont="true" applyBorder="true" applyAlignment="true" applyProtection="true">
      <alignment horizontal="center" vertical="center" textRotation="0" wrapText="false" indent="0" shrinkToFit="false"/>
      <protection locked="true" hidden="false"/>
    </xf>
    <xf numFmtId="164" fontId="36" fillId="35" borderId="99" xfId="0" applyFont="true" applyBorder="true" applyAlignment="true" applyProtection="true">
      <alignment horizontal="left" vertical="bottom" textRotation="0" wrapText="false" indent="0" shrinkToFit="false"/>
      <protection locked="false" hidden="false"/>
    </xf>
    <xf numFmtId="164" fontId="46" fillId="35" borderId="100" xfId="0" applyFont="true" applyBorder="true" applyAlignment="false" applyProtection="true">
      <alignment horizontal="general" vertical="bottom" textRotation="0" wrapText="false" indent="0" shrinkToFit="false"/>
      <protection locked="true" hidden="false"/>
    </xf>
    <xf numFmtId="171" fontId="46" fillId="0" borderId="100" xfId="15" applyFont="true" applyBorder="true" applyAlignment="true" applyProtection="true">
      <alignment horizontal="general" vertical="bottom" textRotation="0" wrapText="false" indent="0" shrinkToFit="false"/>
      <protection locked="true" hidden="false"/>
    </xf>
    <xf numFmtId="171" fontId="18" fillId="39" borderId="99" xfId="15" applyFont="true" applyBorder="true" applyAlignment="true" applyProtection="true">
      <alignment horizontal="center" vertical="bottom" textRotation="0" wrapText="false" indent="0" shrinkToFit="false"/>
      <protection locked="true" hidden="false"/>
    </xf>
    <xf numFmtId="171" fontId="18" fillId="39" borderId="38" xfId="15" applyFont="true" applyBorder="true" applyAlignment="true" applyProtection="true">
      <alignment horizontal="center" vertical="bottom" textRotation="0" wrapText="false" indent="0" shrinkToFit="false"/>
      <protection locked="true" hidden="false"/>
    </xf>
    <xf numFmtId="164" fontId="58" fillId="35" borderId="0" xfId="86" applyFont="true" applyBorder="true" applyAlignment="true" applyProtection="true">
      <alignment horizontal="left" vertical="bottom" textRotation="0" wrapText="false" indent="0" shrinkToFit="false"/>
      <protection locked="false" hidden="false"/>
    </xf>
    <xf numFmtId="164" fontId="0" fillId="35" borderId="0" xfId="86" applyFont="true" applyBorder="true" applyAlignment="true" applyProtection="true">
      <alignment horizontal="general" vertical="bottom" textRotation="0" wrapText="false" indent="0" shrinkToFit="false"/>
      <protection locked="true" hidden="false"/>
    </xf>
    <xf numFmtId="171" fontId="0" fillId="59" borderId="0" xfId="86" applyFont="true" applyBorder="true" applyAlignment="true" applyProtection="true">
      <alignment horizontal="general" vertical="bottom" textRotation="0" wrapText="false" indent="0" shrinkToFit="false"/>
      <protection locked="true" hidden="false"/>
    </xf>
    <xf numFmtId="171" fontId="18" fillId="39" borderId="101" xfId="15" applyFont="true" applyBorder="true" applyAlignment="true" applyProtection="true">
      <alignment horizontal="center" vertical="bottom" textRotation="0" wrapText="false" indent="0" shrinkToFit="false"/>
      <protection locked="true" hidden="false"/>
    </xf>
    <xf numFmtId="171" fontId="18" fillId="39" borderId="27" xfId="15" applyFont="true" applyBorder="true" applyAlignment="true" applyProtection="true">
      <alignment horizontal="center" vertical="bottom" textRotation="0" wrapText="false" indent="0" shrinkToFit="false"/>
      <protection locked="true" hidden="false"/>
    </xf>
    <xf numFmtId="164" fontId="36" fillId="35" borderId="0" xfId="0" applyFont="true" applyBorder="true" applyAlignment="true" applyProtection="true">
      <alignment horizontal="left" vertical="bottom" textRotation="0" wrapText="false" indent="0" shrinkToFit="false"/>
      <protection locked="false" hidden="false"/>
    </xf>
    <xf numFmtId="171" fontId="0" fillId="0" borderId="0" xfId="15" applyFont="true" applyBorder="true" applyAlignment="true" applyProtection="true">
      <alignment horizontal="general" vertical="bottom" textRotation="0" wrapText="false" indent="0" shrinkToFit="false"/>
      <protection locked="true" hidden="false"/>
    </xf>
    <xf numFmtId="171" fontId="18" fillId="39" borderId="101" xfId="15" applyFont="true" applyBorder="true" applyAlignment="true" applyProtection="true">
      <alignment horizontal="general" vertical="bottom" textRotation="0" wrapText="false" indent="0" shrinkToFit="false"/>
      <protection locked="true" hidden="false"/>
    </xf>
    <xf numFmtId="164" fontId="36" fillId="35" borderId="0" xfId="0" applyFont="true" applyBorder="false" applyAlignment="true" applyProtection="true">
      <alignment horizontal="left" vertical="bottom" textRotation="0" wrapText="false" indent="0" shrinkToFit="false"/>
      <protection locked="false" hidden="false"/>
    </xf>
    <xf numFmtId="164" fontId="77" fillId="35" borderId="0" xfId="0" applyFont="true" applyBorder="false" applyAlignment="true" applyProtection="true">
      <alignment horizontal="left" vertical="bottom" textRotation="0" wrapText="false" indent="0" shrinkToFit="false"/>
      <protection locked="false" hidden="false"/>
    </xf>
    <xf numFmtId="171" fontId="0" fillId="59" borderId="102" xfId="86" applyFont="true" applyBorder="true" applyAlignment="true" applyProtection="true">
      <alignment horizontal="general" vertical="bottom" textRotation="0" wrapText="false" indent="0" shrinkToFit="false"/>
      <protection locked="true" hidden="false"/>
    </xf>
    <xf numFmtId="171" fontId="0" fillId="59" borderId="103" xfId="86" applyFont="true" applyBorder="true" applyAlignment="true" applyProtection="true">
      <alignment horizontal="general" vertical="bottom" textRotation="0" wrapText="false" indent="0" shrinkToFit="false"/>
      <protection locked="true" hidden="false"/>
    </xf>
    <xf numFmtId="164" fontId="0" fillId="59" borderId="103" xfId="86" applyFont="true" applyBorder="true" applyAlignment="true" applyProtection="true">
      <alignment horizontal="general" vertical="bottom" textRotation="0" wrapText="false" indent="0" shrinkToFit="false"/>
      <protection locked="true" hidden="false"/>
    </xf>
    <xf numFmtId="164" fontId="0" fillId="59" borderId="104" xfId="86" applyFont="true" applyBorder="true" applyAlignment="true" applyProtection="true">
      <alignment horizontal="general" vertical="bottom" textRotation="0" wrapText="false" indent="0" shrinkToFit="false"/>
      <protection locked="true" hidden="false"/>
    </xf>
    <xf numFmtId="171" fontId="55" fillId="59" borderId="105" xfId="86" applyFont="true" applyBorder="true" applyAlignment="true" applyProtection="true">
      <alignment horizontal="general" vertical="bottom" textRotation="0" wrapText="false" indent="0" shrinkToFit="false"/>
      <protection locked="true" hidden="false"/>
    </xf>
    <xf numFmtId="171" fontId="18" fillId="39" borderId="27" xfId="15" applyFont="true" applyBorder="true" applyAlignment="true" applyProtection="true">
      <alignment horizontal="general" vertical="bottom" textRotation="0" wrapText="false" indent="0" shrinkToFit="false"/>
      <protection locked="true" hidden="false"/>
    </xf>
    <xf numFmtId="176" fontId="0" fillId="38" borderId="27" xfId="86" applyFont="true" applyBorder="true" applyAlignment="true" applyProtection="true">
      <alignment horizontal="general" vertical="bottom" textRotation="0" wrapText="false" indent="0" shrinkToFit="false"/>
      <protection locked="true" hidden="false"/>
    </xf>
    <xf numFmtId="176" fontId="0" fillId="38" borderId="106" xfId="86" applyFont="true" applyBorder="true" applyAlignment="true" applyProtection="true">
      <alignment horizontal="general" vertical="bottom" textRotation="0" wrapText="false" indent="0" shrinkToFit="false"/>
      <protection locked="true" hidden="false"/>
    </xf>
    <xf numFmtId="164" fontId="0" fillId="35" borderId="0" xfId="0" applyFont="false" applyBorder="false" applyAlignment="true" applyProtection="true">
      <alignment horizontal="right" vertical="bottom" textRotation="0" wrapText="false" indent="0" shrinkToFit="false"/>
      <protection locked="true" hidden="false"/>
    </xf>
    <xf numFmtId="164" fontId="0" fillId="59" borderId="105" xfId="86" applyFont="true" applyBorder="true" applyAlignment="true" applyProtection="true">
      <alignment horizontal="general" vertical="bottom" textRotation="0" wrapText="false" indent="0" shrinkToFit="false"/>
      <protection locked="true" hidden="false"/>
    </xf>
    <xf numFmtId="171" fontId="55" fillId="59" borderId="107" xfId="86" applyFont="true" applyBorder="true" applyAlignment="true" applyProtection="true">
      <alignment horizontal="general" vertical="bottom" textRotation="0" wrapText="false" indent="0" shrinkToFit="false"/>
      <protection locked="true" hidden="false"/>
    </xf>
    <xf numFmtId="171" fontId="0" fillId="59" borderId="108" xfId="86" applyFont="true" applyBorder="true" applyAlignment="true" applyProtection="true">
      <alignment horizontal="general" vertical="bottom" textRotation="0" wrapText="false" indent="0" shrinkToFit="false"/>
      <protection locked="true" hidden="false"/>
    </xf>
    <xf numFmtId="171" fontId="18" fillId="39" borderId="109" xfId="15" applyFont="true" applyBorder="true" applyAlignment="true" applyProtection="true">
      <alignment horizontal="general" vertical="bottom" textRotation="0" wrapText="false" indent="0" shrinkToFit="false"/>
      <protection locked="true" hidden="false"/>
    </xf>
    <xf numFmtId="176" fontId="0" fillId="38" borderId="109" xfId="86" applyFont="true" applyBorder="true" applyAlignment="true" applyProtection="true">
      <alignment horizontal="general" vertical="bottom" textRotation="0" wrapText="false" indent="0" shrinkToFit="false"/>
      <protection locked="true" hidden="false"/>
    </xf>
    <xf numFmtId="171" fontId="0" fillId="35" borderId="0" xfId="15" applyFont="true" applyBorder="true" applyAlignment="true" applyProtection="true">
      <alignment horizontal="general" vertical="bottom" textRotation="0" wrapText="false" indent="0" shrinkToFit="false"/>
      <protection locked="true" hidden="false"/>
    </xf>
    <xf numFmtId="177" fontId="26" fillId="39" borderId="3" xfId="68" applyFont="true" applyBorder="true" applyAlignment="true" applyProtection="true">
      <alignment horizontal="center" vertical="center" textRotation="0" wrapText="false" indent="0" shrinkToFit="false"/>
      <protection locked="true" hidden="false"/>
    </xf>
    <xf numFmtId="164" fontId="0" fillId="35" borderId="0" xfId="0" applyFont="true" applyBorder="true" applyAlignment="false" applyProtection="true">
      <alignment horizontal="general" vertical="bottom" textRotation="0" wrapText="false" indent="0" shrinkToFit="false"/>
      <protection locked="true" hidden="false"/>
    </xf>
    <xf numFmtId="178" fontId="0" fillId="35" borderId="0" xfId="0" applyFont="false" applyBorder="false" applyAlignment="false" applyProtection="true">
      <alignment horizontal="general" vertical="bottom" textRotation="0" wrapText="false" indent="0" shrinkToFit="false"/>
      <protection locked="true" hidden="false"/>
    </xf>
    <xf numFmtId="169" fontId="26" fillId="39" borderId="3" xfId="68" applyFont="true" applyBorder="true" applyAlignment="true" applyProtection="true">
      <alignment horizontal="center" vertical="center" textRotation="0" wrapText="false" indent="0" shrinkToFit="false"/>
      <protection locked="true" hidden="false"/>
    </xf>
    <xf numFmtId="169" fontId="26" fillId="39" borderId="3" xfId="0" applyFont="true" applyBorder="true" applyAlignment="true" applyProtection="true">
      <alignment horizontal="center" vertical="bottom" textRotation="0" wrapText="false" indent="0" shrinkToFit="false"/>
      <protection locked="true" hidden="false"/>
    </xf>
    <xf numFmtId="166" fontId="37" fillId="35" borderId="0" xfId="68" applyFont="true" applyBorder="true" applyAlignment="true" applyProtection="true">
      <alignment horizontal="left" vertical="bottom" textRotation="0" wrapText="false" indent="0" shrinkToFit="false"/>
      <protection locked="false" hidden="false"/>
    </xf>
    <xf numFmtId="166" fontId="26" fillId="39" borderId="3" xfId="68" applyFont="true" applyBorder="true" applyAlignment="true" applyProtection="true">
      <alignment horizontal="center" vertical="center" textRotation="0" wrapText="false" indent="0" shrinkToFit="false"/>
      <protection locked="true" hidden="false"/>
    </xf>
    <xf numFmtId="164" fontId="230" fillId="35" borderId="0" xfId="0" applyFont="true" applyBorder="false" applyAlignment="false" applyProtection="true">
      <alignment horizontal="general" vertical="bottom" textRotation="0" wrapText="false" indent="0" shrinkToFit="false"/>
      <protection locked="false" hidden="false"/>
    </xf>
    <xf numFmtId="164" fontId="101" fillId="33" borderId="3" xfId="0" applyFont="true" applyBorder="true" applyAlignment="true" applyProtection="true">
      <alignment horizontal="center" vertical="center" textRotation="0" wrapText="false" indent="0" shrinkToFit="false"/>
      <protection locked="false" hidden="false"/>
    </xf>
    <xf numFmtId="164" fontId="103" fillId="29" borderId="0" xfId="20" applyFont="true" applyBorder="true" applyAlignment="false" applyProtection="true">
      <alignment horizontal="general" vertical="center" textRotation="0" wrapText="false" indent="0" shrinkToFit="false"/>
      <protection locked="false" hidden="false"/>
    </xf>
    <xf numFmtId="164" fontId="34" fillId="29" borderId="0" xfId="20" applyFont="true" applyBorder="true" applyAlignment="false" applyProtection="true">
      <alignment horizontal="general" vertical="center" textRotation="0" wrapText="false" indent="0" shrinkToFit="false"/>
      <protection locked="false" hidden="false"/>
    </xf>
    <xf numFmtId="164" fontId="0" fillId="33" borderId="0" xfId="0" applyFont="false" applyBorder="false" applyAlignment="false" applyProtection="true">
      <alignment horizontal="general" vertical="bottom" textRotation="0" wrapText="false" indent="0" shrinkToFit="false"/>
      <protection locked="true" hidden="false"/>
    </xf>
    <xf numFmtId="164" fontId="27" fillId="33" borderId="0" xfId="56" applyFont="true" applyBorder="true" applyAlignment="true" applyProtection="false">
      <alignment horizontal="left" vertical="top" textRotation="0" wrapText="true" indent="0" shrinkToFit="false"/>
      <protection locked="true" hidden="false"/>
    </xf>
    <xf numFmtId="164" fontId="27" fillId="33" borderId="0" xfId="56" applyFont="true" applyBorder="true" applyAlignment="true" applyProtection="false">
      <alignment horizontal="general" vertical="top" textRotation="0" wrapText="true" indent="0" shrinkToFit="false"/>
      <protection locked="true" hidden="false"/>
    </xf>
    <xf numFmtId="164" fontId="18" fillId="33" borderId="0" xfId="56" applyFont="true" applyBorder="true" applyAlignment="true" applyProtection="false">
      <alignment horizontal="general" vertical="bottom" textRotation="0" wrapText="false" indent="0" shrinkToFit="false"/>
      <protection locked="true" hidden="false"/>
    </xf>
    <xf numFmtId="164" fontId="63" fillId="33" borderId="0" xfId="59" applyFont="true" applyBorder="false" applyAlignment="true" applyProtection="false">
      <alignment horizontal="left" vertical="center" textRotation="0" wrapText="false" indent="0" shrinkToFit="false"/>
      <protection locked="true" hidden="false"/>
    </xf>
    <xf numFmtId="164" fontId="80" fillId="33" borderId="0" xfId="56" applyFont="true" applyBorder="true" applyAlignment="true" applyProtection="false">
      <alignment horizontal="general" vertical="top" textRotation="0" wrapText="false" indent="0" shrinkToFit="false"/>
      <protection locked="true" hidden="false"/>
    </xf>
    <xf numFmtId="164" fontId="39" fillId="31" borderId="0" xfId="59" applyFont="true" applyBorder="false" applyAlignment="true" applyProtection="false">
      <alignment horizontal="general" vertical="center" textRotation="0" wrapText="true" indent="0" shrinkToFit="false"/>
      <protection locked="true" hidden="false"/>
    </xf>
    <xf numFmtId="164" fontId="26" fillId="31" borderId="0" xfId="59" applyFont="true" applyBorder="false" applyAlignment="true" applyProtection="false">
      <alignment horizontal="general" vertical="center" textRotation="0" wrapText="false" indent="0" shrinkToFit="false"/>
      <protection locked="true" hidden="false"/>
    </xf>
    <xf numFmtId="164" fontId="127" fillId="33" borderId="0" xfId="59" applyFont="true" applyBorder="false" applyAlignment="true" applyProtection="false">
      <alignment horizontal="general" vertical="center" textRotation="0" wrapText="false" indent="0" shrinkToFit="false"/>
      <protection locked="true" hidden="false"/>
    </xf>
    <xf numFmtId="164" fontId="39" fillId="33" borderId="0" xfId="59" applyFont="true" applyBorder="false" applyAlignment="true" applyProtection="false">
      <alignment horizontal="general" vertical="center" textRotation="0" wrapText="true" indent="0" shrinkToFit="false"/>
      <protection locked="true" hidden="false"/>
    </xf>
    <xf numFmtId="164" fontId="231" fillId="0" borderId="0" xfId="59" applyFont="true" applyBorder="false" applyAlignment="true" applyProtection="false">
      <alignment horizontal="center" vertical="center" textRotation="0" wrapText="false" indent="0" shrinkToFit="false"/>
      <protection locked="true" hidden="false"/>
    </xf>
    <xf numFmtId="164" fontId="18" fillId="33" borderId="0" xfId="59" applyFont="false" applyBorder="false" applyAlignment="true" applyProtection="false">
      <alignment horizontal="general" vertical="center" textRotation="0" wrapText="false" indent="0" shrinkToFit="false"/>
      <protection locked="true" hidden="false"/>
    </xf>
    <xf numFmtId="164" fontId="18" fillId="35" borderId="0" xfId="59" applyFont="false" applyBorder="false" applyAlignment="false" applyProtection="false">
      <alignment horizontal="general" vertical="bottom" textRotation="0" wrapText="false" indent="0" shrinkToFit="false"/>
      <protection locked="true" hidden="false"/>
    </xf>
    <xf numFmtId="164" fontId="18" fillId="33" borderId="0" xfId="59" applyFont="true" applyBorder="true" applyAlignment="true" applyProtection="false">
      <alignment horizontal="right" vertical="center" textRotation="0" wrapText="false" indent="0" shrinkToFit="false"/>
      <protection locked="true" hidden="false"/>
    </xf>
    <xf numFmtId="164" fontId="18" fillId="33" borderId="0" xfId="59" applyFont="true" applyBorder="true" applyAlignment="false" applyProtection="false">
      <alignment horizontal="general" vertical="bottom" textRotation="0" wrapText="false" indent="0" shrinkToFit="false"/>
      <protection locked="true" hidden="false"/>
    </xf>
    <xf numFmtId="164" fontId="232" fillId="33" borderId="0" xfId="59" applyFont="true" applyBorder="false" applyAlignment="true" applyProtection="false">
      <alignment horizontal="general" vertical="center" textRotation="0" wrapText="false" indent="0" shrinkToFit="false"/>
      <protection locked="true" hidden="false"/>
    </xf>
    <xf numFmtId="164" fontId="26" fillId="33" borderId="0" xfId="59" applyFont="true" applyBorder="false" applyAlignment="true" applyProtection="false">
      <alignment horizontal="general" vertical="center" textRotation="0" wrapText="false" indent="0" shrinkToFit="false"/>
      <protection locked="true" hidden="false"/>
    </xf>
    <xf numFmtId="164" fontId="80" fillId="33" borderId="0" xfId="59" applyFont="true" applyBorder="false" applyAlignment="false" applyProtection="false">
      <alignment horizontal="general" vertical="bottom" textRotation="0" wrapText="false" indent="0" shrinkToFit="false"/>
      <protection locked="true" hidden="false"/>
    </xf>
    <xf numFmtId="164" fontId="80" fillId="33" borderId="0" xfId="59" applyFont="true" applyBorder="false" applyAlignment="true" applyProtection="false">
      <alignment horizontal="general" vertical="bottom" textRotation="0" wrapText="true" indent="0" shrinkToFit="false"/>
      <protection locked="true" hidden="false"/>
    </xf>
    <xf numFmtId="164" fontId="233" fillId="33" borderId="0" xfId="59" applyFont="true" applyBorder="false" applyAlignment="false" applyProtection="false">
      <alignment horizontal="general" vertical="bottom" textRotation="0" wrapText="false" indent="0" shrinkToFit="false"/>
      <protection locked="true" hidden="false"/>
    </xf>
    <xf numFmtId="164" fontId="80" fillId="33" borderId="0" xfId="59" applyFont="true" applyBorder="false" applyAlignment="true" applyProtection="false">
      <alignment horizontal="left" vertical="bottom" textRotation="0" wrapText="false" indent="0" shrinkToFit="false"/>
      <protection locked="true" hidden="false"/>
    </xf>
    <xf numFmtId="164" fontId="234" fillId="33" borderId="0" xfId="59" applyFont="true" applyBorder="true" applyAlignment="true" applyProtection="false">
      <alignment horizontal="center" vertical="bottom" textRotation="0" wrapText="true" indent="0" shrinkToFit="false"/>
      <protection locked="true" hidden="false"/>
    </xf>
    <xf numFmtId="164" fontId="234" fillId="33" borderId="0" xfId="59" applyFont="true" applyBorder="false" applyAlignment="true" applyProtection="false">
      <alignment horizontal="general" vertical="bottom" textRotation="0" wrapText="true" indent="0" shrinkToFit="false"/>
      <protection locked="true" hidden="false"/>
    </xf>
    <xf numFmtId="164" fontId="80" fillId="33" borderId="0" xfId="59" applyFont="true" applyBorder="false" applyAlignment="true" applyProtection="false">
      <alignment horizontal="general" vertical="bottom" textRotation="0" wrapText="false" indent="0" shrinkToFit="false"/>
      <protection locked="true" hidden="false"/>
    </xf>
    <xf numFmtId="164" fontId="235" fillId="33" borderId="0" xfId="59" applyFont="true" applyBorder="false" applyAlignment="false" applyProtection="false">
      <alignment horizontal="general" vertical="bottom" textRotation="0" wrapText="false" indent="0" shrinkToFit="false"/>
      <protection locked="true" hidden="false"/>
    </xf>
    <xf numFmtId="164" fontId="63" fillId="33" borderId="0" xfId="59" applyFont="true" applyBorder="false" applyAlignment="true" applyProtection="false">
      <alignment horizontal="center" vertical="bottom" textRotation="0" wrapText="false" indent="0" shrinkToFit="false"/>
      <protection locked="true" hidden="false"/>
    </xf>
    <xf numFmtId="164" fontId="236" fillId="33" borderId="0" xfId="59" applyFont="true" applyBorder="false" applyAlignment="false" applyProtection="false">
      <alignment horizontal="general" vertical="bottom" textRotation="0" wrapText="false" indent="0" shrinkToFit="false"/>
      <protection locked="true" hidden="false"/>
    </xf>
    <xf numFmtId="164" fontId="27" fillId="61" borderId="0" xfId="0" applyFont="true" applyBorder="true" applyAlignment="true" applyProtection="false">
      <alignment horizontal="left" vertical="center" textRotation="0" wrapText="false" indent="0" shrinkToFit="false"/>
      <protection locked="true" hidden="false"/>
    </xf>
    <xf numFmtId="164" fontId="33" fillId="61" borderId="0" xfId="20" applyFont="true" applyBorder="true" applyAlignment="true" applyProtection="false">
      <alignment horizontal="right" vertical="center" textRotation="0" wrapText="false" indent="0" shrinkToFit="false"/>
      <protection locked="true" hidden="false"/>
    </xf>
    <xf numFmtId="164" fontId="210" fillId="61" borderId="0" xfId="20" applyFont="true" applyBorder="true" applyAlignment="true" applyProtection="true">
      <alignment horizontal="general" vertical="center" textRotation="0" wrapText="false" indent="0" shrinkToFit="false"/>
      <protection locked="true" hidden="false"/>
    </xf>
    <xf numFmtId="164" fontId="209" fillId="61" borderId="0" xfId="20" applyFont="true" applyBorder="true" applyAlignment="true" applyProtection="true">
      <alignment horizontal="general" vertical="center" textRotation="0" wrapText="false" indent="0" shrinkToFit="false"/>
      <protection locked="true" hidden="false"/>
    </xf>
    <xf numFmtId="164" fontId="0" fillId="61" borderId="0" xfId="0" applyFont="true" applyBorder="false" applyAlignment="true" applyProtection="false">
      <alignment horizontal="general" vertical="center" textRotation="0" wrapText="false" indent="0" shrinkToFit="false"/>
      <protection locked="true" hidden="false"/>
    </xf>
    <xf numFmtId="164" fontId="55" fillId="0" borderId="0" xfId="0" applyFont="true" applyBorder="false" applyAlignment="true" applyProtection="false">
      <alignment horizontal="general" vertical="center" textRotation="0" wrapText="false" indent="0" shrinkToFit="false"/>
      <protection locked="true" hidden="false"/>
    </xf>
    <xf numFmtId="164" fontId="216" fillId="0" borderId="110" xfId="0" applyFont="true" applyBorder="true" applyAlignment="true" applyProtection="false">
      <alignment horizontal="left" vertical="center" textRotation="0" wrapText="true" indent="0" shrinkToFit="false"/>
      <protection locked="true" hidden="false"/>
    </xf>
    <xf numFmtId="164" fontId="216" fillId="0" borderId="110" xfId="0" applyFont="true" applyBorder="true" applyAlignment="true" applyProtection="false">
      <alignment horizontal="general" vertical="center" textRotation="0" wrapText="true" indent="0" shrinkToFit="false"/>
      <protection locked="true" hidden="false"/>
    </xf>
    <xf numFmtId="164" fontId="216" fillId="0" borderId="110" xfId="0" applyFont="true" applyBorder="true" applyAlignment="true" applyProtection="false">
      <alignment horizontal="general" vertical="center" textRotation="0" wrapText="true" indent="0" shrinkToFit="false"/>
      <protection locked="true" hidden="false"/>
    </xf>
    <xf numFmtId="164" fontId="216" fillId="0" borderId="111" xfId="0" applyFont="true" applyBorder="true" applyAlignment="true" applyProtection="false">
      <alignment horizontal="general" vertical="center" textRotation="0" wrapText="false" indent="0" shrinkToFit="false"/>
      <protection locked="true" hidden="false"/>
    </xf>
    <xf numFmtId="164" fontId="163" fillId="0" borderId="112" xfId="0" applyFont="true" applyBorder="true" applyAlignment="true" applyProtection="false">
      <alignment horizontal="left" vertical="center" textRotation="0" wrapText="true" indent="0" shrinkToFit="false"/>
      <protection locked="true" hidden="false"/>
    </xf>
    <xf numFmtId="164" fontId="163" fillId="0" borderId="112" xfId="0" applyFont="true" applyBorder="true" applyAlignment="true" applyProtection="false">
      <alignment horizontal="general" vertical="center" textRotation="0" wrapText="false" indent="0" shrinkToFit="false"/>
      <protection locked="true" hidden="false"/>
    </xf>
    <xf numFmtId="164" fontId="163" fillId="0" borderId="113" xfId="0" applyFont="true" applyBorder="true" applyAlignment="true" applyProtection="false">
      <alignment horizontal="general" vertical="center" textRotation="0" wrapText="false" indent="0" shrinkToFit="false"/>
      <protection locked="true" hidden="false"/>
    </xf>
    <xf numFmtId="164" fontId="163" fillId="0" borderId="114" xfId="0" applyFont="true" applyBorder="true" applyAlignment="true" applyProtection="false">
      <alignment horizontal="general" vertical="center" textRotation="0" wrapText="false" indent="0" shrinkToFit="false"/>
      <protection locked="true" hidden="false"/>
    </xf>
    <xf numFmtId="164" fontId="163" fillId="0" borderId="115" xfId="0" applyFont="true" applyBorder="true" applyAlignment="true" applyProtection="false">
      <alignment horizontal="left" vertical="center" textRotation="0" wrapText="true" indent="0" shrinkToFit="false"/>
      <protection locked="true" hidden="false"/>
    </xf>
    <xf numFmtId="164" fontId="163" fillId="0" borderId="0" xfId="0" applyFont="true" applyBorder="false" applyAlignment="true" applyProtection="false">
      <alignment horizontal="left" vertical="center" textRotation="0" wrapText="true" indent="0" shrinkToFit="false"/>
      <protection locked="true" hidden="false"/>
    </xf>
    <xf numFmtId="164" fontId="163" fillId="0" borderId="115" xfId="0" applyFont="true" applyBorder="true" applyAlignment="true" applyProtection="false">
      <alignment horizontal="general" vertical="center" textRotation="0" wrapText="false" indent="0" shrinkToFit="false"/>
      <protection locked="true" hidden="false"/>
    </xf>
    <xf numFmtId="164" fontId="163" fillId="0" borderId="116" xfId="0" applyFont="true" applyBorder="true" applyAlignment="true" applyProtection="false">
      <alignment horizontal="general" vertical="center" textRotation="0" wrapText="false" indent="0" shrinkToFit="false"/>
      <protection locked="true" hidden="false"/>
    </xf>
    <xf numFmtId="164" fontId="163" fillId="0" borderId="117" xfId="0" applyFont="true" applyBorder="true" applyAlignment="true" applyProtection="false">
      <alignment horizontal="general" vertical="center" textRotation="0" wrapText="false" indent="0" shrinkToFit="false"/>
      <protection locked="true" hidden="false"/>
    </xf>
    <xf numFmtId="164" fontId="163" fillId="0" borderId="118" xfId="0" applyFont="true" applyBorder="true" applyAlignment="true" applyProtection="false">
      <alignment horizontal="general" vertical="center" textRotation="0" wrapText="false" indent="0" shrinkToFit="false"/>
      <protection locked="true" hidden="false"/>
    </xf>
    <xf numFmtId="164" fontId="163" fillId="0" borderId="119" xfId="0" applyFont="true" applyBorder="true" applyAlignment="true" applyProtection="false">
      <alignment horizontal="general" vertical="center" textRotation="0" wrapText="false" indent="0" shrinkToFit="false"/>
      <protection locked="true" hidden="false"/>
    </xf>
    <xf numFmtId="164" fontId="216" fillId="0" borderId="110" xfId="0" applyFont="true" applyBorder="true" applyAlignment="true" applyProtection="false">
      <alignment horizontal="general" vertical="center" textRotation="0" wrapText="false" indent="0" shrinkToFit="false"/>
      <protection locked="true" hidden="false"/>
    </xf>
    <xf numFmtId="164" fontId="226" fillId="33" borderId="119" xfId="0" applyFont="true" applyBorder="true" applyAlignment="true" applyProtection="false">
      <alignment horizontal="general" vertical="center" textRotation="0" wrapText="false" indent="0" shrinkToFit="false"/>
      <protection locked="true" hidden="false"/>
    </xf>
    <xf numFmtId="164" fontId="237" fillId="0" borderId="112" xfId="0" applyFont="true" applyBorder="true" applyAlignment="true" applyProtection="false">
      <alignment horizontal="left" vertical="center" textRotation="0" wrapText="true" indent="0" shrinkToFit="false"/>
      <protection locked="true" hidden="false"/>
    </xf>
    <xf numFmtId="164" fontId="237" fillId="0" borderId="114" xfId="0" applyFont="true" applyBorder="true" applyAlignment="true" applyProtection="false">
      <alignment horizontal="general" vertical="center" textRotation="0" wrapText="false" indent="0" shrinkToFit="false"/>
      <protection locked="true" hidden="false"/>
    </xf>
    <xf numFmtId="164" fontId="101" fillId="0" borderId="114" xfId="0" applyFont="true" applyBorder="true" applyAlignment="true" applyProtection="false">
      <alignment horizontal="general" vertical="center" textRotation="0" wrapText="false" indent="0" shrinkToFit="false"/>
      <protection locked="true" hidden="false"/>
    </xf>
    <xf numFmtId="164" fontId="237" fillId="0" borderId="117" xfId="0" applyFont="true" applyBorder="true" applyAlignment="true" applyProtection="false">
      <alignment horizontal="general" vertical="center" textRotation="0" wrapText="false" indent="0" shrinkToFit="false"/>
      <protection locked="true" hidden="false"/>
    </xf>
    <xf numFmtId="164" fontId="0" fillId="0" borderId="0" xfId="0" applyFont="false" applyBorder="true" applyAlignment="true" applyProtection="false">
      <alignment horizontal="general" vertical="center" textRotation="0" wrapText="false" indent="0" shrinkToFit="false"/>
      <protection locked="true" hidden="false"/>
    </xf>
    <xf numFmtId="164" fontId="163" fillId="0" borderId="114" xfId="0" applyFont="true" applyBorder="true" applyAlignment="true" applyProtection="false">
      <alignment horizontal="left" vertical="center" textRotation="0" wrapText="false" indent="0" shrinkToFit="false"/>
      <protection locked="true" hidden="false"/>
    </xf>
    <xf numFmtId="164" fontId="163" fillId="0" borderId="117" xfId="0" applyFont="true" applyBorder="true" applyAlignment="true" applyProtection="false">
      <alignment horizontal="left" vertical="center" textRotation="0" wrapText="false" indent="0" shrinkToFit="false"/>
      <protection locked="true" hidden="false"/>
    </xf>
    <xf numFmtId="164" fontId="18" fillId="0" borderId="0" xfId="55" applyFont="true" applyBorder="false" applyAlignment="false" applyProtection="false">
      <alignment horizontal="general" vertical="bottom" textRotation="0" wrapText="false" indent="0" shrinkToFit="false"/>
      <protection locked="true" hidden="false"/>
    </xf>
    <xf numFmtId="164" fontId="26" fillId="0" borderId="0" xfId="55" applyFont="true" applyBorder="false" applyAlignment="false" applyProtection="false">
      <alignment horizontal="general" vertical="bottom" textRotation="0" wrapText="false" indent="0" shrinkToFit="false"/>
      <protection locked="true" hidden="false"/>
    </xf>
    <xf numFmtId="164" fontId="26" fillId="0" borderId="0" xfId="55" applyFont="true" applyBorder="true" applyAlignment="true" applyProtection="false">
      <alignment horizontal="center" vertical="center" textRotation="0" wrapText="false" indent="0" shrinkToFit="false"/>
      <protection locked="true" hidden="false"/>
    </xf>
    <xf numFmtId="164" fontId="232" fillId="0" borderId="0" xfId="55" applyFont="true" applyBorder="false" applyAlignment="false" applyProtection="false">
      <alignment horizontal="general" vertical="bottom" textRotation="0" wrapText="false" indent="0" shrinkToFit="false"/>
      <protection locked="true" hidden="false"/>
    </xf>
    <xf numFmtId="164" fontId="238" fillId="0" borderId="0" xfId="55" applyFont="true" applyBorder="false" applyAlignment="false" applyProtection="false">
      <alignment horizontal="general" vertical="bottom" textRotation="0" wrapText="false" indent="0" shrinkToFit="false"/>
      <protection locked="true" hidden="false"/>
    </xf>
    <xf numFmtId="164" fontId="18" fillId="0" borderId="0" xfId="55" applyFont="true" applyBorder="false" applyAlignment="true" applyProtection="false">
      <alignment horizontal="left" vertical="bottom" textRotation="0" wrapText="false" indent="0" shrinkToFit="false"/>
      <protection locked="true" hidden="false"/>
    </xf>
    <xf numFmtId="164" fontId="26" fillId="0" borderId="0" xfId="55" applyFont="true" applyBorder="false" applyAlignment="true" applyProtection="false">
      <alignment horizontal="left" vertical="bottom" textRotation="0" wrapText="false" indent="0" shrinkToFit="false"/>
      <protection locked="true" hidden="false"/>
    </xf>
    <xf numFmtId="164" fontId="26" fillId="0" borderId="0" xfId="55" applyFont="true" applyBorder="false" applyAlignment="true" applyProtection="false">
      <alignment horizontal="center" vertical="bottom" textRotation="0" wrapText="false" indent="0" shrinkToFit="false"/>
      <protection locked="true" hidden="false"/>
    </xf>
    <xf numFmtId="164" fontId="18" fillId="0" borderId="0" xfId="55" applyFont="true" applyBorder="false" applyAlignment="true" applyProtection="false">
      <alignment horizontal="center" vertical="bottom" textRotation="0" wrapText="false" indent="0" shrinkToFit="false"/>
      <protection locked="true" hidden="false"/>
    </xf>
    <xf numFmtId="164" fontId="18" fillId="0" borderId="0" xfId="55" applyFont="true" applyBorder="false" applyAlignment="true" applyProtection="false">
      <alignment horizontal="center" vertical="center" textRotation="0" wrapText="false" indent="0" shrinkToFit="false"/>
      <protection locked="true" hidden="false"/>
    </xf>
  </cellXfs>
  <cellStyles count="73">
    <cellStyle name="Normal" xfId="0" builtinId="0"/>
    <cellStyle name="Comma" xfId="15" builtinId="3"/>
    <cellStyle name="Comma [0]" xfId="16" builtinId="6"/>
    <cellStyle name="Currency" xfId="17" builtinId="4"/>
    <cellStyle name="Currency [0]" xfId="18" builtinId="7"/>
    <cellStyle name="Percent" xfId="19" builtinId="5"/>
    <cellStyle name="20% - Énfasis1" xfId="21"/>
    <cellStyle name="20% - Énfasis2" xfId="22"/>
    <cellStyle name="20% - Énfasis4" xfId="23"/>
    <cellStyle name="20% - Énfasis5" xfId="24"/>
    <cellStyle name="20% - Énfasis6" xfId="25"/>
    <cellStyle name="40% - Énfasis1" xfId="26"/>
    <cellStyle name="40% - Énfasis2" xfId="27"/>
    <cellStyle name="40% - Énfasis3" xfId="28"/>
    <cellStyle name="40% - Énfasis4" xfId="29"/>
    <cellStyle name="40% - Énfasis5" xfId="30"/>
    <cellStyle name="40% - Énfasis6" xfId="31"/>
    <cellStyle name="60% - Énfasis1" xfId="32"/>
    <cellStyle name="60% - Énfasis2" xfId="33"/>
    <cellStyle name="60% - Énfasis3" xfId="34"/>
    <cellStyle name="60% - Énfasis4" xfId="35"/>
    <cellStyle name="60% - Énfasis5" xfId="36"/>
    <cellStyle name="60% - Énfasis6" xfId="37"/>
    <cellStyle name="A Question" xfId="38"/>
    <cellStyle name="Buena" xfId="39"/>
    <cellStyle name="Celda de comprobación" xfId="40"/>
    <cellStyle name="Celda vinculada" xfId="41"/>
    <cellStyle name="Cálculo" xfId="42"/>
    <cellStyle name="Encabezado 4" xfId="43"/>
    <cellStyle name="Entrada" xfId="44"/>
    <cellStyle name="Hyperlink 2" xfId="45"/>
    <cellStyle name="Hyperlink 3" xfId="46"/>
    <cellStyle name="Incorrecto" xfId="47"/>
    <cellStyle name="Input Field" xfId="48"/>
    <cellStyle name="Input Type" xfId="49"/>
    <cellStyle name="Internal link" xfId="50"/>
    <cellStyle name="Lien hypertexte 2" xfId="51"/>
    <cellStyle name="Lien hypertexte 3" xfId="52"/>
    <cellStyle name="M2 Question" xfId="53"/>
    <cellStyle name="M3 Question" xfId="54"/>
    <cellStyle name="Normal 2" xfId="55"/>
    <cellStyle name="Normal 2 2" xfId="56"/>
    <cellStyle name="Normal 2 3" xfId="57"/>
    <cellStyle name="Normal 2_Munkafüzet1" xfId="58"/>
    <cellStyle name="Normal 3" xfId="59"/>
    <cellStyle name="Normal 4" xfId="60"/>
    <cellStyle name="Normal 5" xfId="61"/>
    <cellStyle name="Normal 6" xfId="62"/>
    <cellStyle name="Normal 7" xfId="63"/>
    <cellStyle name="Normal 8" xfId="64"/>
    <cellStyle name="Normál 2" xfId="65"/>
    <cellStyle name="Notas" xfId="66"/>
    <cellStyle name="Percent 2" xfId="67"/>
    <cellStyle name="Percent 3" xfId="68"/>
    <cellStyle name="Pourcentage 2" xfId="69"/>
    <cellStyle name="Pourcentage 2 2" xfId="70"/>
    <cellStyle name="Salida" xfId="71"/>
    <cellStyle name="Subheading" xfId="72"/>
    <cellStyle name="Texto de advertencia" xfId="73"/>
    <cellStyle name="Texto explicativo" xfId="74"/>
    <cellStyle name="Título" xfId="75"/>
    <cellStyle name="Título 1" xfId="76"/>
    <cellStyle name="Título 2" xfId="77"/>
    <cellStyle name="Título 3" xfId="78"/>
    <cellStyle name="Énfasis1" xfId="79"/>
    <cellStyle name="Énfasis2" xfId="80"/>
    <cellStyle name="Énfasis3" xfId="81"/>
    <cellStyle name="Énfasis4" xfId="82"/>
    <cellStyle name="Énfasis5" xfId="83"/>
    <cellStyle name="Énfasis6" xfId="84"/>
    <cellStyle name="*unknown*" xfId="20" builtinId="8"/>
    <cellStyle name="Excel Built-in RowLevel_0" xfId="85"/>
    <cellStyle name="Excel Built-in 20% - Accent3" xfId="86"/>
  </cellStyles>
  <dxfs count="5">
    <dxf>
      <font>
        <b val="1"/>
        <i val="0"/>
        <color rgb="FF181716"/>
      </font>
      <fill>
        <patternFill>
          <bgColor rgb="FFE6E6E6"/>
        </patternFill>
      </fill>
    </dxf>
    <dxf>
      <font>
        <name val="Arial"/>
        <charset val="1"/>
        <family val="0"/>
        <b val="1"/>
        <i val="0"/>
        <color rgb="FFFFFFFF"/>
      </font>
      <fill>
        <patternFill>
          <bgColor rgb="FF00441E"/>
        </patternFill>
      </fill>
    </dxf>
    <dxf>
      <font>
        <name val="Arial"/>
        <charset val="1"/>
        <family val="0"/>
        <b val="1"/>
        <i val="0"/>
        <color rgb="FFFFFFFF"/>
      </font>
      <fill>
        <patternFill>
          <bgColor rgb="FF00662C"/>
        </patternFill>
      </fill>
    </dxf>
    <dxf>
      <font>
        <b val="1"/>
        <i val="0"/>
        <color rgb="FF181716"/>
      </font>
      <fill>
        <patternFill>
          <bgColor rgb="FF00883B"/>
        </patternFill>
      </fill>
    </dxf>
    <dxf>
      <font>
        <b val="1"/>
        <i val="0"/>
        <color rgb="FF181716"/>
      </font>
      <fill>
        <patternFill>
          <bgColor rgb="FFC8DE73"/>
        </patternFill>
      </fill>
    </dxf>
  </dxfs>
  <colors>
    <indexedColors>
      <rgbColor rgb="FF000000"/>
      <rgbColor rgb="FFFFFFFF"/>
      <rgbColor rgb="FFFF0000"/>
      <rgbColor rgb="FF8EB747"/>
      <rgbColor rgb="FF0000FF"/>
      <rgbColor rgb="FFC8DE73"/>
      <rgbColor rgb="FFFF00FF"/>
      <rgbColor rgb="FF62FD95"/>
      <rgbColor rgb="FFD80202"/>
      <rgbColor rgb="FF00883B"/>
      <rgbColor rgb="FF003068"/>
      <rgbColor rgb="FF4F6B3D"/>
      <rgbColor rgb="FF6009FA"/>
      <rgbColor rgb="FF019896"/>
      <rgbColor rgb="FFC0C0C0"/>
      <rgbColor rgb="FF808080"/>
      <rgbColor rgb="FFA7A6A7"/>
      <rgbColor rgb="FF6D6864"/>
      <rgbColor rgb="FFF2F2C4"/>
      <rgbColor rgb="FFDCE6F1"/>
      <rgbColor rgb="FFEBEBEB"/>
      <rgbColor rgb="FF908B86"/>
      <rgbColor rgb="FF0069CB"/>
      <rgbColor rgb="FFD9D9D9"/>
      <rgbColor rgb="FF013068"/>
      <rgbColor rgb="FFDDDDDD"/>
      <rgbColor rgb="FFE6E899"/>
      <rgbColor rgb="FFC7C7C7"/>
      <rgbColor rgb="FFE6E6E6"/>
      <rgbColor rgb="FFEEECE1"/>
      <rgbColor rgb="FF0099A9"/>
      <rgbColor rgb="FFF8F8F8"/>
      <rgbColor rgb="FF66AACD"/>
      <rgbColor rgb="FFF2F2F2"/>
      <rgbColor rgb="FFBAFFD4"/>
      <rgbColor rgb="FFF1F2C4"/>
      <rgbColor rgb="FF9AC7E3"/>
      <rgbColor rgb="FFF599F5"/>
      <rgbColor rgb="FFBDBFBD"/>
      <rgbColor rgb="FFFFD1A2"/>
      <rgbColor rgb="FF7C7C7C"/>
      <rgbColor rgb="FF33CCCC"/>
      <rgbColor rgb="FF97B428"/>
      <rgbColor rgb="FFFFD400"/>
      <rgbColor rgb="FFFF9109"/>
      <rgbColor rgb="FF97B42B"/>
      <rgbColor rgb="FF6C6864"/>
      <rgbColor rgb="FF969696"/>
      <rgbColor rgb="FF003366"/>
      <rgbColor rgb="FF0AB51D"/>
      <rgbColor rgb="FF003B09"/>
      <rgbColor rgb="FF191817"/>
      <rgbColor rgb="FF006626"/>
      <rgbColor rgb="FF7B7A79"/>
      <rgbColor rgb="FF42319C"/>
      <rgbColor rgb="FF55514D"/>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externalLink" Target="externalLinks/externalLink1.xml"/><Relationship Id="rId25" Type="http://schemas.openxmlformats.org/officeDocument/2006/relationships/externalLink" Target="externalLinks/externalLink7.xml"/><Relationship Id="rId26" Type="http://schemas.openxmlformats.org/officeDocument/2006/relationships/externalLink" Target="externalLinks/externalLink8.xml"/><Relationship Id="rId27" Type="http://schemas.openxmlformats.org/officeDocument/2006/relationships/externalLink" Target="externalLinks/externalLink12.xml"/><Relationship Id="rId28" Type="http://schemas.openxmlformats.org/officeDocument/2006/relationships/externalLink" Target="externalLinks/externalLink13.xml"/><Relationship Id="rId29" Type="http://schemas.openxmlformats.org/officeDocument/2006/relationships/externalLink" Target="externalLinks/externalLink4.xml"/><Relationship Id="rId30" Type="http://schemas.openxmlformats.org/officeDocument/2006/relationships/externalLink" Target="externalLinks/externalLink3.xml"/><Relationship Id="rId31" Type="http://schemas.openxmlformats.org/officeDocument/2006/relationships/externalLink" Target="externalLinks/externalLink11.xml"/><Relationship Id="rId32" Type="http://schemas.openxmlformats.org/officeDocument/2006/relationships/externalLink" Target="externalLinks/externalLink5.xml"/><Relationship Id="rId33" Type="http://schemas.openxmlformats.org/officeDocument/2006/relationships/externalLink" Target="externalLinks/externalLink6.xml"/><Relationship Id="rId34" Type="http://schemas.openxmlformats.org/officeDocument/2006/relationships/externalLink" Target="externalLinks/externalLink9.xml"/><Relationship Id="rId35" Type="http://schemas.openxmlformats.org/officeDocument/2006/relationships/externalLink" Target="externalLinks/externalLink2.xml"/><Relationship Id="rId36" Type="http://schemas.openxmlformats.org/officeDocument/2006/relationships/externalLink" Target="externalLinks/externalLink14.xml"/><Relationship Id="rId37" Type="http://schemas.openxmlformats.org/officeDocument/2006/relationships/externalLink" Target="externalLinks/externalLink10.xml"/><Relationship Id="rId38"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ffd500"/>
              </a:solidFill>
              <a:ln w="25560">
                <a:noFill/>
              </a:ln>
            </c:spPr>
          </c:dPt>
          <c:dPt>
            <c:idx val="2"/>
            <c:spPr>
              <a:solidFill>
                <a:srgbClr val="97b42a"/>
              </a:solidFill>
              <a:ln w="25560">
                <a:noFill/>
              </a:ln>
            </c:spPr>
          </c:dPt>
          <c:dPt>
            <c:idx val="3"/>
            <c:spPr>
              <a:solidFill>
                <a:srgbClr val="dce6f1"/>
              </a:solidFill>
              <a:ln w="25560">
                <a:noFill/>
              </a:ln>
            </c:spPr>
          </c:dPt>
          <c:dPt>
            <c:idx val="4"/>
            <c:spPr>
              <a:solidFill>
                <a:srgbClr val="fcd6b6"/>
              </a:solidFill>
              <a:ln w="25560">
                <a:noFill/>
              </a:ln>
            </c:spPr>
          </c:dPt>
          <c:dPt>
            <c:idx val="5"/>
            <c:spPr>
              <a:solidFill>
                <a:srgbClr val="003068"/>
              </a:solidFill>
              <a:ln w="25560">
                <a:noFill/>
              </a:ln>
            </c:spPr>
          </c:dPt>
          <c:dPt>
            <c:idx val="6"/>
            <c:spPr>
              <a:solidFill>
                <a:srgbClr val="d9d9d9"/>
              </a:solidFill>
              <a:ln w="25560">
                <a:noFill/>
              </a:ln>
            </c:spPr>
          </c:dPt>
          <c:dPt>
            <c:idx val="7"/>
            <c:spPr>
              <a:solidFill>
                <a:srgbClr val="00883b"/>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7"/>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10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Report'!$Y$20:$Y$27</c:f>
              <c:strCache>
                <c:ptCount val="8"/>
                <c:pt idx="0">
                  <c:v>Municipal</c:v>
                </c:pt>
                <c:pt idx="1">
                  <c:v>Tertiary</c:v>
                </c:pt>
                <c:pt idx="2">
                  <c:v>Residential</c:v>
                </c:pt>
                <c:pt idx="3">
                  <c:v>Public lighting</c:v>
                </c:pt>
                <c:pt idx="4">
                  <c:v>Industry</c:v>
                </c:pt>
                <c:pt idx="5">
                  <c:v>Transport</c:v>
                </c:pt>
                <c:pt idx="6">
                  <c:v>Other</c:v>
                </c:pt>
                <c:pt idx="7">
                  <c:v>Non-energy related</c:v>
                </c:pt>
              </c:strCache>
            </c:strRef>
          </c:cat>
          <c:val>
            <c:numRef>
              <c:f>'Mitigation Report'!$Z$20:$Z$27</c:f>
              <c:numCache>
                <c:formatCode>General</c:formatCode>
                <c:ptCount val="8"/>
              </c:numCache>
            </c:numRef>
          </c:val>
        </c:ser>
        <c:firstSliceAng val="0"/>
        <c:holeSize val="50"/>
      </c:doughnutChart>
      <c:spPr>
        <a:noFill/>
        <a:ln w="25560">
          <a:noFill/>
        </a:ln>
      </c:spPr>
    </c:plotArea>
    <c:legend>
      <c:legendPos val="r"/>
      <c:layout>
        <c:manualLayout>
          <c:xMode val="edge"/>
          <c:yMode val="edge"/>
          <c:x val="0.650770915831157"/>
          <c:y val="0.0915386931647094"/>
          <c:w val="0.324233232221099"/>
          <c:h val="0.796867941575064"/>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9489712680141"/>
          <c:y val="0.128111718275653"/>
          <c:w val="0.404423094353304"/>
          <c:h val="0.743624772313297"/>
        </c:manualLayout>
      </c:layout>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ffd500"/>
              </a:solidFill>
              <a:ln w="25560">
                <a:noFill/>
              </a:ln>
            </c:spPr>
          </c:dPt>
          <c:dPt>
            <c:idx val="2"/>
            <c:spPr>
              <a:solidFill>
                <a:srgbClr val="97b42a"/>
              </a:solidFill>
              <a:ln w="25560">
                <a:noFill/>
              </a:ln>
            </c:spPr>
          </c:dPt>
          <c:dPt>
            <c:idx val="3"/>
            <c:spPr>
              <a:solidFill>
                <a:srgbClr val="dce6f1"/>
              </a:solidFill>
              <a:ln w="25560">
                <a:noFill/>
              </a:ln>
            </c:spPr>
          </c:dPt>
          <c:dPt>
            <c:idx val="4"/>
            <c:spPr>
              <a:solidFill>
                <a:srgbClr val="003068"/>
              </a:solidFill>
              <a:ln w="25560">
                <a:noFill/>
              </a:ln>
            </c:spPr>
          </c:dPt>
          <c:dPt>
            <c:idx val="5"/>
            <c:spPr>
              <a:solidFill>
                <a:srgbClr val="fcd6b6"/>
              </a:solidFill>
              <a:ln w="25560">
                <a:noFill/>
              </a:ln>
            </c:spPr>
          </c:dPt>
          <c:dPt>
            <c:idx val="6"/>
            <c:spPr>
              <a:solidFill>
                <a:srgbClr val="93a9d0"/>
              </a:solidFill>
              <a:ln w="25560">
                <a:noFill/>
              </a:ln>
            </c:spPr>
          </c:dPt>
          <c:dPt>
            <c:idx val="7"/>
            <c:spPr>
              <a:solidFill>
                <a:srgbClr val="d29392"/>
              </a:solidFill>
              <a:ln w="25560">
                <a:noFill/>
              </a:ln>
            </c:spPr>
          </c:dPt>
          <c:dPt>
            <c:idx val="8"/>
            <c:spPr>
              <a:solidFill>
                <a:srgbClr val="d9d9d9"/>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7"/>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8"/>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Report'!$AO$112:$AO$120</c:f>
              <c:numCache>
                <c:formatCode>General</c:formatCode>
                <c:ptCount val="9"/>
              </c:numCache>
            </c:numRef>
          </c:val>
        </c:ser>
        <c:firstSliceAng val="0"/>
        <c:holeSize val="50"/>
      </c:doughnutChart>
      <c:spPr>
        <a:noFill/>
        <a:ln w="25560">
          <a:noFill/>
        </a:ln>
      </c:spPr>
    </c:plotArea>
    <c:legend>
      <c:legendPos val="r"/>
      <c:layout>
        <c:manualLayout>
          <c:xMode val="edge"/>
          <c:yMode val="edge"/>
          <c:x val="0.57273633644521"/>
          <c:y val="0.068154219793564"/>
          <c:w val="0.415065264684554"/>
          <c:h val="0.851525732503416"/>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183970856102"/>
          <c:y val="0.0923373351119016"/>
          <c:w val="0.745719489981785"/>
          <c:h val="0.69364161849711"/>
        </c:manualLayout>
      </c:layout>
      <c:barChart>
        <c:barDir val="col"/>
        <c:grouping val="clustered"/>
        <c:varyColors val="0"/>
        <c:ser>
          <c:idx val="0"/>
          <c:order val="0"/>
          <c:tx>
            <c:strRef>
              <c:f>'Mitigation Report'!$Y$132:$Y$134</c:f>
              <c:strCache>
                <c:ptCount val="1"/>
                <c:pt idx="0">
                  <c:v>[drop -down] BAU Scenario 2020 SECAP Scenario 2020</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Report'!$Y$132:$Y$134</c:f>
              <c:strCache>
                <c:ptCount val="3"/>
                <c:pt idx="0">
                  <c:v>[drop -down]</c:v>
                </c:pt>
                <c:pt idx="1">
                  <c:v>BAU Scenario 2020</c:v>
                </c:pt>
                <c:pt idx="2">
                  <c:v>SECAP Scenario 2020</c:v>
                </c:pt>
              </c:strCache>
            </c:strRef>
          </c:cat>
          <c:val>
            <c:numRef>
              <c:f>'Mitigation Report'!$AA$132:$AA$134</c:f>
              <c:numCache>
                <c:formatCode>General</c:formatCode>
                <c:ptCount val="3"/>
                <c:pt idx="1">
                  <c:v>0</c:v>
                </c:pt>
              </c:numCache>
            </c:numRef>
          </c:val>
        </c:ser>
        <c:gapWidth val="150"/>
        <c:overlap val="0"/>
        <c:axId val="37379021"/>
        <c:axId val="55769312"/>
      </c:barChart>
      <c:catAx>
        <c:axId val="37379021"/>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0000"/>
                </a:solidFill>
                <a:latin typeface="Arial"/>
                <a:ea typeface="Arial"/>
              </a:defRPr>
            </a:pPr>
          </a:p>
        </c:txPr>
        <c:crossAx val="55769312"/>
        <c:crosses val="autoZero"/>
        <c:auto val="1"/>
        <c:lblAlgn val="ctr"/>
        <c:lblOffset val="100"/>
        <c:noMultiLvlLbl val="0"/>
      </c:catAx>
      <c:valAx>
        <c:axId val="55769312"/>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152094717668488"/>
              <c:y val="0.0677338076182007"/>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37379021"/>
        <c:crosses val="autoZero"/>
        <c:crossBetween val="between"/>
      </c:valAx>
      <c:spPr>
        <a:solidFill>
          <a:srgbClr val="f8f8f8"/>
        </a:solidFill>
        <a:ln w="25560">
          <a:noFill/>
        </a:ln>
      </c:spPr>
    </c:plotArea>
    <c:plotVisOnly val="1"/>
    <c:dispBlanksAs val="gap"/>
  </c:chart>
  <c:spPr>
    <a:solidFill>
      <a:srgbClr val="f8f8f8"/>
    </a:solidFill>
    <a:ln w="3240">
      <a:solidFill>
        <a:srgbClr val="99cc00"/>
      </a:solidFill>
      <a:prstDash val="lgDash"/>
      <a:round/>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clustered"/>
        <c:varyColors val="0"/>
        <c:ser>
          <c:idx val="0"/>
          <c:order val="0"/>
          <c:spPr>
            <a:solidFill>
              <a:srgbClr val="5f8b95"/>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Report'!$AO$112:$AO$120</c:f>
              <c:numCache>
                <c:formatCode>General</c:formatCode>
                <c:ptCount val="9"/>
              </c:numCache>
            </c:numRef>
          </c:val>
        </c:ser>
        <c:gapWidth val="150"/>
        <c:overlap val="0"/>
        <c:axId val="59188615"/>
        <c:axId val="15844616"/>
      </c:barChart>
      <c:catAx>
        <c:axId val="59188615"/>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15844616"/>
        <c:crosses val="autoZero"/>
        <c:auto val="1"/>
        <c:lblAlgn val="ctr"/>
        <c:lblOffset val="100"/>
        <c:noMultiLvlLbl val="0"/>
      </c:catAx>
      <c:valAx>
        <c:axId val="15844616"/>
        <c:scaling>
          <c:orientation val="minMax"/>
        </c:scaling>
        <c:delete val="0"/>
        <c:axPos val="l"/>
        <c:title>
          <c:tx>
            <c:rich>
              <a:bodyPr rot="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Estimated Tonnes CO2 emissions reduced</a:t>
                </a:r>
              </a:p>
            </c:rich>
          </c:tx>
          <c:layout>
            <c:manualLayout>
              <c:xMode val="edge"/>
              <c:yMode val="edge"/>
              <c:x val="0.383959736991639"/>
              <c:y val="0.870466321243523"/>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9188615"/>
        <c:crosses val="autoZero"/>
        <c:crossBetween val="between"/>
      </c:valAx>
      <c:spPr>
        <a:noFill/>
        <a:ln w="25560">
          <a:noFill/>
        </a:ln>
      </c:spPr>
    </c:plotArea>
    <c:plotVisOnly val="1"/>
    <c:dispBlanksAs val="gap"/>
  </c:chart>
  <c:spPr>
    <a:solidFill>
      <a:srgbClr val="f8f8f8"/>
    </a:solidFill>
    <a:ln w="3240">
      <a:solidFill>
        <a:srgbClr val="99cc00"/>
      </a:solidFill>
      <a:prstDash val="lgDash"/>
      <a:round/>
    </a:ln>
  </c:spPr>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Electricity</a:t>
            </a:r>
          </a:p>
        </c:rich>
      </c:tx>
      <c:layout>
        <c:manualLayout>
          <c:xMode val="edge"/>
          <c:yMode val="edge"/>
          <c:x val="0.389786015432344"/>
          <c:y val="0.0171483010479517"/>
        </c:manualLayout>
      </c:layout>
      <c:overlay val="0"/>
      <c:spPr>
        <a:noFill/>
        <a:ln w="25560">
          <a:noFill/>
        </a:ln>
      </c:spPr>
    </c:title>
    <c:autoTitleDeleted val="0"/>
    <c:plotArea>
      <c:layout>
        <c:manualLayout>
          <c:layoutTarget val="inner"/>
          <c:xMode val="edge"/>
          <c:yMode val="edge"/>
          <c:x val="0.196165778378808"/>
          <c:y val="0.161003493172436"/>
          <c:w val="0.530904462652136"/>
          <c:h val="0.698475706573515"/>
        </c:manualLayout>
      </c:layout>
      <c:barChart>
        <c:barDir val="col"/>
        <c:grouping val="clustered"/>
        <c:varyColors val="0"/>
        <c:ser>
          <c:idx val="0"/>
          <c:order val="0"/>
          <c:tx>
            <c:strRef>
              <c:f>'Mitigation Report'!$Y$80</c:f>
              <c:strCache>
                <c:ptCount val="1"/>
                <c:pt idx="0">
                  <c:v>Electricity consumption</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Report'!$Z$80</c:f>
              <c:numCache>
                <c:formatCode>General</c:formatCode>
                <c:ptCount val="1"/>
              </c:numCache>
            </c:numRef>
          </c:val>
        </c:ser>
        <c:ser>
          <c:idx val="1"/>
          <c:order val="1"/>
          <c:tx>
            <c:strRef>
              <c:f>'Mitigation Report'!$Y$81</c:f>
              <c:strCache>
                <c:ptCount val="1"/>
                <c:pt idx="0">
                  <c:v>Non-RES electricity production</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Report'!$Z$81</c:f>
              <c:numCache>
                <c:formatCode>General</c:formatCode>
                <c:ptCount val="1"/>
                <c:pt idx="0">
                  <c:v>0</c:v>
                </c:pt>
              </c:numCache>
            </c:numRef>
          </c:val>
        </c:ser>
        <c:ser>
          <c:idx val="2"/>
          <c:order val="2"/>
          <c:tx>
            <c:strRef>
              <c:f>'Mitigation Report'!$Y$82</c:f>
              <c:strCache>
                <c:ptCount val="1"/>
                <c:pt idx="0">
                  <c:v>RES electricity production</c:v>
                </c:pt>
              </c:strCache>
            </c:strRef>
          </c:tx>
          <c:spPr>
            <a:solidFill>
              <a:srgbClr val="dce7f2"/>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Report'!$Z$82</c:f>
              <c:numCache>
                <c:formatCode>General</c:formatCode>
                <c:ptCount val="1"/>
                <c:pt idx="0">
                  <c:v>0</c:v>
                </c:pt>
              </c:numCache>
            </c:numRef>
          </c:val>
        </c:ser>
        <c:gapWidth val="150"/>
        <c:overlap val="0"/>
        <c:axId val="54951996"/>
        <c:axId val="66976476"/>
      </c:barChart>
      <c:catAx>
        <c:axId val="54951996"/>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6976476"/>
        <c:crosses val="autoZero"/>
        <c:auto val="1"/>
        <c:lblAlgn val="ctr"/>
        <c:lblOffset val="100"/>
        <c:noMultiLvlLbl val="0"/>
      </c:catAx>
      <c:valAx>
        <c:axId val="66976476"/>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20913212950441"/>
              <c:y val="0.362972372181645"/>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4951996"/>
        <c:crosses val="autoZero"/>
        <c:crossBetween val="between"/>
      </c:valAx>
      <c:spPr>
        <a:solidFill>
          <a:srgbClr val="f8f8f8"/>
        </a:solidFill>
        <a:ln w="25560">
          <a:noFill/>
        </a:ln>
      </c:spPr>
    </c:plotArea>
    <c:legend>
      <c:legendPos val="r"/>
      <c:layout>
        <c:manualLayout>
          <c:xMode val="edge"/>
          <c:yMode val="edge"/>
          <c:x val="0.736616021000716"/>
          <c:y val="0.323436011432201"/>
          <c:w val="0.250517104216388"/>
          <c:h val="0.529458472288391"/>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Heat/cold</a:t>
            </a:r>
          </a:p>
        </c:rich>
      </c:tx>
      <c:layout>
        <c:manualLayout>
          <c:xMode val="edge"/>
          <c:yMode val="edge"/>
          <c:x val="0.389673255344897"/>
          <c:y val="0.0171483010479517"/>
        </c:manualLayout>
      </c:layout>
      <c:overlay val="0"/>
      <c:spPr>
        <a:noFill/>
        <a:ln w="25560">
          <a:noFill/>
        </a:ln>
      </c:spPr>
    </c:title>
    <c:autoTitleDeleted val="0"/>
    <c:plotArea>
      <c:layout>
        <c:manualLayout>
          <c:layoutTarget val="inner"/>
          <c:xMode val="edge"/>
          <c:yMode val="edge"/>
          <c:x val="0.199677289229528"/>
          <c:y val="0.161003493172436"/>
          <c:w val="0.516579265832997"/>
          <c:h val="0.698475706573515"/>
        </c:manualLayout>
      </c:layout>
      <c:barChart>
        <c:barDir val="col"/>
        <c:grouping val="clustered"/>
        <c:varyColors val="0"/>
        <c:ser>
          <c:idx val="0"/>
          <c:order val="0"/>
          <c:tx>
            <c:strRef>
              <c:f>'Mitigation Report'!$Y$84</c:f>
              <c:strCache>
                <c:ptCount val="1"/>
                <c:pt idx="0">
                  <c:v>Heat/cold consumption</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Report'!$Z$84</c:f>
              <c:numCache>
                <c:formatCode>General</c:formatCode>
                <c:ptCount val="1"/>
              </c:numCache>
            </c:numRef>
          </c:val>
        </c:ser>
        <c:ser>
          <c:idx val="1"/>
          <c:order val="1"/>
          <c:tx>
            <c:strRef>
              <c:f>'Mitigation Report'!$Y$85</c:f>
              <c:strCache>
                <c:ptCount val="1"/>
                <c:pt idx="0">
                  <c:v>RES heat/cold production</c:v>
                </c:pt>
              </c:strCache>
            </c:strRef>
          </c:tx>
          <c:spPr>
            <a:solidFill>
              <a:srgbClr val="ebf1de"/>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Report'!$Z$85</c:f>
              <c:numCache>
                <c:formatCode>General</c:formatCode>
                <c:ptCount val="1"/>
                <c:pt idx="0">
                  <c:v>0</c:v>
                </c:pt>
              </c:numCache>
            </c:numRef>
          </c:val>
        </c:ser>
        <c:ser>
          <c:idx val="2"/>
          <c:order val="2"/>
          <c:tx>
            <c:strRef>
              <c:f>'Mitigation Report'!$Y$86</c:f>
              <c:strCache>
                <c:ptCount val="1"/>
                <c:pt idx="0">
                  <c:v>Non-RES heat/cold production</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Report'!$Z$86</c:f>
              <c:numCache>
                <c:formatCode>General</c:formatCode>
                <c:ptCount val="1"/>
                <c:pt idx="0">
                  <c:v>0</c:v>
                </c:pt>
              </c:numCache>
            </c:numRef>
          </c:val>
        </c:ser>
        <c:gapWidth val="150"/>
        <c:overlap val="0"/>
        <c:axId val="98078924"/>
        <c:axId val="57322232"/>
      </c:barChart>
      <c:catAx>
        <c:axId val="98078924"/>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7322232"/>
        <c:crosses val="autoZero"/>
        <c:auto val="1"/>
        <c:lblAlgn val="ctr"/>
        <c:lblOffset val="100"/>
        <c:noMultiLvlLbl val="0"/>
      </c:catAx>
      <c:valAx>
        <c:axId val="57322232"/>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28277531262606"/>
              <c:y val="0.348046999047317"/>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98078924"/>
        <c:crosses val="autoZero"/>
        <c:crossBetween val="between"/>
      </c:valAx>
      <c:spPr>
        <a:solidFill>
          <a:srgbClr val="f8f8f8"/>
        </a:solidFill>
        <a:ln w="25560">
          <a:noFill/>
        </a:ln>
      </c:spPr>
    </c:plotArea>
    <c:legend>
      <c:legendPos val="r"/>
      <c:layout>
        <c:manualLayout>
          <c:xMode val="edge"/>
          <c:yMode val="edge"/>
          <c:x val="0.722307382008875"/>
          <c:y val="0.344395046046364"/>
          <c:w val="0.266822656123931"/>
          <c:h val="0.508337303477847"/>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1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9549023187877"/>
          <c:y val="0.128111718275653"/>
          <c:w val="0.404418477268578"/>
          <c:h val="0.743624772313297"/>
        </c:manualLayout>
      </c:layout>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ffd500"/>
              </a:solidFill>
              <a:ln w="25560">
                <a:noFill/>
              </a:ln>
            </c:spPr>
          </c:dPt>
          <c:dPt>
            <c:idx val="2"/>
            <c:spPr>
              <a:solidFill>
                <a:srgbClr val="97b42a"/>
              </a:solidFill>
              <a:ln w="25560">
                <a:noFill/>
              </a:ln>
            </c:spPr>
          </c:dPt>
          <c:dPt>
            <c:idx val="3"/>
            <c:spPr>
              <a:solidFill>
                <a:srgbClr val="dce6f1"/>
              </a:solidFill>
              <a:ln w="25560">
                <a:noFill/>
              </a:ln>
            </c:spPr>
          </c:dPt>
          <c:dPt>
            <c:idx val="4"/>
            <c:spPr>
              <a:solidFill>
                <a:srgbClr val="003068"/>
              </a:solidFill>
              <a:ln w="25560">
                <a:noFill/>
              </a:ln>
            </c:spPr>
          </c:dPt>
          <c:dPt>
            <c:idx val="5"/>
            <c:spPr>
              <a:solidFill>
                <a:srgbClr val="fcd6b6"/>
              </a:solidFill>
              <a:ln w="25560">
                <a:noFill/>
              </a:ln>
            </c:spPr>
          </c:dPt>
          <c:dPt>
            <c:idx val="6"/>
            <c:spPr>
              <a:solidFill>
                <a:srgbClr val="93a9d0"/>
              </a:solidFill>
              <a:ln w="25560">
                <a:noFill/>
              </a:ln>
            </c:spPr>
          </c:dPt>
          <c:dPt>
            <c:idx val="7"/>
            <c:spPr>
              <a:solidFill>
                <a:srgbClr val="d29392"/>
              </a:solidFill>
              <a:ln w="25560">
                <a:noFill/>
              </a:ln>
            </c:spPr>
          </c:dPt>
          <c:dPt>
            <c:idx val="8"/>
            <c:spPr>
              <a:solidFill>
                <a:srgbClr val="d9d9d9"/>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7"/>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8"/>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Report'!$AP$112:$AP$120</c:f>
              <c:numCache>
                <c:formatCode>General</c:formatCode>
                <c:ptCount val="9"/>
              </c:numCache>
            </c:numRef>
          </c:val>
        </c:ser>
        <c:firstSliceAng val="0"/>
        <c:holeSize val="50"/>
      </c:doughnutChart>
      <c:spPr>
        <a:noFill/>
        <a:ln w="25560">
          <a:noFill/>
        </a:ln>
      </c:spPr>
    </c:plotArea>
    <c:legend>
      <c:legendPos val="r"/>
      <c:layout>
        <c:manualLayout>
          <c:xMode val="edge"/>
          <c:yMode val="edge"/>
          <c:x val="0.575953989410261"/>
          <c:y val="0.0601092896174863"/>
          <c:w val="0.414224413402721"/>
          <c:h val="0.851525732503416"/>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clustered"/>
        <c:varyColors val="0"/>
        <c:ser>
          <c:idx val="0"/>
          <c:order val="0"/>
          <c:spPr>
            <a:solidFill>
              <a:srgbClr val="5f8b95"/>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Report'!$AP$112:$AP$120</c:f>
              <c:numCache>
                <c:formatCode>General</c:formatCode>
                <c:ptCount val="9"/>
              </c:numCache>
            </c:numRef>
          </c:val>
        </c:ser>
        <c:gapWidth val="150"/>
        <c:overlap val="0"/>
        <c:axId val="22788504"/>
        <c:axId val="46346919"/>
      </c:barChart>
      <c:catAx>
        <c:axId val="22788504"/>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46346919"/>
        <c:crosses val="autoZero"/>
        <c:auto val="1"/>
        <c:lblAlgn val="ctr"/>
        <c:lblOffset val="100"/>
        <c:noMultiLvlLbl val="0"/>
      </c:catAx>
      <c:valAx>
        <c:axId val="46346919"/>
        <c:scaling>
          <c:orientation val="minMax"/>
        </c:scaling>
        <c:delete val="0"/>
        <c:axPos val="l"/>
        <c:title>
          <c:tx>
            <c:rich>
              <a:bodyPr rot="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Estimated Tonnes CO2 emissions reduced</a:t>
                </a:r>
              </a:p>
            </c:rich>
          </c:tx>
          <c:layout>
            <c:manualLayout>
              <c:xMode val="edge"/>
              <c:yMode val="edge"/>
              <c:x val="0.383968655619949"/>
              <c:y val="0.870445956160242"/>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22788504"/>
        <c:crosses val="autoZero"/>
        <c:crossBetween val="between"/>
      </c:valAx>
      <c:spPr>
        <a:noFill/>
        <a:ln w="25560">
          <a:noFill/>
        </a:ln>
      </c:spPr>
    </c:plotArea>
    <c:plotVisOnly val="1"/>
    <c:dispBlanksAs val="gap"/>
  </c:chart>
  <c:spPr>
    <a:solidFill>
      <a:srgbClr val="f8f8f8"/>
    </a:solidFill>
    <a:ln w="3240">
      <a:solidFill>
        <a:srgbClr val="99cc00"/>
      </a:solidFill>
      <a:prstDash val="lgDash"/>
      <a:round/>
    </a:ln>
  </c:spPr>
</c:chartSpace>
</file>

<file path=xl/charts/chart1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9572820839785"/>
          <c:y val="0.128111718275653"/>
          <c:w val="0.404408416067037"/>
          <c:h val="0.743624772313297"/>
        </c:manualLayout>
      </c:layout>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ffd500"/>
              </a:solidFill>
              <a:ln w="25560">
                <a:noFill/>
              </a:ln>
            </c:spPr>
          </c:dPt>
          <c:dPt>
            <c:idx val="2"/>
            <c:spPr>
              <a:solidFill>
                <a:srgbClr val="97b42a"/>
              </a:solidFill>
              <a:ln w="25560">
                <a:noFill/>
              </a:ln>
            </c:spPr>
          </c:dPt>
          <c:dPt>
            <c:idx val="3"/>
            <c:spPr>
              <a:solidFill>
                <a:srgbClr val="dce6f1"/>
              </a:solidFill>
              <a:ln w="25560">
                <a:noFill/>
              </a:ln>
            </c:spPr>
          </c:dPt>
          <c:dPt>
            <c:idx val="4"/>
            <c:spPr>
              <a:solidFill>
                <a:srgbClr val="003068"/>
              </a:solidFill>
              <a:ln w="25560">
                <a:noFill/>
              </a:ln>
            </c:spPr>
          </c:dPt>
          <c:dPt>
            <c:idx val="5"/>
            <c:spPr>
              <a:solidFill>
                <a:srgbClr val="fcd6b6"/>
              </a:solidFill>
              <a:ln w="25560">
                <a:noFill/>
              </a:ln>
            </c:spPr>
          </c:dPt>
          <c:dPt>
            <c:idx val="6"/>
            <c:spPr>
              <a:solidFill>
                <a:srgbClr val="93a9d0"/>
              </a:solidFill>
              <a:ln w="25560">
                <a:noFill/>
              </a:ln>
            </c:spPr>
          </c:dPt>
          <c:dPt>
            <c:idx val="7"/>
            <c:spPr>
              <a:solidFill>
                <a:srgbClr val="d29392"/>
              </a:solidFill>
              <a:ln w="25560">
                <a:noFill/>
              </a:ln>
            </c:spPr>
          </c:dPt>
          <c:dPt>
            <c:idx val="8"/>
            <c:spPr>
              <a:solidFill>
                <a:srgbClr val="d9d9d9"/>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7"/>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8"/>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Report'!$AQ$112:$AQ$120</c:f>
              <c:numCache>
                <c:formatCode>General</c:formatCode>
                <c:ptCount val="9"/>
              </c:numCache>
            </c:numRef>
          </c:val>
        </c:ser>
        <c:firstSliceAng val="0"/>
        <c:holeSize val="50"/>
      </c:doughnutChart>
      <c:spPr>
        <a:noFill/>
        <a:ln w="25560">
          <a:noFill/>
        </a:ln>
      </c:spPr>
    </c:plotArea>
    <c:legend>
      <c:legendPos val="r"/>
      <c:layout>
        <c:manualLayout>
          <c:xMode val="edge"/>
          <c:yMode val="edge"/>
          <c:x val="0.577010656708261"/>
          <c:y val="0.068154219793564"/>
          <c:w val="0.413190016396429"/>
          <c:h val="0.851525732503416"/>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1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clustered"/>
        <c:varyColors val="0"/>
        <c:ser>
          <c:idx val="0"/>
          <c:order val="0"/>
          <c:spPr>
            <a:solidFill>
              <a:srgbClr val="5f8b95"/>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Report'!$AP$112:$AP$120</c:f>
              <c:numCache>
                <c:formatCode>General</c:formatCode>
                <c:ptCount val="9"/>
              </c:numCache>
            </c:numRef>
          </c:val>
        </c:ser>
        <c:gapWidth val="150"/>
        <c:overlap val="0"/>
        <c:axId val="21483237"/>
        <c:axId val="42579851"/>
      </c:barChart>
      <c:catAx>
        <c:axId val="21483237"/>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42579851"/>
        <c:crosses val="autoZero"/>
        <c:auto val="1"/>
        <c:lblAlgn val="ctr"/>
        <c:lblOffset val="100"/>
        <c:noMultiLvlLbl val="0"/>
      </c:catAx>
      <c:valAx>
        <c:axId val="42579851"/>
        <c:scaling>
          <c:orientation val="minMax"/>
        </c:scaling>
        <c:delete val="0"/>
        <c:axPos val="l"/>
        <c:title>
          <c:tx>
            <c:rich>
              <a:bodyPr rot="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Estimated Tonnes CO2 emissions reduced</a:t>
                </a:r>
              </a:p>
            </c:rich>
          </c:tx>
          <c:layout>
            <c:manualLayout>
              <c:xMode val="edge"/>
              <c:yMode val="edge"/>
              <c:x val="0.383968655619949"/>
              <c:y val="0.870445956160242"/>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21483237"/>
        <c:crosses val="autoZero"/>
        <c:crossBetween val="between"/>
      </c:valAx>
      <c:spPr>
        <a:noFill/>
        <a:ln w="25560">
          <a:noFill/>
        </a:ln>
      </c:spPr>
    </c:plotArea>
    <c:plotVisOnly val="1"/>
    <c:dispBlanksAs val="gap"/>
  </c:chart>
  <c:spPr>
    <a:solidFill>
      <a:srgbClr val="f8f8f8"/>
    </a:solidFill>
    <a:ln w="3240">
      <a:solidFill>
        <a:srgbClr val="99cc00"/>
      </a:solidFill>
      <a:prstDash val="lgDash"/>
      <a:round/>
    </a:ln>
  </c:spPr>
</c:chartSpace>
</file>

<file path=xl/charts/chart1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18452326952735"/>
          <c:y val="0.0924107142857143"/>
          <c:w val="0.745713508119387"/>
          <c:h val="0.693601190476191"/>
        </c:manualLayout>
      </c:layout>
      <c:barChart>
        <c:barDir val="col"/>
        <c:grouping val="clustered"/>
        <c:varyColors val="0"/>
        <c:ser>
          <c:idx val="0"/>
          <c:order val="0"/>
          <c:tx>
            <c:strRef>
              <c:f>'Mitigation Report'!$Y$136:$Y$138</c:f>
              <c:strCache>
                <c:ptCount val="1"/>
                <c:pt idx="0">
                  <c:v>[drop -down] BAU Scenario 2030 SECAP Scenario 2030</c:v>
                </c:pt>
              </c:strCache>
            </c:strRef>
          </c:tx>
          <c:spPr>
            <a:solidFill>
              <a:srgbClr val="0099a9"/>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Report'!$Y$136:$Y$138</c:f>
              <c:strCache>
                <c:ptCount val="3"/>
                <c:pt idx="0">
                  <c:v>[drop -down]</c:v>
                </c:pt>
                <c:pt idx="1">
                  <c:v>BAU Scenario 2030</c:v>
                </c:pt>
                <c:pt idx="2">
                  <c:v>SECAP Scenario 2030</c:v>
                </c:pt>
              </c:strCache>
            </c:strRef>
          </c:cat>
          <c:val>
            <c:numRef>
              <c:f>'Mitigation Report'!$AA$136:$AA$138</c:f>
              <c:numCache>
                <c:formatCode>General</c:formatCode>
                <c:ptCount val="3"/>
              </c:numCache>
            </c:numRef>
          </c:val>
        </c:ser>
        <c:gapWidth val="150"/>
        <c:overlap val="0"/>
        <c:axId val="69436824"/>
        <c:axId val="4328521"/>
      </c:barChart>
      <c:catAx>
        <c:axId val="69436824"/>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0000"/>
                </a:solidFill>
                <a:latin typeface="Arial"/>
                <a:ea typeface="Arial"/>
              </a:defRPr>
            </a:pPr>
          </a:p>
        </c:txPr>
        <c:crossAx val="4328521"/>
        <c:crosses val="autoZero"/>
        <c:auto val="1"/>
        <c:lblAlgn val="ctr"/>
        <c:lblOffset val="100"/>
        <c:noMultiLvlLbl val="0"/>
      </c:catAx>
      <c:valAx>
        <c:axId val="4328521"/>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151501406150776"/>
              <c:y val="0.0678571428571429"/>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9436824"/>
        <c:crosses val="autoZero"/>
        <c:crossBetween val="between"/>
      </c:valAx>
      <c:spPr>
        <a:solidFill>
          <a:srgbClr val="f8f8f8"/>
        </a:solidFill>
        <a:ln w="25560">
          <a:noFill/>
        </a:ln>
      </c:spPr>
    </c:plotArea>
    <c:plotVisOnly val="1"/>
    <c:dispBlanksAs val="gap"/>
  </c:chart>
  <c:spPr>
    <a:solidFill>
      <a:srgbClr val="f8f8f8"/>
    </a:solidFill>
    <a:ln w="3240">
      <a:solidFill>
        <a:srgbClr val="99cc00"/>
      </a:solidFill>
      <a:prstDash val="lgDash"/>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ffd500"/>
              </a:solidFill>
              <a:ln w="25560">
                <a:noFill/>
              </a:ln>
            </c:spPr>
          </c:dPt>
          <c:dPt>
            <c:idx val="2"/>
            <c:spPr>
              <a:solidFill>
                <a:srgbClr val="97b42a"/>
              </a:solidFill>
              <a:ln w="25560">
                <a:noFill/>
              </a:ln>
            </c:spPr>
          </c:dPt>
          <c:dPt>
            <c:idx val="3"/>
            <c:spPr>
              <a:solidFill>
                <a:srgbClr val="dce6f1"/>
              </a:solidFill>
              <a:ln w="25560">
                <a:noFill/>
              </a:ln>
            </c:spPr>
          </c:dPt>
          <c:dPt>
            <c:idx val="4"/>
            <c:spPr>
              <a:solidFill>
                <a:srgbClr val="fcd6b6"/>
              </a:solidFill>
              <a:ln w="25560">
                <a:noFill/>
              </a:ln>
            </c:spPr>
          </c:dPt>
          <c:dPt>
            <c:idx val="5"/>
            <c:spPr>
              <a:solidFill>
                <a:srgbClr val="003068"/>
              </a:solidFill>
              <a:ln w="25560">
                <a:noFill/>
              </a:ln>
            </c:spPr>
          </c:dPt>
          <c:dPt>
            <c:idx val="6"/>
            <c:spPr>
              <a:solidFill>
                <a:srgbClr val="d9d9d9"/>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Report'!$Y$40:$Y$46</c:f>
              <c:strCache>
                <c:ptCount val="7"/>
                <c:pt idx="0">
                  <c:v>Municipal</c:v>
                </c:pt>
                <c:pt idx="1">
                  <c:v>Tertiary</c:v>
                </c:pt>
                <c:pt idx="2">
                  <c:v>Residential</c:v>
                </c:pt>
                <c:pt idx="3">
                  <c:v>Public lighting</c:v>
                </c:pt>
                <c:pt idx="4">
                  <c:v>Industry</c:v>
                </c:pt>
                <c:pt idx="5">
                  <c:v>Transport</c:v>
                </c:pt>
                <c:pt idx="6">
                  <c:v>Other</c:v>
                </c:pt>
              </c:strCache>
            </c:strRef>
          </c:cat>
          <c:val>
            <c:numRef>
              <c:f>'Mitigation Report'!$Z$40:$Z$46</c:f>
              <c:numCache>
                <c:formatCode>General</c:formatCode>
                <c:ptCount val="7"/>
                <c:pt idx="0">
                  <c:v>0</c:v>
                </c:pt>
                <c:pt idx="1">
                  <c:v>0</c:v>
                </c:pt>
                <c:pt idx="2">
                  <c:v>0</c:v>
                </c:pt>
                <c:pt idx="3">
                  <c:v>0</c:v>
                </c:pt>
                <c:pt idx="4">
                  <c:v>0</c:v>
                </c:pt>
                <c:pt idx="5">
                  <c:v>0</c:v>
                </c:pt>
                <c:pt idx="6">
                  <c:v>0</c:v>
                </c:pt>
              </c:numCache>
            </c:numRef>
          </c:val>
        </c:ser>
        <c:firstSliceAng val="0"/>
        <c:holeSize val="50"/>
      </c:doughnutChart>
      <c:spPr>
        <a:noFill/>
        <a:ln w="25560">
          <a:noFill/>
        </a:ln>
      </c:spPr>
    </c:plotArea>
    <c:legend>
      <c:legendPos val="r"/>
      <c:layout>
        <c:manualLayout>
          <c:xMode val="edge"/>
          <c:yMode val="edge"/>
          <c:x val="0.727613529862827"/>
          <c:y val="0.185688676426651"/>
          <c:w val="0.235685071574642"/>
          <c:h val="0.632451815329449"/>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2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14826988039806"/>
          <c:y val="0.0924107142857143"/>
          <c:w val="0.74637085729937"/>
          <c:h val="0.693601190476191"/>
        </c:manualLayout>
      </c:layout>
      <c:barChart>
        <c:barDir val="col"/>
        <c:grouping val="clustered"/>
        <c:varyColors val="0"/>
        <c:ser>
          <c:idx val="0"/>
          <c:order val="0"/>
          <c:tx>
            <c:strRef>
              <c:f>'Mitigation Report'!$Y$140:$Y$142</c:f>
              <c:strCache>
                <c:ptCount val="1"/>
                <c:pt idx="0">
                  <c:v>[drop -down] BAU Scenario long-term year SECAP Scenario long-term year</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Report'!$Y$140:$Y$142</c:f>
              <c:strCache>
                <c:ptCount val="3"/>
                <c:pt idx="0">
                  <c:v>[drop -down]</c:v>
                </c:pt>
                <c:pt idx="1">
                  <c:v>BAU Scenario long-term year</c:v>
                </c:pt>
                <c:pt idx="2">
                  <c:v>SECAP Scenario long-term year</c:v>
                </c:pt>
              </c:strCache>
            </c:strRef>
          </c:cat>
          <c:val>
            <c:numRef>
              <c:f>'Mitigation Report'!$AA$140:$AA$142</c:f>
              <c:numCache>
                <c:formatCode>General</c:formatCode>
                <c:ptCount val="3"/>
              </c:numCache>
            </c:numRef>
          </c:val>
        </c:ser>
        <c:gapWidth val="150"/>
        <c:overlap val="0"/>
        <c:axId val="23130491"/>
        <c:axId val="17540844"/>
      </c:barChart>
      <c:catAx>
        <c:axId val="23130491"/>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0000"/>
                </a:solidFill>
                <a:latin typeface="Arial"/>
                <a:ea typeface="Arial"/>
              </a:defRPr>
            </a:pPr>
          </a:p>
        </c:txPr>
        <c:crossAx val="17540844"/>
        <c:crosses val="autoZero"/>
        <c:auto val="1"/>
        <c:lblAlgn val="ctr"/>
        <c:lblOffset val="100"/>
        <c:noMultiLvlLbl val="0"/>
      </c:catAx>
      <c:valAx>
        <c:axId val="17540844"/>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151556651145805"/>
              <c:y val="0.0678571428571429"/>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23130491"/>
        <c:crosses val="autoZero"/>
        <c:crossBetween val="between"/>
      </c:valAx>
      <c:spPr>
        <a:solidFill>
          <a:srgbClr val="f8f8f8"/>
        </a:solidFill>
        <a:ln w="25560">
          <a:noFill/>
        </a:ln>
      </c:spPr>
    </c:plotArea>
    <c:plotVisOnly val="1"/>
    <c:dispBlanksAs val="gap"/>
  </c:chart>
  <c:spPr>
    <a:solidFill>
      <a:srgbClr val="f8f8f8"/>
    </a:solidFill>
    <a:ln w="3240">
      <a:solidFill>
        <a:srgbClr val="99cc00"/>
      </a:solidFill>
      <a:prstDash val="lgDash"/>
      <a:round/>
    </a:ln>
  </c:spPr>
</c:chartSpace>
</file>

<file path=xl/charts/chart2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23127600554785"/>
          <c:y val="0.0630472854640981"/>
          <c:w val="0.742805131761442"/>
          <c:h val="0.719935785172212"/>
        </c:manualLayout>
      </c:layout>
      <c:barChart>
        <c:barDir val="col"/>
        <c:grouping val="clustered"/>
        <c:varyColors val="0"/>
        <c:ser>
          <c:idx val="0"/>
          <c:order val="0"/>
          <c:tx>
            <c:strRef>
              <c:f>"Base year"</c:f>
              <c:strCache>
                <c:ptCount val="1"/>
                <c:pt idx="0">
                  <c:v>Base year</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Report'!$Y$143:$Y$145</c:f>
              <c:strCache>
                <c:ptCount val="3"/>
                <c:pt idx="0">
                  <c:v>2020</c:v>
                </c:pt>
                <c:pt idx="1">
                  <c:v>2030</c:v>
                </c:pt>
                <c:pt idx="2">
                  <c:v>Long-term</c:v>
                </c:pt>
              </c:strCache>
            </c:strRef>
          </c:cat>
          <c:val>
            <c:numRef>
              <c:f>'Mitigation Report'!$AA$132;'Mitigation Report'!$AA$136;'Mitigation Report'!$AA$140</c:f>
              <c:numCache>
                <c:formatCode>General</c:formatCode>
                <c:ptCount val="3"/>
              </c:numCache>
            </c:numRef>
          </c:val>
        </c:ser>
        <c:ser>
          <c:idx val="1"/>
          <c:order val="1"/>
          <c:tx>
            <c:strRef>
              <c:f>"BAU Scenario"</c:f>
              <c:strCache>
                <c:ptCount val="1"/>
                <c:pt idx="0">
                  <c:v>BAU Scenario</c:v>
                </c:pt>
              </c:strCache>
            </c:strRef>
          </c:tx>
          <c:spPr>
            <a:solidFill>
              <a:srgbClr val="0099a9"/>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Report'!$Y$143:$Y$145</c:f>
              <c:strCache>
                <c:ptCount val="3"/>
                <c:pt idx="0">
                  <c:v>2020</c:v>
                </c:pt>
                <c:pt idx="1">
                  <c:v>2030</c:v>
                </c:pt>
                <c:pt idx="2">
                  <c:v>Long-term</c:v>
                </c:pt>
              </c:strCache>
            </c:strRef>
          </c:cat>
          <c:val>
            <c:numRef>
              <c:f>'Mitigation Report'!$AA$133;'Mitigation Report'!$AA$137;'Mitigation Report'!$AA$141</c:f>
              <c:numCache>
                <c:formatCode>General</c:formatCode>
                <c:ptCount val="3"/>
                <c:pt idx="0">
                  <c:v>0</c:v>
                </c:pt>
              </c:numCache>
            </c:numRef>
          </c:val>
        </c:ser>
        <c:ser>
          <c:idx val="2"/>
          <c:order val="2"/>
          <c:tx>
            <c:strRef>
              <c:f>"Scenario with Plan"</c:f>
              <c:strCache>
                <c:ptCount val="1"/>
                <c:pt idx="0">
                  <c:v>Scenario with Plan</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Report'!$Y$143:$Y$145</c:f>
              <c:strCache>
                <c:ptCount val="3"/>
                <c:pt idx="0">
                  <c:v>2020</c:v>
                </c:pt>
                <c:pt idx="1">
                  <c:v>2030</c:v>
                </c:pt>
                <c:pt idx="2">
                  <c:v>Long-term</c:v>
                </c:pt>
              </c:strCache>
            </c:strRef>
          </c:cat>
          <c:val>
            <c:numRef>
              <c:f>'Mitigation Report'!$AA$134;'Mitigation Report'!$AA$138;'Mitigation Report'!$AA$142</c:f>
              <c:numCache>
                <c:formatCode>General</c:formatCode>
                <c:ptCount val="3"/>
              </c:numCache>
            </c:numRef>
          </c:val>
        </c:ser>
        <c:gapWidth val="300"/>
        <c:overlap val="0"/>
        <c:axId val="58866339"/>
        <c:axId val="90626322"/>
      </c:barChart>
      <c:catAx>
        <c:axId val="58866339"/>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90626322"/>
        <c:crosses val="autoZero"/>
        <c:auto val="1"/>
        <c:lblAlgn val="ctr"/>
        <c:lblOffset val="100"/>
        <c:noMultiLvlLbl val="0"/>
      </c:catAx>
      <c:valAx>
        <c:axId val="90626322"/>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154299583911234"/>
              <c:y val="0.0901926444833625"/>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8866339"/>
        <c:crosses val="autoZero"/>
        <c:crossBetween val="between"/>
      </c:valAx>
      <c:spPr>
        <a:solidFill>
          <a:srgbClr val="f8f8f8"/>
        </a:solidFill>
        <a:ln w="25560">
          <a:noFill/>
        </a:ln>
      </c:spPr>
    </c:plotArea>
    <c:legend>
      <c:legendPos val="r"/>
      <c:layout>
        <c:manualLayout>
          <c:xMode val="edge"/>
          <c:yMode val="edge"/>
          <c:x val="0.202323162274619"/>
          <c:y val="0.880180969060128"/>
          <c:w val="0.746510619852622"/>
          <c:h val="0.0964822653627208"/>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2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doughnutChart>
        <c:varyColors val="1"/>
        <c:ser>
          <c:idx val="0"/>
          <c:order val="0"/>
          <c:tx>
            <c:strRef>
              <c:f>'Adaptation Report'!$M$65</c:f>
              <c:strCache>
                <c:ptCount val="1"/>
                <c:pt idx="0">
                  <c:v>Sector</c:v>
                </c:pt>
              </c:strCache>
            </c:strRef>
          </c:tx>
          <c:spPr>
            <a:solidFill>
              <a:srgbClr val="003068"/>
            </a:solidFill>
            <a:ln w="25560">
              <a:noFill/>
            </a:ln>
          </c:spPr>
          <c:explosion val="0"/>
          <c:dPt>
            <c:idx val="0"/>
            <c:spPr>
              <a:solidFill>
                <a:srgbClr val="002655"/>
              </a:solidFill>
              <a:ln w="25560">
                <a:noFill/>
              </a:ln>
            </c:spPr>
          </c:dPt>
          <c:dPt>
            <c:idx val="1"/>
            <c:spPr>
              <a:solidFill>
                <a:srgbClr val="007e7e"/>
              </a:solidFill>
              <a:ln w="25560">
                <a:noFill/>
              </a:ln>
            </c:spPr>
          </c:dPt>
          <c:dPt>
            <c:idx val="2"/>
            <c:spPr>
              <a:solidFill>
                <a:srgbClr val="006f2f"/>
              </a:solidFill>
              <a:ln w="25560">
                <a:noFill/>
              </a:ln>
            </c:spPr>
          </c:dPt>
          <c:dPt>
            <c:idx val="3"/>
            <c:spPr>
              <a:solidFill>
                <a:srgbClr val="7c9421"/>
              </a:solidFill>
              <a:ln w="25560">
                <a:noFill/>
              </a:ln>
            </c:spPr>
          </c:dPt>
          <c:dPt>
            <c:idx val="4"/>
            <c:spPr>
              <a:solidFill>
                <a:srgbClr val="d3b000"/>
              </a:solidFill>
              <a:ln w="25560">
                <a:noFill/>
              </a:ln>
            </c:spPr>
          </c:dPt>
          <c:dPt>
            <c:idx val="5"/>
            <c:spPr>
              <a:solidFill>
                <a:srgbClr val="a4a4a4"/>
              </a:solidFill>
              <a:ln w="25560">
                <a:noFill/>
              </a:ln>
            </c:spPr>
          </c:dPt>
          <c:dPt>
            <c:idx val="6"/>
            <c:spPr>
              <a:solidFill>
                <a:srgbClr val="003068"/>
              </a:solidFill>
              <a:ln w="25560">
                <a:noFill/>
              </a:ln>
            </c:spPr>
          </c:dPt>
          <c:dLbls>
            <c:dLbl>
              <c:idx val="0"/>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181716"/>
                      </a:solidFill>
                      <a:latin typeface="Arial"/>
                    </a:defRPr>
                  </a:pPr>
                </a:p>
              </c:txPr>
              <c:showLegendKey val="0"/>
              <c:showVal val="0"/>
              <c:showCatName val="0"/>
              <c:showSerName val="0"/>
              <c:showPercent val="1"/>
              <c:separator>
</c:separator>
            </c:dLbl>
            <c:txPr>
              <a:bodyPr/>
              <a:lstStyle/>
              <a:p>
                <a:pPr>
                  <a:defRPr b="0" sz="1000" spc="-1" strike="noStrike">
                    <a:solidFill>
                      <a:srgbClr val="181716"/>
                    </a:solidFill>
                    <a:latin typeface="Arial"/>
                  </a:defRPr>
                </a:pPr>
              </a:p>
            </c:txPr>
            <c:showLegendKey val="0"/>
            <c:showVal val="0"/>
            <c:showCatName val="0"/>
            <c:showSerName val="0"/>
            <c:showPercent val="1"/>
            <c:separator>
</c:separator>
            <c:showLeaderLines val="0"/>
          </c:dLbls>
          <c:cat>
            <c:strRef>
              <c:f>'Adaptation Report'!$M$66:$M$77</c:f>
              <c:strCache>
                <c:ptCount val="12"/>
                <c:pt idx="0">
                  <c:v>Buildings</c:v>
                </c:pt>
                <c:pt idx="1">
                  <c:v>Transport</c:v>
                </c:pt>
                <c:pt idx="2">
                  <c:v>Energy</c:v>
                </c:pt>
                <c:pt idx="3">
                  <c:v>Water</c:v>
                </c:pt>
                <c:pt idx="4">
                  <c:v>Waste</c:v>
                </c:pt>
                <c:pt idx="5">
                  <c:v>Land Use Planning</c:v>
                </c:pt>
                <c:pt idx="6">
                  <c:v>Agriculture &amp; Forestry</c:v>
                </c:pt>
                <c:pt idx="7">
                  <c:v>Environment &amp; Biodiversity</c:v>
                </c:pt>
                <c:pt idx="8">
                  <c:v>Health</c:v>
                </c:pt>
                <c:pt idx="9">
                  <c:v>Civil Protection &amp; Emergency</c:v>
                </c:pt>
                <c:pt idx="10">
                  <c:v>Tourism</c:v>
                </c:pt>
                <c:pt idx="11">
                  <c:v>Other</c:v>
                </c:pt>
              </c:strCache>
            </c:strRef>
          </c:cat>
          <c:val>
            <c:numRef>
              <c:f>'Adaptation Report'!$M$66:$M$72</c:f>
              <c:numCache>
                <c:formatCode>General</c:formatCode>
                <c:ptCount val="7"/>
              </c:numCache>
            </c:numRef>
          </c:val>
        </c:ser>
        <c:ser>
          <c:idx val="1"/>
          <c:order val="1"/>
          <c:tx>
            <c:strRef>
              <c:f>'Adaptation Report'!$N$65</c:f>
              <c:strCache>
                <c:ptCount val="1"/>
                <c:pt idx="0">
                  <c:v>Nber of actions</c:v>
                </c:pt>
              </c:strCache>
            </c:strRef>
          </c:tx>
          <c:spPr>
            <a:solidFill>
              <a:srgbClr val="009999"/>
            </a:solidFill>
            <a:ln w="25560">
              <a:noFill/>
            </a:ln>
          </c:spPr>
          <c:explosion val="0"/>
          <c:dPt>
            <c:idx val="0"/>
            <c:spPr>
              <a:solidFill>
                <a:srgbClr val="002655"/>
              </a:solidFill>
              <a:ln w="25560">
                <a:noFill/>
              </a:ln>
            </c:spPr>
          </c:dPt>
          <c:dPt>
            <c:idx val="1"/>
            <c:spPr>
              <a:solidFill>
                <a:srgbClr val="007e7e"/>
              </a:solidFill>
              <a:ln w="25560">
                <a:noFill/>
              </a:ln>
            </c:spPr>
          </c:dPt>
          <c:dPt>
            <c:idx val="2"/>
            <c:spPr>
              <a:solidFill>
                <a:srgbClr val="006f2f"/>
              </a:solidFill>
              <a:ln w="25560">
                <a:noFill/>
              </a:ln>
            </c:spPr>
          </c:dPt>
          <c:dPt>
            <c:idx val="3"/>
            <c:spPr>
              <a:solidFill>
                <a:srgbClr val="7c9421"/>
              </a:solidFill>
              <a:ln w="25560">
                <a:noFill/>
              </a:ln>
            </c:spPr>
          </c:dPt>
          <c:dPt>
            <c:idx val="4"/>
            <c:spPr>
              <a:solidFill>
                <a:srgbClr val="d3b000"/>
              </a:solidFill>
              <a:ln w="25560">
                <a:noFill/>
              </a:ln>
            </c:spPr>
          </c:dPt>
          <c:dPt>
            <c:idx val="5"/>
            <c:spPr>
              <a:solidFill>
                <a:srgbClr val="a4a4a4"/>
              </a:solidFill>
              <a:ln w="25560">
                <a:noFill/>
              </a:ln>
            </c:spPr>
          </c:dPt>
          <c:dPt>
            <c:idx val="6"/>
            <c:spPr>
              <a:solidFill>
                <a:srgbClr val="003068"/>
              </a:solidFill>
              <a:ln w="25560">
                <a:noFill/>
              </a:ln>
            </c:spPr>
          </c:dPt>
          <c:dPt>
            <c:idx val="7"/>
            <c:spPr>
              <a:solidFill>
                <a:srgbClr val="009999"/>
              </a:solidFill>
              <a:ln w="25560">
                <a:noFill/>
              </a:ln>
            </c:spPr>
          </c:dPt>
          <c:dPt>
            <c:idx val="8"/>
            <c:spPr>
              <a:solidFill>
                <a:srgbClr val="00883b"/>
              </a:solidFill>
              <a:ln w="25560">
                <a:noFill/>
              </a:ln>
            </c:spPr>
          </c:dPt>
          <c:dPt>
            <c:idx val="9"/>
            <c:spPr>
              <a:solidFill>
                <a:srgbClr val="97b42a"/>
              </a:solidFill>
              <a:ln w="25560">
                <a:noFill/>
              </a:ln>
            </c:spPr>
          </c:dPt>
          <c:dPt>
            <c:idx val="10"/>
            <c:spPr>
              <a:solidFill>
                <a:srgbClr val="ffd500"/>
              </a:solidFill>
              <a:ln w="25560">
                <a:noFill/>
              </a:ln>
            </c:spPr>
          </c:dPt>
          <c:dPt>
            <c:idx val="11"/>
            <c:spPr>
              <a:solidFill>
                <a:srgbClr val="c7c7c7"/>
              </a:solidFill>
              <a:ln w="25560">
                <a:noFill/>
              </a:ln>
            </c:spPr>
          </c:dPt>
          <c:dLbls>
            <c:dLbl>
              <c:idx val="0"/>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1"/>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2"/>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3"/>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4"/>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5"/>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6"/>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7"/>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8"/>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9"/>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10"/>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11"/>
              <c:txPr>
                <a:bodyPr/>
                <a:lstStyle/>
                <a:p>
                  <a:pPr>
                    <a:defRPr b="1" sz="1000" spc="-1" strike="noStrike">
                      <a:solidFill>
                        <a:srgbClr val="ffffff"/>
                      </a:solidFill>
                      <a:latin typeface="Arial"/>
                    </a:defRPr>
                  </a:pPr>
                </a:p>
              </c:txPr>
              <c:showLegendKey val="0"/>
              <c:showVal val="0"/>
              <c:showCatName val="0"/>
              <c:showSerName val="0"/>
              <c:showPercent val="1"/>
              <c:separator>
</c:separator>
            </c:dLbl>
            <c:txPr>
              <a:bodyPr/>
              <a:lstStyle/>
              <a:p>
                <a:pPr>
                  <a:defRPr b="1" sz="1000" spc="-1" strike="noStrike">
                    <a:solidFill>
                      <a:srgbClr val="ffffff"/>
                    </a:solidFill>
                    <a:latin typeface="Arial"/>
                    <a:ea typeface="Arial"/>
                  </a:defRPr>
                </a:pPr>
              </a:p>
            </c:txPr>
            <c:showLegendKey val="0"/>
            <c:showVal val="0"/>
            <c:showCatName val="0"/>
            <c:showSerName val="0"/>
            <c:showPercent val="1"/>
            <c:separator>
</c:separator>
            <c:showLeaderLines val="0"/>
          </c:dLbls>
          <c:cat>
            <c:strRef>
              <c:f>'Adaptation Report'!$M$66:$M$77</c:f>
              <c:strCache>
                <c:ptCount val="12"/>
                <c:pt idx="0">
                  <c:v>Buildings</c:v>
                </c:pt>
                <c:pt idx="1">
                  <c:v>Transport</c:v>
                </c:pt>
                <c:pt idx="2">
                  <c:v>Energy</c:v>
                </c:pt>
                <c:pt idx="3">
                  <c:v>Water</c:v>
                </c:pt>
                <c:pt idx="4">
                  <c:v>Waste</c:v>
                </c:pt>
                <c:pt idx="5">
                  <c:v>Land Use Planning</c:v>
                </c:pt>
                <c:pt idx="6">
                  <c:v>Agriculture &amp; Forestry</c:v>
                </c:pt>
                <c:pt idx="7">
                  <c:v>Environment &amp; Biodiversity</c:v>
                </c:pt>
                <c:pt idx="8">
                  <c:v>Health</c:v>
                </c:pt>
                <c:pt idx="9">
                  <c:v>Civil Protection &amp; Emergency</c:v>
                </c:pt>
                <c:pt idx="10">
                  <c:v>Tourism</c:v>
                </c:pt>
                <c:pt idx="11">
                  <c:v>Other</c:v>
                </c:pt>
              </c:strCache>
            </c:strRef>
          </c:cat>
          <c:val>
            <c:numRef>
              <c:f>'Adaptation Report'!$N$66:$N$77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er>
        <c:firstSliceAng val="0"/>
        <c:holeSize val="50"/>
      </c:doughnutChart>
      <c:spPr>
        <a:noFill/>
        <a:ln w="25560">
          <a:noFill/>
        </a:ln>
      </c:spPr>
    </c:plotArea>
    <c:legend>
      <c:legendPos val="r"/>
      <c:layout>
        <c:manualLayout>
          <c:xMode val="edge"/>
          <c:yMode val="edge"/>
          <c:x val="0.570843570843571"/>
          <c:y val="0.139246431078867"/>
          <c:w val="0.42114668652271"/>
          <c:h val="0.755412521942657"/>
        </c:manualLayout>
      </c:layout>
      <c:overlay val="0"/>
      <c:spPr>
        <a:noFill/>
        <a:ln w="25560">
          <a:noFill/>
        </a:ln>
      </c:spPr>
      <c:txPr>
        <a:bodyPr/>
        <a:lstStyle/>
        <a:p>
          <a:pPr>
            <a:defRPr b="1" sz="800" spc="-1" strike="noStrike">
              <a:solidFill>
                <a:srgbClr val="181716"/>
              </a:solidFill>
              <a:latin typeface="Arial"/>
            </a:defRPr>
          </a:pPr>
        </a:p>
      </c:txPr>
    </c:legend>
    <c:plotVisOnly val="0"/>
    <c:dispBlanksAs val="zero"/>
  </c:chart>
  <c:spPr>
    <a:solidFill>
      <a:srgbClr val="ffffff"/>
    </a:solidFill>
    <a:ln w="3240">
      <a:solidFill>
        <a:srgbClr val="99cc00"/>
      </a:solidFill>
      <a:prstDash val="sysDash"/>
      <a:round/>
    </a:ln>
  </c:spPr>
</c:chartSpace>
</file>

<file path=xl/charts/chart2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tx>
            <c:strRef>
              <c:f>'Adaptation Report'!$I$87</c:f>
              <c:strCache>
                <c:ptCount val="1"/>
                <c:pt idx="0">
                  <c:v>Not started</c:v>
                </c:pt>
              </c:strCache>
            </c:strRef>
          </c:tx>
          <c:spPr>
            <a:solidFill>
              <a:srgbClr val="003068"/>
            </a:solidFill>
            <a:ln w="25560">
              <a:noFill/>
            </a:ln>
          </c:spPr>
          <c:invertIfNegative val="0"/>
          <c:dLbls>
            <c:numFmt formatCode="0%" sourceLinked="1"/>
            <c:txPr>
              <a:bodyPr/>
              <a:lstStyle/>
              <a:p>
                <a:pPr>
                  <a:defRPr b="1" sz="1000" spc="-1" strike="noStrike">
                    <a:solidFill>
                      <a:srgbClr val="ffffff"/>
                    </a:solidFill>
                    <a:latin typeface="Arial"/>
                    <a:ea typeface="Arial"/>
                  </a:defRPr>
                </a:pPr>
              </a:p>
            </c:txPr>
            <c:dLblPos val="ctr"/>
            <c:showLegendKey val="0"/>
            <c:showVal val="1"/>
            <c:showCatName val="0"/>
            <c:showSerName val="0"/>
            <c:showPercent val="0"/>
            <c:separator>; </c:separator>
            <c:showLeaderLines val="0"/>
          </c:dLbls>
          <c:val>
            <c:numRef>
              <c:f>'Adaptation Report'!$K$87</c:f>
              <c:numCache>
                <c:formatCode>General</c:formatCode>
                <c:ptCount val="1"/>
                <c:pt idx="0">
                  <c:v>0</c:v>
                </c:pt>
              </c:numCache>
            </c:numRef>
          </c:val>
        </c:ser>
        <c:ser>
          <c:idx val="1"/>
          <c:order val="1"/>
          <c:tx>
            <c:strRef>
              <c:f>'Adaptation Report'!$I$88</c:f>
              <c:strCache>
                <c:ptCount val="1"/>
                <c:pt idx="0">
                  <c:v>Ongoing</c:v>
                </c:pt>
              </c:strCache>
            </c:strRef>
          </c:tx>
          <c:spPr>
            <a:solidFill>
              <a:srgbClr val="009999"/>
            </a:solidFill>
            <a:ln w="25560">
              <a:noFill/>
            </a:ln>
          </c:spPr>
          <c:invertIfNegative val="0"/>
          <c:dLbls>
            <c:numFmt formatCode="0%" sourceLinked="1"/>
            <c:txPr>
              <a:bodyPr/>
              <a:lstStyle/>
              <a:p>
                <a:pPr>
                  <a:defRPr b="1" sz="1000" spc="-1" strike="noStrike">
                    <a:solidFill>
                      <a:srgbClr val="ffffff"/>
                    </a:solidFill>
                    <a:latin typeface="Arial"/>
                    <a:ea typeface="Arial"/>
                  </a:defRPr>
                </a:pPr>
              </a:p>
            </c:txPr>
            <c:dLblPos val="ctr"/>
            <c:showLegendKey val="0"/>
            <c:showVal val="1"/>
            <c:showCatName val="0"/>
            <c:showSerName val="0"/>
            <c:showPercent val="0"/>
            <c:separator>; </c:separator>
            <c:showLeaderLines val="0"/>
          </c:dLbls>
          <c:val>
            <c:numRef>
              <c:f>'Adaptation Report'!$K$88</c:f>
              <c:numCache>
                <c:formatCode>General</c:formatCode>
                <c:ptCount val="1"/>
                <c:pt idx="0">
                  <c:v>0</c:v>
                </c:pt>
              </c:numCache>
            </c:numRef>
          </c:val>
        </c:ser>
        <c:ser>
          <c:idx val="2"/>
          <c:order val="2"/>
          <c:tx>
            <c:strRef>
              <c:f>'Adaptation Report'!$I$89</c:f>
              <c:strCache>
                <c:ptCount val="1"/>
                <c:pt idx="0">
                  <c:v>Completed</c:v>
                </c:pt>
              </c:strCache>
            </c:strRef>
          </c:tx>
          <c:spPr>
            <a:solidFill>
              <a:srgbClr val="00883b"/>
            </a:solidFill>
            <a:ln w="25560">
              <a:noFill/>
            </a:ln>
          </c:spPr>
          <c:invertIfNegative val="0"/>
          <c:dLbls>
            <c:numFmt formatCode="0%" sourceLinked="1"/>
            <c:txPr>
              <a:bodyPr/>
              <a:lstStyle/>
              <a:p>
                <a:pPr>
                  <a:defRPr b="1" sz="1000" spc="-1" strike="noStrike">
                    <a:solidFill>
                      <a:srgbClr val="ffffff"/>
                    </a:solidFill>
                    <a:latin typeface="Arial"/>
                    <a:ea typeface="Arial"/>
                  </a:defRPr>
                </a:pPr>
              </a:p>
            </c:txPr>
            <c:dLblPos val="ctr"/>
            <c:showLegendKey val="0"/>
            <c:showVal val="1"/>
            <c:showCatName val="0"/>
            <c:showSerName val="0"/>
            <c:showPercent val="0"/>
            <c:separator>; </c:separator>
            <c:showLeaderLines val="0"/>
          </c:dLbls>
          <c:val>
            <c:numRef>
              <c:f>'Adaptation Report'!$K$89</c:f>
              <c:numCache>
                <c:formatCode>General</c:formatCode>
                <c:ptCount val="1"/>
                <c:pt idx="0">
                  <c:v>0</c:v>
                </c:pt>
              </c:numCache>
            </c:numRef>
          </c:val>
        </c:ser>
        <c:ser>
          <c:idx val="3"/>
          <c:order val="3"/>
          <c:tx>
            <c:strRef>
              <c:f>'Adaptation Report'!$I$90</c:f>
              <c:strCache>
                <c:ptCount val="1"/>
                <c:pt idx="0">
                  <c:v>Cancelled</c:v>
                </c:pt>
              </c:strCache>
            </c:strRef>
          </c:tx>
          <c:spPr>
            <a:solidFill>
              <a:srgbClr val="959595"/>
            </a:solidFill>
            <a:ln w="25560">
              <a:noFill/>
            </a:ln>
          </c:spPr>
          <c:invertIfNegative val="0"/>
          <c:dLbls>
            <c:numFmt formatCode="0%" sourceLinked="1"/>
            <c:txPr>
              <a:bodyPr/>
              <a:lstStyle/>
              <a:p>
                <a:pPr>
                  <a:defRPr b="1" sz="1000" spc="-1" strike="noStrike">
                    <a:solidFill>
                      <a:srgbClr val="ffffff"/>
                    </a:solidFill>
                    <a:latin typeface="Arial"/>
                    <a:ea typeface="Arial"/>
                  </a:defRPr>
                </a:pPr>
              </a:p>
            </c:txPr>
            <c:dLblPos val="ctr"/>
            <c:showLegendKey val="0"/>
            <c:showVal val="1"/>
            <c:showCatName val="0"/>
            <c:showSerName val="0"/>
            <c:showPercent val="0"/>
            <c:separator>; </c:separator>
            <c:showLeaderLines val="0"/>
          </c:dLbls>
          <c:val>
            <c:numRef>
              <c:f>'Adaptation Report'!$K$90</c:f>
              <c:numCache>
                <c:formatCode>General</c:formatCode>
                <c:ptCount val="1"/>
                <c:pt idx="0">
                  <c:v>0</c:v>
                </c:pt>
              </c:numCache>
            </c:numRef>
          </c:val>
        </c:ser>
        <c:ser>
          <c:idx val="4"/>
          <c:order val="4"/>
          <c:tx>
            <c:strRef>
              <c:f>'Adaptation Report'!$I$91</c:f>
              <c:strCache>
                <c:ptCount val="1"/>
                <c:pt idx="0">
                  <c:v>Not specified</c:v>
                </c:pt>
              </c:strCache>
            </c:strRef>
          </c:tx>
          <c:spPr>
            <a:solidFill>
              <a:srgbClr val="e9e9e9"/>
            </a:solidFill>
            <a:ln w="25560">
              <a:noFill/>
            </a:ln>
          </c:spPr>
          <c:invertIfNegative val="0"/>
          <c:dLbls>
            <c:numFmt formatCode="0%" sourceLinked="1"/>
            <c:txPr>
              <a:bodyPr/>
              <a:lstStyle/>
              <a:p>
                <a:pPr>
                  <a:defRPr b="1" sz="1000" spc="-1" strike="noStrike">
                    <a:solidFill>
                      <a:srgbClr val="ffffff"/>
                    </a:solidFill>
                    <a:latin typeface="Arial"/>
                    <a:ea typeface="Arial"/>
                  </a:defRPr>
                </a:pPr>
              </a:p>
            </c:txPr>
            <c:dLblPos val="ctr"/>
            <c:showLegendKey val="0"/>
            <c:showVal val="1"/>
            <c:showCatName val="0"/>
            <c:showSerName val="0"/>
            <c:showPercent val="0"/>
            <c:separator>; </c:separator>
            <c:showLeaderLines val="0"/>
          </c:dLbls>
          <c:val>
            <c:numRef>
              <c:f>'Adaptation Report'!$K$91</c:f>
              <c:numCache>
                <c:formatCode>General</c:formatCode>
                <c:ptCount val="1"/>
                <c:pt idx="0">
                  <c:v>1</c:v>
                </c:pt>
              </c:numCache>
            </c:numRef>
          </c:val>
        </c:ser>
        <c:gapWidth val="75"/>
        <c:overlap val="100"/>
        <c:axId val="38727403"/>
        <c:axId val="33981115"/>
      </c:barChart>
      <c:catAx>
        <c:axId val="38727403"/>
        <c:scaling>
          <c:orientation val="minMax"/>
        </c:scaling>
        <c:delete val="1"/>
        <c:axPos val="b"/>
        <c:numFmt formatCode="General" sourceLinked="1"/>
        <c:majorTickMark val="out"/>
        <c:minorTickMark val="none"/>
        <c:tickLblPos val="nextTo"/>
        <c:spPr>
          <a:ln w="9360">
            <a:solidFill>
              <a:srgbClr val="888888"/>
            </a:solidFill>
            <a:round/>
          </a:ln>
        </c:spPr>
        <c:txPr>
          <a:bodyPr/>
          <a:lstStyle/>
          <a:p>
            <a:pPr>
              <a:defRPr b="0" sz="1000" spc="-1" strike="noStrike">
                <a:solidFill>
                  <a:srgbClr val="181716"/>
                </a:solidFill>
                <a:latin typeface="Arial"/>
              </a:defRPr>
            </a:pPr>
          </a:p>
        </c:txPr>
        <c:crossAx val="33981115"/>
        <c:auto val="1"/>
        <c:lblAlgn val="ctr"/>
        <c:lblOffset val="100"/>
        <c:noMultiLvlLbl val="0"/>
      </c:catAx>
      <c:valAx>
        <c:axId val="33981115"/>
        <c:scaling>
          <c:orientation val="minMax"/>
          <c:max val="1"/>
        </c:scaling>
        <c:delete val="1"/>
        <c:axPos val="l"/>
        <c:numFmt formatCode="0%" sourceLinked="0"/>
        <c:majorTickMark val="out"/>
        <c:minorTickMark val="none"/>
        <c:tickLblPos val="nextTo"/>
        <c:spPr>
          <a:ln w="9360">
            <a:solidFill>
              <a:srgbClr val="888888"/>
            </a:solidFill>
            <a:round/>
          </a:ln>
        </c:spPr>
        <c:txPr>
          <a:bodyPr/>
          <a:lstStyle/>
          <a:p>
            <a:pPr>
              <a:defRPr b="0" sz="1000" spc="-1" strike="noStrike">
                <a:solidFill>
                  <a:srgbClr val="181716"/>
                </a:solidFill>
                <a:latin typeface="Arial"/>
              </a:defRPr>
            </a:pPr>
          </a:p>
        </c:txPr>
        <c:crossAx val="38727403"/>
        <c:crossBetween val="between"/>
      </c:valAx>
      <c:spPr>
        <a:solidFill>
          <a:srgbClr val="ffffff"/>
        </a:solidFill>
        <a:ln w="25560">
          <a:noFill/>
        </a:ln>
      </c:spPr>
    </c:plotArea>
    <c:legend>
      <c:legendPos val="r"/>
      <c:layout>
        <c:manualLayout>
          <c:xMode val="edge"/>
          <c:yMode val="edge"/>
          <c:x val="0.204392451164331"/>
          <c:y val="0.74593023255814"/>
          <c:w val="0.592572153854644"/>
          <c:h val="0.153823785984298"/>
        </c:manualLayout>
      </c:layout>
      <c:overlay val="0"/>
      <c:spPr>
        <a:noFill/>
        <a:ln w="25560">
          <a:noFill/>
        </a:ln>
      </c:spPr>
      <c:txPr>
        <a:bodyPr/>
        <a:lstStyle/>
        <a:p>
          <a:pPr>
            <a:defRPr b="1" sz="800" spc="-1" strike="noStrike">
              <a:solidFill>
                <a:srgbClr val="181716"/>
              </a:solidFill>
              <a:latin typeface="Arial"/>
            </a:defRPr>
          </a:pPr>
        </a:p>
      </c:txPr>
    </c:legend>
    <c:plotVisOnly val="1"/>
    <c:dispBlanksAs val="gap"/>
  </c:chart>
  <c:spPr>
    <a:solidFill>
      <a:srgbClr val="ffffff"/>
    </a:solidFill>
    <a:ln w="3240">
      <a:solidFill>
        <a:srgbClr val="99cc00"/>
      </a:solidFill>
      <a:prstDash val="sysDash"/>
      <a:round/>
    </a:ln>
  </c:spPr>
</c:chartSpace>
</file>

<file path=xl/charts/chart2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74739072431923"/>
          <c:y val="0.199062233589088"/>
          <c:w val="0.419445970336655"/>
          <c:h val="0.752486501847116"/>
        </c:manualLayout>
      </c:layout>
      <c:radarChart>
        <c:radarStyle val="filled"/>
        <c:varyColors val="0"/>
        <c:ser>
          <c:idx val="0"/>
          <c:order val="0"/>
          <c:spPr>
            <a:solidFill>
              <a:srgbClr val="97b42a"/>
            </a:solidFill>
            <a:ln w="25560">
              <a:noFill/>
            </a:ln>
          </c:spPr>
          <c:dLbls>
            <c:txPr>
              <a:bodyPr/>
              <a:lstStyle/>
              <a:p>
                <a:pPr>
                  <a:defRPr b="0" sz="1000" spc="-1" strike="noStrike">
                    <a:solidFill>
                      <a:srgbClr val="003300"/>
                    </a:solidFill>
                    <a:latin typeface="Arial"/>
                    <a:ea typeface="Arial"/>
                  </a:defRPr>
                </a:pPr>
              </a:p>
            </c:txPr>
            <c:showLegendKey val="0"/>
            <c:showVal val="0"/>
            <c:showCatName val="0"/>
            <c:showSerName val="0"/>
            <c:showPercent val="0"/>
            <c:separator>; </c:separator>
            <c:showLeaderLines val="0"/>
          </c:dLbls>
          <c:cat>
            <c:strRef>
              <c:f>'Annex 2-Adaptation scoreboard'!$B$38:$B$42</c:f>
              <c:strCache>
                <c:ptCount val="5"/>
                <c:pt idx="0">
                  <c:v>STEP 1 - Preparing the ground</c:v>
                </c:pt>
                <c:pt idx="1">
                  <c:v>STEP 2 - Assessing risks &amp; vulnerabilities</c:v>
                </c:pt>
                <c:pt idx="2">
                  <c:v>STEPS 3 &amp; 4 - Identifying adaptation options </c:v>
                </c:pt>
                <c:pt idx="3">
                  <c:v>STEP 5 - Implementing</c:v>
                </c:pt>
                <c:pt idx="4">
                  <c:v>STEP 6 - Monitoring &amp; evaluating</c:v>
                </c:pt>
              </c:strCache>
            </c:strRef>
          </c:cat>
          <c:val>
            <c:numRef>
              <c:f>'Annex 2-Adaptation scoreboard'!$C$38:$C$42</c:f>
              <c:numCache>
                <c:formatCode>General</c:formatCode>
                <c:ptCount val="5"/>
                <c:pt idx="0">
                  <c:v>0</c:v>
                </c:pt>
                <c:pt idx="1">
                  <c:v>0</c:v>
                </c:pt>
                <c:pt idx="2">
                  <c:v>0</c:v>
                </c:pt>
                <c:pt idx="3">
                  <c:v>0</c:v>
                </c:pt>
                <c:pt idx="4">
                  <c:v>0</c:v>
                </c:pt>
              </c:numCache>
            </c:numRef>
          </c:val>
        </c:ser>
        <c:axId val="19196723"/>
        <c:axId val="25924221"/>
      </c:radarChart>
      <c:catAx>
        <c:axId val="19196723"/>
        <c:scaling>
          <c:orientation val="maxMin"/>
        </c:scaling>
        <c:delete val="0"/>
        <c:axPos val="b"/>
        <c:numFmt formatCode="General" sourceLinked="1"/>
        <c:majorTickMark val="out"/>
        <c:minorTickMark val="none"/>
        <c:tickLblPos val="nextTo"/>
        <c:spPr>
          <a:ln w="9360">
            <a:noFill/>
          </a:ln>
        </c:spPr>
        <c:txPr>
          <a:bodyPr/>
          <a:lstStyle/>
          <a:p>
            <a:pPr>
              <a:defRPr b="1" sz="800" spc="-1" strike="noStrike">
                <a:solidFill>
                  <a:srgbClr val="003300"/>
                </a:solidFill>
                <a:latin typeface="Arial"/>
                <a:ea typeface="Arial"/>
              </a:defRPr>
            </a:pPr>
          </a:p>
        </c:txPr>
        <c:crossAx val="25924221"/>
        <c:crosses val="autoZero"/>
        <c:auto val="1"/>
        <c:lblAlgn val="ctr"/>
        <c:lblOffset val="100"/>
        <c:noMultiLvlLbl val="0"/>
      </c:catAx>
      <c:valAx>
        <c:axId val="25924221"/>
        <c:scaling>
          <c:orientation val="minMax"/>
          <c:max val="4"/>
          <c:min val="0"/>
        </c:scaling>
        <c:delete val="1"/>
        <c:axPos val="l"/>
        <c:majorGridlines>
          <c:spPr>
            <a:ln w="3240">
              <a:solidFill>
                <a:srgbClr val="808080"/>
              </a:solidFill>
              <a:round/>
            </a:ln>
          </c:spPr>
        </c:majorGridlines>
        <c:numFmt formatCode="General" sourceLinked="0"/>
        <c:majorTickMark val="out"/>
        <c:minorTickMark val="none"/>
        <c:tickLblPos val="nextTo"/>
        <c:spPr>
          <a:ln w="9360">
            <a:solidFill>
              <a:srgbClr val="888888"/>
            </a:solidFill>
            <a:round/>
          </a:ln>
        </c:spPr>
        <c:txPr>
          <a:bodyPr/>
          <a:lstStyle/>
          <a:p>
            <a:pPr>
              <a:defRPr b="0" sz="1000" spc="-1" strike="noStrike">
                <a:solidFill>
                  <a:srgbClr val="003300"/>
                </a:solidFill>
                <a:latin typeface="Arial"/>
                <a:ea typeface="Arial"/>
              </a:defRPr>
            </a:pPr>
          </a:p>
        </c:txPr>
        <c:crossAx val="19196723"/>
        <c:crossBetween val="midCat"/>
        <c:majorUnit val="1"/>
        <c:minorUnit val="0.5"/>
      </c:valAx>
      <c:spPr>
        <a:solidFill>
          <a:srgbClr val="f8f8f8"/>
        </a:solidFill>
        <a:ln w="25560">
          <a:noFill/>
        </a:ln>
      </c:spPr>
    </c:plotArea>
    <c:plotVisOnly val="1"/>
    <c:dispBlanksAs val="gap"/>
  </c:chart>
  <c:spPr>
    <a:solidFill>
      <a:srgbClr val="f8f8f8"/>
    </a:solidFill>
    <a:ln w="3240">
      <a:solidFill>
        <a:srgbClr val="99cc00"/>
      </a:solidFill>
      <a:prstDash val="lgDash"/>
      <a:round/>
    </a:ln>
  </c:spPr>
</c:chartSpace>
</file>

<file path=xl/charts/chart2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76276051416448"/>
          <c:y val="0.104936530324401"/>
          <c:w val="0.637027330587795"/>
          <c:h val="0.628913963328632"/>
        </c:manualLayout>
      </c:layout>
      <c:lineChart>
        <c:grouping val="standard"/>
        <c:varyColors val="0"/>
        <c:ser>
          <c:idx val="0"/>
          <c:order val="0"/>
          <c:tx>
            <c:strRef>
              <c:f>"GHG emissions"</c:f>
              <c:strCache>
                <c:ptCount val="1"/>
                <c:pt idx="0">
                  <c:v>GHG emissions</c:v>
                </c:pt>
              </c:strCache>
            </c:strRef>
          </c:tx>
          <c:spPr>
            <a:solidFill>
              <a:srgbClr val="008080"/>
            </a:solidFill>
            <a:ln w="25560">
              <a:solidFill>
                <a:srgbClr val="008080"/>
              </a:solidFill>
              <a:round/>
            </a:ln>
          </c:spPr>
          <c:marker>
            <c:symbol val="square"/>
            <c:size val="5"/>
            <c:spPr>
              <a:solidFill>
                <a:srgbClr val="008080"/>
              </a:solidFill>
            </c:spPr>
          </c:marker>
          <c:dLbls>
            <c:txPr>
              <a:bodyPr/>
              <a:lstStyle/>
              <a:p>
                <a:pPr>
                  <a:defRPr b="0" sz="1000" spc="-1" strike="noStrike">
                    <a:solidFill>
                      <a:srgbClr val="003300"/>
                    </a:solidFill>
                    <a:latin typeface="Arial"/>
                    <a:ea typeface="Arial"/>
                  </a:defRPr>
                </a:pPr>
              </a:p>
            </c:txPr>
            <c:dLblPos val="r"/>
            <c:showLegendKey val="0"/>
            <c:showVal val="0"/>
            <c:showCatName val="0"/>
            <c:showSerName val="0"/>
            <c:showPercent val="0"/>
            <c:separator>; </c:separator>
            <c:showLeaderLines val="0"/>
          </c:dLbls>
          <c:cat>
            <c:strRef>
              <c:f>'Monitoring Report'!$L$81:$L$84</c:f>
              <c:strCache>
                <c:ptCount val="4"/>
                <c:pt idx="0">
                  <c:v>[drop-down]</c:v>
                </c:pt>
                <c:pt idx="1">
                  <c:v>[drop-down]</c:v>
                </c:pt>
                <c:pt idx="2">
                  <c:v>[drop-down]</c:v>
                </c:pt>
                <c:pt idx="3">
                  <c:v/>
                </c:pt>
              </c:strCache>
            </c:strRef>
          </c:cat>
          <c:val>
            <c:numRef>
              <c:f>'Monitoring Report'!$M$81:$M$84</c:f>
              <c:numCache>
                <c:formatCode>General</c:formatCode>
                <c:ptCount val="4"/>
              </c:numCache>
            </c:numRef>
          </c:val>
          <c:smooth val="0"/>
        </c:ser>
        <c:hiLowLines>
          <c:spPr>
            <a:ln>
              <a:noFill/>
            </a:ln>
          </c:spPr>
        </c:hiLowLines>
        <c:marker val="1"/>
        <c:axId val="7615301"/>
        <c:axId val="64675012"/>
      </c:lineChart>
      <c:lineChart>
        <c:grouping val="standard"/>
        <c:varyColors val="0"/>
        <c:ser>
          <c:idx val="1"/>
          <c:order val="1"/>
          <c:tx>
            <c:strRef>
              <c:f>"Final energy consumption"</c:f>
              <c:strCache>
                <c:ptCount val="1"/>
                <c:pt idx="0">
                  <c:v>Final energy consumption</c:v>
                </c:pt>
              </c:strCache>
            </c:strRef>
          </c:tx>
          <c:spPr>
            <a:solidFill>
              <a:srgbClr val="99cc00"/>
            </a:solidFill>
            <a:ln w="25560">
              <a:solidFill>
                <a:srgbClr val="99cc00"/>
              </a:solidFill>
              <a:prstDash val="sysDash"/>
              <a:round/>
            </a:ln>
          </c:spPr>
          <c:marker>
            <c:symbol val="diamond"/>
            <c:size val="7"/>
            <c:spPr>
              <a:solidFill>
                <a:srgbClr val="99cc00"/>
              </a:solidFill>
            </c:spPr>
          </c:marker>
          <c:dLbls>
            <c:txPr>
              <a:bodyPr/>
              <a:lstStyle/>
              <a:p>
                <a:pPr>
                  <a:defRPr b="0" sz="1000" spc="-1" strike="noStrike">
                    <a:solidFill>
                      <a:srgbClr val="003300"/>
                    </a:solidFill>
                    <a:latin typeface="Arial"/>
                    <a:ea typeface="Arial"/>
                  </a:defRPr>
                </a:pPr>
              </a:p>
            </c:txPr>
            <c:dLblPos val="r"/>
            <c:showLegendKey val="0"/>
            <c:showVal val="0"/>
            <c:showCatName val="0"/>
            <c:showSerName val="0"/>
            <c:showPercent val="0"/>
            <c:separator>; </c:separator>
            <c:showLeaderLines val="0"/>
          </c:dLbls>
          <c:cat>
            <c:strRef>
              <c:f>'Monitoring Report'!$L$81:$L$84</c:f>
              <c:strCache>
                <c:ptCount val="4"/>
                <c:pt idx="0">
                  <c:v>[drop-down]</c:v>
                </c:pt>
                <c:pt idx="1">
                  <c:v>[drop-down]</c:v>
                </c:pt>
                <c:pt idx="2">
                  <c:v>[drop-down]</c:v>
                </c:pt>
                <c:pt idx="3">
                  <c:v/>
                </c:pt>
              </c:strCache>
            </c:strRef>
          </c:cat>
          <c:val>
            <c:numRef>
              <c:f>'Monitoring Report'!$M$88:$M$91</c:f>
              <c:numCache>
                <c:formatCode>General</c:formatCode>
                <c:ptCount val="4"/>
              </c:numCache>
            </c:numRef>
          </c:val>
          <c:smooth val="0"/>
        </c:ser>
        <c:hiLowLines>
          <c:spPr>
            <a:ln>
              <a:noFill/>
            </a:ln>
          </c:spPr>
        </c:hiLowLines>
        <c:marker val="1"/>
        <c:axId val="28427984"/>
        <c:axId val="88827480"/>
      </c:lineChart>
      <c:catAx>
        <c:axId val="7615301"/>
        <c:scaling>
          <c:orientation val="minMax"/>
        </c:scaling>
        <c:delete val="0"/>
        <c:axPos val="b"/>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MWh /capita</a:t>
                </a:r>
              </a:p>
            </c:rich>
          </c:tx>
          <c:layout>
            <c:manualLayout>
              <c:xMode val="edge"/>
              <c:yMode val="edge"/>
              <c:x val="0.939785348808187"/>
              <c:y val="0.356699576868829"/>
            </c:manualLayout>
          </c:layout>
          <c:overlay val="0"/>
          <c:spPr>
            <a:noFill/>
            <a:ln w="25560">
              <a:noFill/>
            </a:ln>
          </c:spPr>
        </c:title>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4675012"/>
        <c:crosses val="autoZero"/>
        <c:auto val="1"/>
        <c:lblAlgn val="ctr"/>
        <c:lblOffset val="100"/>
        <c:noMultiLvlLbl val="0"/>
      </c:catAx>
      <c:valAx>
        <c:axId val="64675012"/>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 /CO2 eq.  /capita</a:t>
                </a:r>
              </a:p>
            </c:rich>
          </c:tx>
          <c:layout>
            <c:manualLayout>
              <c:xMode val="edge"/>
              <c:yMode val="edge"/>
              <c:x val="0.012916510670161"/>
              <c:y val="0.0981664315937941"/>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7615301"/>
        <c:crosses val="autoZero"/>
        <c:crossBetween val="midCat"/>
      </c:valAx>
      <c:catAx>
        <c:axId val="28427984"/>
        <c:scaling>
          <c:orientation val="minMax"/>
        </c:scaling>
        <c:delete val="1"/>
        <c:axPos val="t"/>
        <c:numFmt formatCode="General" sourceLinked="1"/>
        <c:majorTickMark val="out"/>
        <c:minorTickMark val="none"/>
        <c:tickLblPos val="nextTo"/>
        <c:spPr>
          <a:ln w="9360">
            <a:solidFill>
              <a:srgbClr val="888888"/>
            </a:solidFill>
            <a:round/>
          </a:ln>
        </c:spPr>
        <c:txPr>
          <a:bodyPr/>
          <a:lstStyle/>
          <a:p>
            <a:pPr>
              <a:defRPr b="0" sz="1000" spc="-1" strike="noStrike">
                <a:solidFill>
                  <a:srgbClr val="003300"/>
                </a:solidFill>
                <a:latin typeface="Arial"/>
                <a:ea typeface="Arial"/>
              </a:defRPr>
            </a:pPr>
          </a:p>
        </c:txPr>
        <c:crossAx val="88827480"/>
        <c:auto val="1"/>
        <c:lblAlgn val="ctr"/>
        <c:lblOffset val="100"/>
        <c:noMultiLvlLbl val="0"/>
      </c:catAx>
      <c:valAx>
        <c:axId val="88827480"/>
        <c:scaling>
          <c:orientation val="minMax"/>
        </c:scaling>
        <c:delete val="0"/>
        <c:axPos val="r"/>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28427984"/>
        <c:crosses val="max"/>
        <c:crossBetween val="midCat"/>
      </c:valAx>
      <c:spPr>
        <a:solidFill>
          <a:srgbClr val="ffffff"/>
        </a:solidFill>
        <a:ln w="25560">
          <a:noFill/>
        </a:ln>
      </c:spPr>
    </c:plotArea>
    <c:legend>
      <c:legendPos val="r"/>
      <c:layout>
        <c:manualLayout>
          <c:xMode val="edge"/>
          <c:yMode val="edge"/>
          <c:x val="0.147385498564832"/>
          <c:y val="0.835684062059238"/>
          <c:w val="0.616411856474259"/>
          <c:h val="0.149245309634645"/>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2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clustered"/>
        <c:varyColors val="0"/>
        <c:ser>
          <c:idx val="0"/>
          <c:order val="0"/>
          <c:tx>
            <c:strRef>
              <c:f>"Money spent"</c:f>
              <c:strCache>
                <c:ptCount val="1"/>
                <c:pt idx="0">
                  <c:v>Money spent</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multiLvlStrRef>
              <c:f>'Monitoring Report'!$L$43:$M$51</c:f>
              <c:multiLvlStrCache>
                <c:ptCount val="9"/>
                <c:lvl/>
                <c:lvl>
                  <c:pt idx="0">
                    <c:v>Municipal</c:v>
                  </c:pt>
                  <c:pt idx="1">
                    <c:v>Tertiary</c:v>
                  </c:pt>
                  <c:pt idx="2">
                    <c:v>Residential</c:v>
                  </c:pt>
                  <c:pt idx="3">
                    <c:v>Public lighting</c:v>
                  </c:pt>
                  <c:pt idx="4">
                    <c:v>Industry</c:v>
                  </c:pt>
                  <c:pt idx="5">
                    <c:v>Transport</c:v>
                  </c:pt>
                  <c:pt idx="6">
                    <c:v>Local electricity production</c:v>
                  </c:pt>
                  <c:pt idx="7">
                    <c:v>Local heat/cold production</c:v>
                  </c:pt>
                  <c:pt idx="8">
                    <c:v>Others</c:v>
                  </c:pt>
                </c:lvl>
              </c:multiLvlStrCache>
            </c:multiLvlStrRef>
          </c:cat>
          <c:val>
            <c:numRef>
              <c:f>'Monitoring Report'!$N$43:$N$51</c:f>
              <c:numCache>
                <c:formatCode>General</c:formatCode>
                <c:ptCount val="9"/>
              </c:numCache>
            </c:numRef>
          </c:val>
        </c:ser>
        <c:gapWidth val="150"/>
        <c:overlap val="0"/>
        <c:axId val="40454296"/>
        <c:axId val="10371368"/>
      </c:barChart>
      <c:catAx>
        <c:axId val="40454296"/>
        <c:scaling>
          <c:orientation val="minMax"/>
        </c:scaling>
        <c:delete val="0"/>
        <c:axPos val="b"/>
        <c:numFmt formatCode="General" sourceLinked="1"/>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10371368"/>
        <c:crosses val="autoZero"/>
        <c:auto val="1"/>
        <c:lblAlgn val="ctr"/>
        <c:lblOffset val="100"/>
        <c:noMultiLvlLbl val="0"/>
      </c:catAx>
      <c:valAx>
        <c:axId val="10371368"/>
        <c:scaling>
          <c:orientation val="minMax"/>
        </c:scaling>
        <c:delete val="0"/>
        <c:axPos val="l"/>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40454296"/>
        <c:crosses val="autoZero"/>
        <c:crossBetween val="between"/>
        <c:dispUnits>
          <c:builtInUnit val="thousands"/>
          <c:dispUnitsLbl/>
        </c:dispUnits>
      </c:valAx>
      <c:spPr>
        <a:noFill/>
        <a:ln w="25560">
          <a:noFill/>
        </a:ln>
      </c:spPr>
    </c:plotArea>
    <c:plotVisOnly val="1"/>
    <c:dispBlanksAs val="gap"/>
  </c:chart>
  <c:spPr>
    <a:solidFill>
      <a:srgbClr val="ffffff"/>
    </a:solidFill>
    <a:ln w="3240">
      <a:solidFill>
        <a:srgbClr val="99cc00"/>
      </a:solidFill>
      <a:prstDash val="lgDash"/>
      <a:round/>
    </a:ln>
  </c:spPr>
</c:chartSpace>
</file>

<file path=xl/charts/chart2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percentStacked"/>
        <c:varyColors val="0"/>
        <c:ser>
          <c:idx val="0"/>
          <c:order val="0"/>
          <c:tx>
            <c:strRef>
              <c:f>'Monitoring Report'!$L$32</c:f>
              <c:strCache>
                <c:ptCount val="1"/>
                <c:pt idx="0">
                  <c:v>Spent</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val>
            <c:numRef>
              <c:f>'Monitoring Report'!$M$32</c:f>
              <c:numCache>
                <c:formatCode>General</c:formatCode>
                <c:ptCount val="1"/>
                <c:pt idx="0">
                  <c:v>0</c:v>
                </c:pt>
              </c:numCache>
            </c:numRef>
          </c:val>
        </c:ser>
        <c:ser>
          <c:idx val="1"/>
          <c:order val="1"/>
          <c:tx>
            <c:strRef>
              <c:f>"Overall foreseen budget"</c:f>
              <c:strCache>
                <c:ptCount val="1"/>
                <c:pt idx="0">
                  <c:v>Overall foreseen budget</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val>
            <c:numRef>
              <c:f>'Monitoring Report'!$M$33</c:f>
              <c:numCache>
                <c:formatCode>General</c:formatCode>
                <c:ptCount val="1"/>
              </c:numCache>
            </c:numRef>
          </c:val>
        </c:ser>
        <c:gapWidth val="150"/>
        <c:overlap val="100"/>
        <c:axId val="7325293"/>
        <c:axId val="78551437"/>
      </c:barChart>
      <c:catAx>
        <c:axId val="7325293"/>
        <c:scaling>
          <c:orientation val="minMax"/>
        </c:scaling>
        <c:delete val="0"/>
        <c:axPos val="b"/>
        <c:numFmt formatCode="General" sourceLinked="1"/>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78551437"/>
        <c:crosses val="autoZero"/>
        <c:auto val="1"/>
        <c:lblAlgn val="ctr"/>
        <c:lblOffset val="100"/>
        <c:noMultiLvlLbl val="0"/>
      </c:catAx>
      <c:valAx>
        <c:axId val="78551437"/>
        <c:scaling>
          <c:orientation val="minMax"/>
        </c:scaling>
        <c:delete val="0"/>
        <c:axPos val="l"/>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7325293"/>
        <c:crosses val="autoZero"/>
        <c:crossBetween val="between"/>
      </c:valAx>
      <c:spPr>
        <a:solidFill>
          <a:srgbClr val="ffffff"/>
        </a:solidFill>
        <a:ln w="25560">
          <a:noFill/>
        </a:ln>
      </c:spPr>
    </c:plotArea>
    <c:legend>
      <c:legendPos val="r"/>
      <c:layout>
        <c:manualLayout>
          <c:xMode val="edge"/>
          <c:yMode val="edge"/>
          <c:x val="0.880213567839196"/>
          <c:y val="0.110242376856919"/>
          <c:w val="0.112946793140273"/>
          <c:h val="0.248175182481752"/>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12600">
      <a:solidFill>
        <a:srgbClr val="99cc00"/>
      </a:solidFill>
      <a:prstDash val="lgDash"/>
      <a:round/>
    </a:ln>
  </c:spPr>
</c:chartSpace>
</file>

<file path=xl/charts/chart2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percentStacked"/>
        <c:varyColors val="0"/>
        <c:ser>
          <c:idx val="0"/>
          <c:order val="0"/>
          <c:tx>
            <c:strRef>
              <c:f>'Monitoring Report'!$L$16</c:f>
              <c:strCache>
                <c:ptCount val="1"/>
                <c:pt idx="0">
                  <c:v>Completed</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Report'!$M$15:$U$15</c:f>
              <c:strCache>
                <c:ptCount val="9"/>
                <c:pt idx="0">
                  <c:v>Municipal</c:v>
                </c:pt>
                <c:pt idx="1">
                  <c:v>Tertiary</c:v>
                </c:pt>
                <c:pt idx="2">
                  <c:v>Residential</c:v>
                </c:pt>
                <c:pt idx="3">
                  <c:v>Public lighting</c:v>
                </c:pt>
                <c:pt idx="4">
                  <c:v>Industry</c:v>
                </c:pt>
                <c:pt idx="5">
                  <c:v>Transport</c:v>
                </c:pt>
                <c:pt idx="6">
                  <c:v>Local electricity </c:v>
                </c:pt>
                <c:pt idx="7">
                  <c:v>Local heat/hold</c:v>
                </c:pt>
                <c:pt idx="8">
                  <c:v>Others</c:v>
                </c:pt>
              </c:strCache>
            </c:strRef>
          </c:cat>
          <c:val>
            <c:numRef>
              <c:f>'Monitoring Report'!$M$16:$U$16</c:f>
              <c:numCache>
                <c:formatCode>General</c:formatCode>
                <c:ptCount val="9"/>
              </c:numCache>
            </c:numRef>
          </c:val>
        </c:ser>
        <c:ser>
          <c:idx val="1"/>
          <c:order val="1"/>
          <c:tx>
            <c:strRef>
              <c:f>'Monitoring Report'!$L$17</c:f>
              <c:strCache>
                <c:ptCount val="1"/>
                <c:pt idx="0">
                  <c:v>Ongoing</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Report'!$M$15:$U$15</c:f>
              <c:strCache>
                <c:ptCount val="9"/>
                <c:pt idx="0">
                  <c:v>Municipal</c:v>
                </c:pt>
                <c:pt idx="1">
                  <c:v>Tertiary</c:v>
                </c:pt>
                <c:pt idx="2">
                  <c:v>Residential</c:v>
                </c:pt>
                <c:pt idx="3">
                  <c:v>Public lighting</c:v>
                </c:pt>
                <c:pt idx="4">
                  <c:v>Industry</c:v>
                </c:pt>
                <c:pt idx="5">
                  <c:v>Transport</c:v>
                </c:pt>
                <c:pt idx="6">
                  <c:v>Local electricity </c:v>
                </c:pt>
                <c:pt idx="7">
                  <c:v>Local heat/hold</c:v>
                </c:pt>
                <c:pt idx="8">
                  <c:v>Others</c:v>
                </c:pt>
              </c:strCache>
            </c:strRef>
          </c:cat>
          <c:val>
            <c:numRef>
              <c:f>'Monitoring Report'!$M$17:$U$17</c:f>
              <c:numCache>
                <c:formatCode>General</c:formatCode>
                <c:ptCount val="9"/>
              </c:numCache>
            </c:numRef>
          </c:val>
        </c:ser>
        <c:ser>
          <c:idx val="2"/>
          <c:order val="2"/>
          <c:tx>
            <c:strRef>
              <c:f>'Monitoring Report'!$L$18</c:f>
              <c:strCache>
                <c:ptCount val="1"/>
                <c:pt idx="0">
                  <c:v>Not started</c:v>
                </c:pt>
              </c:strCache>
            </c:strRef>
          </c:tx>
          <c:spPr>
            <a:solidFill>
              <a:srgbClr val="dfdfdf"/>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Report'!$M$15:$U$15</c:f>
              <c:strCache>
                <c:ptCount val="9"/>
                <c:pt idx="0">
                  <c:v>Municipal</c:v>
                </c:pt>
                <c:pt idx="1">
                  <c:v>Tertiary</c:v>
                </c:pt>
                <c:pt idx="2">
                  <c:v>Residential</c:v>
                </c:pt>
                <c:pt idx="3">
                  <c:v>Public lighting</c:v>
                </c:pt>
                <c:pt idx="4">
                  <c:v>Industry</c:v>
                </c:pt>
                <c:pt idx="5">
                  <c:v>Transport</c:v>
                </c:pt>
                <c:pt idx="6">
                  <c:v>Local electricity </c:v>
                </c:pt>
                <c:pt idx="7">
                  <c:v>Local heat/hold</c:v>
                </c:pt>
                <c:pt idx="8">
                  <c:v>Others</c:v>
                </c:pt>
              </c:strCache>
            </c:strRef>
          </c:cat>
          <c:val>
            <c:numRef>
              <c:f>'Monitoring Report'!$M$18:$U$18</c:f>
              <c:numCache>
                <c:formatCode>General</c:formatCode>
                <c:ptCount val="9"/>
              </c:numCache>
            </c:numRef>
          </c:val>
        </c:ser>
        <c:gapWidth val="150"/>
        <c:overlap val="100"/>
        <c:axId val="73545352"/>
        <c:axId val="40594121"/>
      </c:barChart>
      <c:catAx>
        <c:axId val="73545352"/>
        <c:scaling>
          <c:orientation val="minMax"/>
        </c:scaling>
        <c:delete val="0"/>
        <c:axPos val="b"/>
        <c:numFmt formatCode="General" sourceLinked="1"/>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40594121"/>
        <c:crosses val="autoZero"/>
        <c:auto val="1"/>
        <c:lblAlgn val="ctr"/>
        <c:lblOffset val="100"/>
        <c:noMultiLvlLbl val="0"/>
      </c:catAx>
      <c:valAx>
        <c:axId val="40594121"/>
        <c:scaling>
          <c:orientation val="minMax"/>
        </c:scaling>
        <c:delete val="0"/>
        <c:axPos val="l"/>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73545352"/>
        <c:crosses val="autoZero"/>
        <c:crossBetween val="between"/>
      </c:valAx>
      <c:spPr>
        <a:noFill/>
        <a:ln w="25560">
          <a:noFill/>
        </a:ln>
      </c:spPr>
    </c:plotArea>
    <c:legend>
      <c:legendPos val="r"/>
      <c:layout>
        <c:manualLayout>
          <c:xMode val="edge"/>
          <c:yMode val="edge"/>
          <c:x val="0.809744779582367"/>
          <c:y val="0.259600242277408"/>
          <c:w val="0.148124921610435"/>
          <c:h val="0.246789435425248"/>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12600">
      <a:solidFill>
        <a:srgbClr val="99cc00"/>
      </a:solidFill>
      <a:prstDash val="lgDash"/>
      <a:round/>
    </a:ln>
  </c:spPr>
</c:chartSpace>
</file>

<file path=xl/charts/chart2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82062876830319"/>
          <c:y val="0.0804871220604703"/>
          <c:w val="0.660529715762274"/>
          <c:h val="0.773236282194849"/>
        </c:manualLayout>
      </c:layout>
      <c:barChart>
        <c:barDir val="col"/>
        <c:grouping val="stacked"/>
        <c:varyColors val="0"/>
        <c:ser>
          <c:idx val="0"/>
          <c:order val="0"/>
          <c:tx>
            <c:strRef>
              <c:f>'Monitoring Report'!$L$159</c:f>
              <c:strCache>
                <c:ptCount val="1"/>
                <c:pt idx="0">
                  <c:v>Renewables</c:v>
                </c:pt>
              </c:strCache>
            </c:strRef>
          </c:tx>
          <c:spPr>
            <a:solidFill>
              <a:srgbClr val="ebf1de"/>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Report'!$M$158:$P$158</c:f>
              <c:strCache>
                <c:ptCount val="4"/>
                <c:pt idx="0">
                  <c:v>[drop-down]</c:v>
                </c:pt>
                <c:pt idx="1">
                  <c:v>[drop-down]</c:v>
                </c:pt>
                <c:pt idx="2">
                  <c:v>[drop-down]</c:v>
                </c:pt>
                <c:pt idx="3">
                  <c:v/>
                </c:pt>
              </c:strCache>
            </c:strRef>
          </c:cat>
          <c:val>
            <c:numRef>
              <c:f>'Monitoring Report'!$M$159:$P$159</c:f>
              <c:numCache>
                <c:formatCode>General</c:formatCode>
                <c:ptCount val="4"/>
                <c:pt idx="1">
                  <c:v>0</c:v>
                </c:pt>
                <c:pt idx="2">
                  <c:v>0</c:v>
                </c:pt>
              </c:numCache>
            </c:numRef>
          </c:val>
        </c:ser>
        <c:ser>
          <c:idx val="1"/>
          <c:order val="1"/>
          <c:tx>
            <c:strRef>
              <c:f>'Monitoring Report'!$L$160</c:f>
              <c:strCache>
                <c:ptCount val="1"/>
                <c:pt idx="0">
                  <c:v>Fossil fuels</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Report'!$M$158:$P$158</c:f>
              <c:strCache>
                <c:ptCount val="4"/>
                <c:pt idx="0">
                  <c:v>[drop-down]</c:v>
                </c:pt>
                <c:pt idx="1">
                  <c:v>[drop-down]</c:v>
                </c:pt>
                <c:pt idx="2">
                  <c:v>[drop-down]</c:v>
                </c:pt>
                <c:pt idx="3">
                  <c:v/>
                </c:pt>
              </c:strCache>
            </c:strRef>
          </c:cat>
          <c:val>
            <c:numRef>
              <c:f>'Monitoring Report'!$M$160:$P$160</c:f>
              <c:numCache>
                <c:formatCode>General</c:formatCode>
                <c:ptCount val="4"/>
                <c:pt idx="1">
                  <c:v>0</c:v>
                </c:pt>
                <c:pt idx="2">
                  <c:v>0</c:v>
                </c:pt>
              </c:numCache>
            </c:numRef>
          </c:val>
        </c:ser>
        <c:ser>
          <c:idx val="2"/>
          <c:order val="2"/>
          <c:tx>
            <c:strRef>
              <c:f>'Monitoring Report'!$L$161</c:f>
              <c:strCache>
                <c:ptCount val="1"/>
                <c:pt idx="0">
                  <c:v>Heat/cold</c:v>
                </c:pt>
              </c:strCache>
            </c:strRef>
          </c:tx>
          <c:spPr>
            <a:solidFill>
              <a:srgbClr val="9bbb5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Report'!$M$158:$P$158</c:f>
              <c:strCache>
                <c:ptCount val="4"/>
                <c:pt idx="0">
                  <c:v>[drop-down]</c:v>
                </c:pt>
                <c:pt idx="1">
                  <c:v>[drop-down]</c:v>
                </c:pt>
                <c:pt idx="2">
                  <c:v>[drop-down]</c:v>
                </c:pt>
                <c:pt idx="3">
                  <c:v/>
                </c:pt>
              </c:strCache>
            </c:strRef>
          </c:cat>
          <c:val>
            <c:numRef>
              <c:f>'Monitoring Report'!$M$161:$P$161</c:f>
              <c:numCache>
                <c:formatCode>General</c:formatCode>
                <c:ptCount val="4"/>
                <c:pt idx="1">
                  <c:v>0</c:v>
                </c:pt>
                <c:pt idx="2">
                  <c:v>0</c:v>
                </c:pt>
              </c:numCache>
            </c:numRef>
          </c:val>
        </c:ser>
        <c:ser>
          <c:idx val="3"/>
          <c:order val="3"/>
          <c:tx>
            <c:strRef>
              <c:f>'Monitoring Report'!$L$162</c:f>
              <c:strCache>
                <c:ptCount val="1"/>
                <c:pt idx="0">
                  <c:v>Electricity</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Report'!$M$158:$P$158</c:f>
              <c:strCache>
                <c:ptCount val="4"/>
                <c:pt idx="0">
                  <c:v>[drop-down]</c:v>
                </c:pt>
                <c:pt idx="1">
                  <c:v>[drop-down]</c:v>
                </c:pt>
                <c:pt idx="2">
                  <c:v>[drop-down]</c:v>
                </c:pt>
                <c:pt idx="3">
                  <c:v/>
                </c:pt>
              </c:strCache>
            </c:strRef>
          </c:cat>
          <c:val>
            <c:numRef>
              <c:f>'Monitoring Report'!$M$162:$P$162</c:f>
              <c:numCache>
                <c:formatCode>General</c:formatCode>
                <c:ptCount val="4"/>
                <c:pt idx="1">
                  <c:v>0</c:v>
                </c:pt>
                <c:pt idx="2">
                  <c:v>0</c:v>
                </c:pt>
              </c:numCache>
            </c:numRef>
          </c:val>
        </c:ser>
        <c:gapWidth val="150"/>
        <c:overlap val="100"/>
        <c:axId val="57930283"/>
        <c:axId val="99335653"/>
      </c:barChart>
      <c:catAx>
        <c:axId val="57930283"/>
        <c:scaling>
          <c:orientation val="minMax"/>
        </c:scaling>
        <c:delete val="0"/>
        <c:axPos val="b"/>
        <c:numFmt formatCode="General" sourceLinked="1"/>
        <c:majorTickMark val="out"/>
        <c:minorTickMark val="out"/>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99335653"/>
        <c:crosses val="autoZero"/>
        <c:auto val="1"/>
        <c:lblAlgn val="ctr"/>
        <c:lblOffset val="100"/>
        <c:noMultiLvlLbl val="0"/>
      </c:catAx>
      <c:valAx>
        <c:axId val="99335653"/>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MWh/year</a:t>
                </a:r>
              </a:p>
            </c:rich>
          </c:tx>
          <c:layout>
            <c:manualLayout>
              <c:xMode val="edge"/>
              <c:yMode val="edge"/>
              <c:x val="0.0138888888888889"/>
              <c:y val="0.373880179171333"/>
            </c:manualLayout>
          </c:layout>
          <c:overlay val="0"/>
          <c:spPr>
            <a:noFill/>
            <a:ln w="25560">
              <a:noFill/>
            </a:ln>
          </c:spPr>
        </c:title>
        <c:numFmt formatCode="0" sourceLinked="0"/>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7930283"/>
        <c:crosses val="autoZero"/>
        <c:crossBetween val="between"/>
      </c:valAx>
      <c:spPr>
        <a:solidFill>
          <a:srgbClr val="ffffff"/>
        </a:solidFill>
        <a:ln w="25560">
          <a:noFill/>
        </a:ln>
      </c:spPr>
    </c:plotArea>
    <c:legend>
      <c:legendPos val="r"/>
      <c:layout>
        <c:manualLayout>
          <c:xMode val="edge"/>
          <c:yMode val="edge"/>
          <c:x val="0.843884582256675"/>
          <c:y val="0.303611422172452"/>
          <c:w val="0.150255720053836"/>
          <c:h val="0.433291334173317"/>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61915318111284"/>
          <c:y val="0.0602879424115177"/>
          <c:w val="0.361671469740634"/>
          <c:h val="0.803539292141572"/>
        </c:manualLayout>
      </c:layout>
      <c:barChart>
        <c:barDir val="col"/>
        <c:grouping val="stacked"/>
        <c:varyColors val="0"/>
        <c:ser>
          <c:idx val="0"/>
          <c:order val="0"/>
          <c:tx>
            <c:strRef>
              <c:f>'Mitigation Report'!$Y$27</c:f>
              <c:strCache>
                <c:ptCount val="1"/>
                <c:pt idx="0">
                  <c:v>Non-energy related</c:v>
                </c:pt>
              </c:strCache>
            </c:strRef>
          </c:tx>
          <c:spPr>
            <a:solidFill>
              <a:srgbClr val="00883b"/>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Report'!$Z$27</c:f>
              <c:numCache>
                <c:formatCode>General</c:formatCode>
                <c:ptCount val="1"/>
              </c:numCache>
            </c:numRef>
          </c:val>
        </c:ser>
        <c:ser>
          <c:idx val="1"/>
          <c:order val="1"/>
          <c:tx>
            <c:strRef>
              <c:f>'Mitigation Report'!$Y$26</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Report'!$Z$26</c:f>
              <c:numCache>
                <c:formatCode>General</c:formatCode>
                <c:ptCount val="1"/>
              </c:numCache>
            </c:numRef>
          </c:val>
        </c:ser>
        <c:ser>
          <c:idx val="2"/>
          <c:order val="2"/>
          <c:tx>
            <c:strRef>
              <c:f>'Mitigation Report'!$Y$25</c:f>
              <c:strCache>
                <c:ptCount val="1"/>
                <c:pt idx="0">
                  <c:v>Transport</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Report'!$Z$25</c:f>
              <c:numCache>
                <c:formatCode>General</c:formatCode>
                <c:ptCount val="1"/>
              </c:numCache>
            </c:numRef>
          </c:val>
        </c:ser>
        <c:ser>
          <c:idx val="3"/>
          <c:order val="3"/>
          <c:tx>
            <c:strRef>
              <c:f>'Mitigation Report'!$Y$24</c:f>
              <c:strCache>
                <c:ptCount val="1"/>
                <c:pt idx="0">
                  <c:v>Industry</c:v>
                </c:pt>
              </c:strCache>
            </c:strRef>
          </c:tx>
          <c:spPr>
            <a:solidFill>
              <a:srgbClr val="fcd6b6"/>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Report'!$Z$24</c:f>
              <c:numCache>
                <c:formatCode>General</c:formatCode>
                <c:ptCount val="1"/>
              </c:numCache>
            </c:numRef>
          </c:val>
        </c:ser>
        <c:ser>
          <c:idx val="4"/>
          <c:order val="4"/>
          <c:tx>
            <c:strRef>
              <c:f>'Mitigation Report'!$Y$23</c:f>
              <c:strCache>
                <c:ptCount val="1"/>
                <c:pt idx="0">
                  <c:v>Public lighting</c:v>
                </c:pt>
              </c:strCache>
            </c:strRef>
          </c:tx>
          <c:spPr>
            <a:solidFill>
              <a:srgbClr val="dce6f1"/>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Report'!$Z$23</c:f>
              <c:numCache>
                <c:formatCode>General</c:formatCode>
                <c:ptCount val="1"/>
              </c:numCache>
            </c:numRef>
          </c:val>
        </c:ser>
        <c:ser>
          <c:idx val="5"/>
          <c:order val="5"/>
          <c:tx>
            <c:strRef>
              <c:f>'Mitigation Report'!$Y$22</c:f>
              <c:strCache>
                <c:ptCount val="1"/>
                <c:pt idx="0">
                  <c:v>Residential</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Report'!$Z$22</c:f>
              <c:numCache>
                <c:formatCode>General</c:formatCode>
                <c:ptCount val="1"/>
              </c:numCache>
            </c:numRef>
          </c:val>
        </c:ser>
        <c:ser>
          <c:idx val="6"/>
          <c:order val="6"/>
          <c:tx>
            <c:strRef>
              <c:f>'Mitigation Report'!$Y$21</c:f>
              <c:strCache>
                <c:ptCount val="1"/>
                <c:pt idx="0">
                  <c:v>Tertiary</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Report'!$Z$21</c:f>
              <c:numCache>
                <c:formatCode>General</c:formatCode>
                <c:ptCount val="1"/>
              </c:numCache>
            </c:numRef>
          </c:val>
        </c:ser>
        <c:ser>
          <c:idx val="7"/>
          <c:order val="7"/>
          <c:tx>
            <c:strRef>
              <c:f>'Mitigation Report'!$Y$20</c:f>
              <c:strCache>
                <c:ptCount val="1"/>
                <c:pt idx="0">
                  <c:v>Municipal</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Report'!$Z$20</c:f>
              <c:numCache>
                <c:formatCode>General</c:formatCode>
                <c:ptCount val="1"/>
              </c:numCache>
            </c:numRef>
          </c:val>
        </c:ser>
        <c:gapWidth val="75"/>
        <c:overlap val="100"/>
        <c:axId val="51235881"/>
        <c:axId val="16671681"/>
      </c:barChart>
      <c:catAx>
        <c:axId val="51235881"/>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16671681"/>
        <c:crosses val="autoZero"/>
        <c:auto val="1"/>
        <c:lblAlgn val="ctr"/>
        <c:lblOffset val="100"/>
        <c:noMultiLvlLbl val="0"/>
      </c:catAx>
      <c:valAx>
        <c:axId val="16671681"/>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164043449346043"/>
              <c:y val="0.113377324535093"/>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1235881"/>
        <c:crosses val="autoZero"/>
        <c:crossBetween val="between"/>
      </c:valAx>
      <c:spPr>
        <a:noFill/>
        <a:ln w="25560">
          <a:noFill/>
        </a:ln>
      </c:spPr>
    </c:plotArea>
    <c:legend>
      <c:legendPos val="r"/>
      <c:layout>
        <c:manualLayout>
          <c:xMode val="edge"/>
          <c:yMode val="edge"/>
          <c:x val="0.598204389270672"/>
          <c:y val="0.0952309538092382"/>
          <c:w val="0.389868085578095"/>
          <c:h val="0.801709914504275"/>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3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54165611547227"/>
          <c:y val="0.0647860709947361"/>
          <c:w val="0.595188655355786"/>
          <c:h val="0.788905385342151"/>
        </c:manualLayout>
      </c:layout>
      <c:barChart>
        <c:barDir val="col"/>
        <c:grouping val="stacked"/>
        <c:varyColors val="0"/>
        <c:ser>
          <c:idx val="0"/>
          <c:order val="0"/>
          <c:tx>
            <c:strRef>
              <c:f>'Monitoring Report'!$L$126</c:f>
              <c:strCache>
                <c:ptCount val="1"/>
                <c:pt idx="0">
                  <c:v>Non-energy related</c:v>
                </c:pt>
              </c:strCache>
            </c:strRef>
          </c:tx>
          <c:spPr>
            <a:solidFill>
              <a:srgbClr val="d19392"/>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[drop-down]</c:v>
                </c:pt>
                <c:pt idx="1">
                  <c:v>[drop-down]</c:v>
                </c:pt>
                <c:pt idx="2">
                  <c:v>[drop-down]</c:v>
                </c:pt>
                <c:pt idx="3">
                  <c:v/>
                </c:pt>
              </c:strCache>
            </c:strRef>
          </c:cat>
          <c:val>
            <c:numRef>
              <c:f>'Monitoring Report'!$M$126:$P$126</c:f>
              <c:numCache>
                <c:formatCode>General</c:formatCode>
                <c:ptCount val="4"/>
                <c:pt idx="1">
                  <c:v>0</c:v>
                </c:pt>
                <c:pt idx="2">
                  <c:v>0</c:v>
                </c:pt>
              </c:numCache>
            </c:numRef>
          </c:val>
        </c:ser>
        <c:ser>
          <c:idx val="1"/>
          <c:order val="1"/>
          <c:tx>
            <c:strRef>
              <c:f>'Monitoring Report'!$L$125</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[drop-down]</c:v>
                </c:pt>
                <c:pt idx="1">
                  <c:v>[drop-down]</c:v>
                </c:pt>
                <c:pt idx="2">
                  <c:v>[drop-down]</c:v>
                </c:pt>
                <c:pt idx="3">
                  <c:v/>
                </c:pt>
              </c:strCache>
            </c:strRef>
          </c:cat>
          <c:val>
            <c:numRef>
              <c:f>'Monitoring Report'!$M$125:$P$125</c:f>
              <c:numCache>
                <c:formatCode>General</c:formatCode>
                <c:ptCount val="4"/>
                <c:pt idx="1">
                  <c:v>0</c:v>
                </c:pt>
                <c:pt idx="2">
                  <c:v>0</c:v>
                </c:pt>
              </c:numCache>
            </c:numRef>
          </c:val>
        </c:ser>
        <c:ser>
          <c:idx val="2"/>
          <c:order val="2"/>
          <c:tx>
            <c:strRef>
              <c:f>'Monitoring Report'!$L$124</c:f>
              <c:strCache>
                <c:ptCount val="1"/>
                <c:pt idx="0">
                  <c:v>Transport</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[drop-down]</c:v>
                </c:pt>
                <c:pt idx="1">
                  <c:v>[drop-down]</c:v>
                </c:pt>
                <c:pt idx="2">
                  <c:v>[drop-down]</c:v>
                </c:pt>
                <c:pt idx="3">
                  <c:v/>
                </c:pt>
              </c:strCache>
            </c:strRef>
          </c:cat>
          <c:val>
            <c:numRef>
              <c:f>'Monitoring Report'!$M$124:$P$124</c:f>
              <c:numCache>
                <c:formatCode>General</c:formatCode>
                <c:ptCount val="4"/>
                <c:pt idx="1">
                  <c:v>0</c:v>
                </c:pt>
                <c:pt idx="2">
                  <c:v>0</c:v>
                </c:pt>
              </c:numCache>
            </c:numRef>
          </c:val>
        </c:ser>
        <c:ser>
          <c:idx val="3"/>
          <c:order val="3"/>
          <c:tx>
            <c:strRef>
              <c:f>'Monitoring Report'!$L$123</c:f>
              <c:strCache>
                <c:ptCount val="1"/>
                <c:pt idx="0">
                  <c:v>Industry</c:v>
                </c:pt>
              </c:strCache>
            </c:strRef>
          </c:tx>
          <c:spPr>
            <a:solidFill>
              <a:srgbClr val="fcd5b5"/>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[drop-down]</c:v>
                </c:pt>
                <c:pt idx="1">
                  <c:v>[drop-down]</c:v>
                </c:pt>
                <c:pt idx="2">
                  <c:v>[drop-down]</c:v>
                </c:pt>
                <c:pt idx="3">
                  <c:v/>
                </c:pt>
              </c:strCache>
            </c:strRef>
          </c:cat>
          <c:val>
            <c:numRef>
              <c:f>'Monitoring Report'!$M$123:$P$123</c:f>
              <c:numCache>
                <c:formatCode>General</c:formatCode>
                <c:ptCount val="4"/>
                <c:pt idx="1">
                  <c:v>0</c:v>
                </c:pt>
                <c:pt idx="2">
                  <c:v>0</c:v>
                </c:pt>
              </c:numCache>
            </c:numRef>
          </c:val>
        </c:ser>
        <c:ser>
          <c:idx val="4"/>
          <c:order val="4"/>
          <c:tx>
            <c:strRef>
              <c:f>'Monitoring Report'!$L$122</c:f>
              <c:strCache>
                <c:ptCount val="1"/>
                <c:pt idx="0">
                  <c:v>Public lighting</c:v>
                </c:pt>
              </c:strCache>
            </c:strRef>
          </c:tx>
          <c:spPr>
            <a:solidFill>
              <a:srgbClr val="dce6f1"/>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[drop-down]</c:v>
                </c:pt>
                <c:pt idx="1">
                  <c:v>[drop-down]</c:v>
                </c:pt>
                <c:pt idx="2">
                  <c:v>[drop-down]</c:v>
                </c:pt>
                <c:pt idx="3">
                  <c:v/>
                </c:pt>
              </c:strCache>
            </c:strRef>
          </c:cat>
          <c:val>
            <c:numRef>
              <c:f>'Monitoring Report'!$M$122:$P$122</c:f>
              <c:numCache>
                <c:formatCode>General</c:formatCode>
                <c:ptCount val="4"/>
                <c:pt idx="1">
                  <c:v>0</c:v>
                </c:pt>
                <c:pt idx="2">
                  <c:v>0</c:v>
                </c:pt>
              </c:numCache>
            </c:numRef>
          </c:val>
        </c:ser>
        <c:ser>
          <c:idx val="5"/>
          <c:order val="5"/>
          <c:tx>
            <c:strRef>
              <c:f>'Monitoring Report'!$L$121</c:f>
              <c:strCache>
                <c:ptCount val="1"/>
                <c:pt idx="0">
                  <c:v>Residential</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[drop-down]</c:v>
                </c:pt>
                <c:pt idx="1">
                  <c:v>[drop-down]</c:v>
                </c:pt>
                <c:pt idx="2">
                  <c:v>[drop-down]</c:v>
                </c:pt>
                <c:pt idx="3">
                  <c:v/>
                </c:pt>
              </c:strCache>
            </c:strRef>
          </c:cat>
          <c:val>
            <c:numRef>
              <c:f>'Monitoring Report'!$M$121:$P$121</c:f>
              <c:numCache>
                <c:formatCode>General</c:formatCode>
                <c:ptCount val="4"/>
                <c:pt idx="1">
                  <c:v>0</c:v>
                </c:pt>
                <c:pt idx="2">
                  <c:v>0</c:v>
                </c:pt>
              </c:numCache>
            </c:numRef>
          </c:val>
        </c:ser>
        <c:ser>
          <c:idx val="6"/>
          <c:order val="6"/>
          <c:tx>
            <c:strRef>
              <c:f>'Monitoring Report'!$L$120</c:f>
              <c:strCache>
                <c:ptCount val="1"/>
                <c:pt idx="0">
                  <c:v>Tertiary</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[drop-down]</c:v>
                </c:pt>
                <c:pt idx="1">
                  <c:v>[drop-down]</c:v>
                </c:pt>
                <c:pt idx="2">
                  <c:v>[drop-down]</c:v>
                </c:pt>
                <c:pt idx="3">
                  <c:v/>
                </c:pt>
              </c:strCache>
            </c:strRef>
          </c:cat>
          <c:val>
            <c:numRef>
              <c:f>'Monitoring Report'!$M$120:$P$120</c:f>
              <c:numCache>
                <c:formatCode>General</c:formatCode>
                <c:ptCount val="4"/>
                <c:pt idx="1">
                  <c:v>0</c:v>
                </c:pt>
                <c:pt idx="2">
                  <c:v>0</c:v>
                </c:pt>
              </c:numCache>
            </c:numRef>
          </c:val>
        </c:ser>
        <c:ser>
          <c:idx val="7"/>
          <c:order val="7"/>
          <c:tx>
            <c:strRef>
              <c:f>'Monitoring Report'!$L$119</c:f>
              <c:strCache>
                <c:ptCount val="1"/>
                <c:pt idx="0">
                  <c:v>Municipal</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[drop-down]</c:v>
                </c:pt>
                <c:pt idx="1">
                  <c:v>[drop-down]</c:v>
                </c:pt>
                <c:pt idx="2">
                  <c:v>[drop-down]</c:v>
                </c:pt>
                <c:pt idx="3">
                  <c:v/>
                </c:pt>
              </c:strCache>
            </c:strRef>
          </c:cat>
          <c:val>
            <c:numRef>
              <c:f>'Monitoring Report'!$M$119:$P$119</c:f>
              <c:numCache>
                <c:formatCode>General</c:formatCode>
                <c:ptCount val="4"/>
                <c:pt idx="1">
                  <c:v>0</c:v>
                </c:pt>
                <c:pt idx="2">
                  <c:v>0</c:v>
                </c:pt>
              </c:numCache>
            </c:numRef>
          </c:val>
        </c:ser>
        <c:gapWidth val="75"/>
        <c:overlap val="100"/>
        <c:axId val="45877209"/>
        <c:axId val="42945635"/>
      </c:barChart>
      <c:catAx>
        <c:axId val="45877209"/>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42945635"/>
        <c:crosses val="autoZero"/>
        <c:auto val="1"/>
        <c:lblAlgn val="ctr"/>
        <c:lblOffset val="100"/>
        <c:noMultiLvlLbl val="0"/>
      </c:catAx>
      <c:valAx>
        <c:axId val="42945635"/>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Tonnes CO2/CO2 eq. / year  </a:t>
                </a:r>
              </a:p>
            </c:rich>
          </c:tx>
          <c:layout>
            <c:manualLayout>
              <c:xMode val="edge"/>
              <c:yMode val="edge"/>
              <c:x val="0.0064320081033173"/>
              <c:y val="0.141584559319746"/>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45877209"/>
        <c:crosses val="autoZero"/>
        <c:crossBetween val="between"/>
      </c:valAx>
      <c:spPr>
        <a:noFill/>
        <a:ln w="25560">
          <a:noFill/>
        </a:ln>
      </c:spPr>
    </c:plotArea>
    <c:legend>
      <c:legendPos val="r"/>
      <c:layout>
        <c:manualLayout>
          <c:xMode val="edge"/>
          <c:yMode val="edge"/>
          <c:x val="0.778222334768296"/>
          <c:y val="0.0857065730867863"/>
          <c:w val="0.216318881685575"/>
          <c:h val="0.771463282937365"/>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3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96029112704699"/>
          <c:y val="0.0647140864714087"/>
          <c:w val="0.588354918120518"/>
          <c:h val="0.788981868898187"/>
        </c:manualLayout>
      </c:layout>
      <c:barChart>
        <c:barDir val="col"/>
        <c:grouping val="stacked"/>
        <c:varyColors val="0"/>
        <c:ser>
          <c:idx val="0"/>
          <c:order val="0"/>
          <c:tx>
            <c:strRef>
              <c:f>'Monitoring Report'!$L$146</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[drop-down]</c:v>
                </c:pt>
                <c:pt idx="1">
                  <c:v>[drop-down]</c:v>
                </c:pt>
                <c:pt idx="2">
                  <c:v>[drop-down]</c:v>
                </c:pt>
                <c:pt idx="3">
                  <c:v/>
                </c:pt>
              </c:strCache>
            </c:strRef>
          </c:cat>
          <c:val>
            <c:numRef>
              <c:f>'Monitoring Report'!$M$146:$P$146</c:f>
              <c:numCache>
                <c:formatCode>General</c:formatCode>
                <c:ptCount val="4"/>
                <c:pt idx="0">
                  <c:v>0</c:v>
                </c:pt>
                <c:pt idx="1">
                  <c:v>0</c:v>
                </c:pt>
                <c:pt idx="2">
                  <c:v>0</c:v>
                </c:pt>
              </c:numCache>
            </c:numRef>
          </c:val>
        </c:ser>
        <c:ser>
          <c:idx val="1"/>
          <c:order val="1"/>
          <c:tx>
            <c:strRef>
              <c:f>'Monitoring Report'!$L$145</c:f>
              <c:strCache>
                <c:ptCount val="1"/>
                <c:pt idx="0">
                  <c:v>Transport</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[drop-down]</c:v>
                </c:pt>
                <c:pt idx="1">
                  <c:v>[drop-down]</c:v>
                </c:pt>
                <c:pt idx="2">
                  <c:v>[drop-down]</c:v>
                </c:pt>
                <c:pt idx="3">
                  <c:v/>
                </c:pt>
              </c:strCache>
            </c:strRef>
          </c:cat>
          <c:val>
            <c:numRef>
              <c:f>'Monitoring Report'!$M$145:$P$145</c:f>
              <c:numCache>
                <c:formatCode>General</c:formatCode>
                <c:ptCount val="4"/>
                <c:pt idx="0">
                  <c:v>0</c:v>
                </c:pt>
                <c:pt idx="1">
                  <c:v>0</c:v>
                </c:pt>
                <c:pt idx="2">
                  <c:v>0</c:v>
                </c:pt>
              </c:numCache>
            </c:numRef>
          </c:val>
        </c:ser>
        <c:ser>
          <c:idx val="2"/>
          <c:order val="2"/>
          <c:tx>
            <c:strRef>
              <c:f>'Monitoring Report'!$L$144</c:f>
              <c:strCache>
                <c:ptCount val="1"/>
                <c:pt idx="0">
                  <c:v>Industry</c:v>
                </c:pt>
              </c:strCache>
            </c:strRef>
          </c:tx>
          <c:spPr>
            <a:solidFill>
              <a:srgbClr val="fcd5b5"/>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[drop-down]</c:v>
                </c:pt>
                <c:pt idx="1">
                  <c:v>[drop-down]</c:v>
                </c:pt>
                <c:pt idx="2">
                  <c:v>[drop-down]</c:v>
                </c:pt>
                <c:pt idx="3">
                  <c:v/>
                </c:pt>
              </c:strCache>
            </c:strRef>
          </c:cat>
          <c:val>
            <c:numRef>
              <c:f>'Monitoring Report'!$M$144:$P$144</c:f>
              <c:numCache>
                <c:formatCode>General</c:formatCode>
                <c:ptCount val="4"/>
                <c:pt idx="0">
                  <c:v>0</c:v>
                </c:pt>
                <c:pt idx="1">
                  <c:v>0</c:v>
                </c:pt>
                <c:pt idx="2">
                  <c:v>0</c:v>
                </c:pt>
              </c:numCache>
            </c:numRef>
          </c:val>
        </c:ser>
        <c:ser>
          <c:idx val="3"/>
          <c:order val="3"/>
          <c:tx>
            <c:strRef>
              <c:f>'Monitoring Report'!$L$143</c:f>
              <c:strCache>
                <c:ptCount val="1"/>
                <c:pt idx="0">
                  <c:v>Public lighting</c:v>
                </c:pt>
              </c:strCache>
            </c:strRef>
          </c:tx>
          <c:spPr>
            <a:solidFill>
              <a:srgbClr val="dce6f1"/>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[drop-down]</c:v>
                </c:pt>
                <c:pt idx="1">
                  <c:v>[drop-down]</c:v>
                </c:pt>
                <c:pt idx="2">
                  <c:v>[drop-down]</c:v>
                </c:pt>
                <c:pt idx="3">
                  <c:v/>
                </c:pt>
              </c:strCache>
            </c:strRef>
          </c:cat>
          <c:val>
            <c:numRef>
              <c:f>'Monitoring Report'!$M$143:$P$143</c:f>
              <c:numCache>
                <c:formatCode>General</c:formatCode>
                <c:ptCount val="4"/>
                <c:pt idx="0">
                  <c:v>0</c:v>
                </c:pt>
                <c:pt idx="1">
                  <c:v>0</c:v>
                </c:pt>
                <c:pt idx="2">
                  <c:v>0</c:v>
                </c:pt>
              </c:numCache>
            </c:numRef>
          </c:val>
        </c:ser>
        <c:ser>
          <c:idx val="4"/>
          <c:order val="4"/>
          <c:tx>
            <c:strRef>
              <c:f>'Monitoring Report'!$L$142</c:f>
              <c:strCache>
                <c:ptCount val="1"/>
                <c:pt idx="0">
                  <c:v>Residential</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[drop-down]</c:v>
                </c:pt>
                <c:pt idx="1">
                  <c:v>[drop-down]</c:v>
                </c:pt>
                <c:pt idx="2">
                  <c:v>[drop-down]</c:v>
                </c:pt>
                <c:pt idx="3">
                  <c:v/>
                </c:pt>
              </c:strCache>
            </c:strRef>
          </c:cat>
          <c:val>
            <c:numRef>
              <c:f>'Monitoring Report'!$M$142:$P$142</c:f>
              <c:numCache>
                <c:formatCode>General</c:formatCode>
                <c:ptCount val="4"/>
                <c:pt idx="0">
                  <c:v>0</c:v>
                </c:pt>
                <c:pt idx="1">
                  <c:v>0</c:v>
                </c:pt>
                <c:pt idx="2">
                  <c:v>0</c:v>
                </c:pt>
              </c:numCache>
            </c:numRef>
          </c:val>
        </c:ser>
        <c:ser>
          <c:idx val="5"/>
          <c:order val="5"/>
          <c:tx>
            <c:strRef>
              <c:f>'Monitoring Report'!$L$141</c:f>
              <c:strCache>
                <c:ptCount val="1"/>
                <c:pt idx="0">
                  <c:v>Tertiary</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[drop-down]</c:v>
                </c:pt>
                <c:pt idx="1">
                  <c:v>[drop-down]</c:v>
                </c:pt>
                <c:pt idx="2">
                  <c:v>[drop-down]</c:v>
                </c:pt>
                <c:pt idx="3">
                  <c:v/>
                </c:pt>
              </c:strCache>
            </c:strRef>
          </c:cat>
          <c:val>
            <c:numRef>
              <c:f>'Monitoring Report'!$M$141:$P$141</c:f>
              <c:numCache>
                <c:formatCode>General</c:formatCode>
                <c:ptCount val="4"/>
                <c:pt idx="0">
                  <c:v>0</c:v>
                </c:pt>
                <c:pt idx="1">
                  <c:v>0</c:v>
                </c:pt>
                <c:pt idx="2">
                  <c:v>0</c:v>
                </c:pt>
              </c:numCache>
            </c:numRef>
          </c:val>
        </c:ser>
        <c:ser>
          <c:idx val="6"/>
          <c:order val="6"/>
          <c:tx>
            <c:strRef>
              <c:f>'Monitoring Report'!$L$140</c:f>
              <c:strCache>
                <c:ptCount val="1"/>
                <c:pt idx="0">
                  <c:v>Municipal</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[drop-down]</c:v>
                </c:pt>
                <c:pt idx="1">
                  <c:v>[drop-down]</c:v>
                </c:pt>
                <c:pt idx="2">
                  <c:v>[drop-down]</c:v>
                </c:pt>
                <c:pt idx="3">
                  <c:v/>
                </c:pt>
              </c:strCache>
            </c:strRef>
          </c:cat>
          <c:val>
            <c:numRef>
              <c:f>'Monitoring Report'!$M$140:$P$140</c:f>
              <c:numCache>
                <c:formatCode>General</c:formatCode>
                <c:ptCount val="4"/>
                <c:pt idx="0">
                  <c:v>0</c:v>
                </c:pt>
                <c:pt idx="1">
                  <c:v>0</c:v>
                </c:pt>
                <c:pt idx="2">
                  <c:v>0</c:v>
                </c:pt>
              </c:numCache>
            </c:numRef>
          </c:val>
        </c:ser>
        <c:gapWidth val="75"/>
        <c:overlap val="100"/>
        <c:axId val="88041735"/>
        <c:axId val="73284477"/>
      </c:barChart>
      <c:catAx>
        <c:axId val="88041735"/>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73284477"/>
        <c:crosses val="autoZero"/>
        <c:auto val="1"/>
        <c:lblAlgn val="ctr"/>
        <c:lblOffset val="100"/>
        <c:noMultiLvlLbl val="0"/>
      </c:catAx>
      <c:valAx>
        <c:axId val="73284477"/>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22016482928396"/>
              <c:y val="0.372942817294282"/>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88041735"/>
        <c:crosses val="autoZero"/>
        <c:crossBetween val="between"/>
      </c:valAx>
      <c:spPr>
        <a:noFill/>
        <a:ln w="25560">
          <a:noFill/>
        </a:ln>
      </c:spPr>
    </c:plotArea>
    <c:legend>
      <c:legendPos val="r"/>
      <c:layout>
        <c:manualLayout>
          <c:xMode val="edge"/>
          <c:yMode val="edge"/>
          <c:x val="0.838809804131435"/>
          <c:y val="0.188145048814505"/>
          <c:w val="0.148193738292748"/>
          <c:h val="0.590458920351513"/>
        </c:manualLayout>
      </c:layout>
      <c:overlay val="0"/>
      <c:spPr>
        <a:noFill/>
        <a:ln w="25560">
          <a:noFill/>
        </a:ln>
      </c:spPr>
      <c:txPr>
        <a:bodyPr/>
        <a:lstStyle/>
        <a:p>
          <a:pPr>
            <a:defRPr b="0" sz="84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3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Heat/cold</a:t>
            </a:r>
          </a:p>
        </c:rich>
      </c:tx>
      <c:layout>
        <c:manualLayout>
          <c:xMode val="edge"/>
          <c:yMode val="edge"/>
          <c:x val="0.389671628224065"/>
          <c:y val="0.0170278637770898"/>
        </c:manualLayout>
      </c:layout>
      <c:overlay val="0"/>
      <c:spPr>
        <a:noFill/>
        <a:ln w="25560">
          <a:noFill/>
        </a:ln>
      </c:spPr>
    </c:title>
    <c:autoTitleDeleted val="0"/>
    <c:plotArea>
      <c:layout>
        <c:manualLayout>
          <c:layoutTarget val="inner"/>
          <c:xMode val="edge"/>
          <c:yMode val="edge"/>
          <c:x val="0.198556982161118"/>
          <c:y val="0.161119711042312"/>
          <c:w val="0.511987274173389"/>
          <c:h val="0.698529411764706"/>
        </c:manualLayout>
      </c:layout>
      <c:barChart>
        <c:barDir val="col"/>
        <c:grouping val="clustered"/>
        <c:varyColors val="0"/>
        <c:ser>
          <c:idx val="0"/>
          <c:order val="0"/>
          <c:tx>
            <c:strRef>
              <c:f>'Monitoring Report'!$R$186</c:f>
              <c:strCache>
                <c:ptCount val="1"/>
                <c:pt idx="0">
                  <c:v>Heat/cold consumption</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[drop-down]</c:v>
                </c:pt>
                <c:pt idx="1">
                  <c:v>[drop-down]</c:v>
                </c:pt>
                <c:pt idx="2">
                  <c:v>[drop-down]</c:v>
                </c:pt>
                <c:pt idx="3">
                  <c:v/>
                </c:pt>
              </c:strCache>
            </c:strRef>
          </c:cat>
          <c:val>
            <c:numRef>
              <c:f>'Monitoring Report'!$S$186:$V$186</c:f>
              <c:numCache>
                <c:formatCode>General</c:formatCode>
                <c:ptCount val="4"/>
                <c:pt idx="1">
                  <c:v>0</c:v>
                </c:pt>
                <c:pt idx="2">
                  <c:v>0</c:v>
                </c:pt>
              </c:numCache>
            </c:numRef>
          </c:val>
        </c:ser>
        <c:ser>
          <c:idx val="1"/>
          <c:order val="1"/>
          <c:tx>
            <c:strRef>
              <c:f>'Monitoring Report'!$R$183</c:f>
              <c:strCache>
                <c:ptCount val="1"/>
                <c:pt idx="0">
                  <c:v>RES heat/cold production</c:v>
                </c:pt>
              </c:strCache>
            </c:strRef>
          </c:tx>
          <c:spPr>
            <a:solidFill>
              <a:srgbClr val="ebf1de"/>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[drop-down]</c:v>
                </c:pt>
                <c:pt idx="1">
                  <c:v>[drop-down]</c:v>
                </c:pt>
                <c:pt idx="2">
                  <c:v>[drop-down]</c:v>
                </c:pt>
                <c:pt idx="3">
                  <c:v/>
                </c:pt>
              </c:strCache>
            </c:strRef>
          </c:cat>
          <c:val>
            <c:numRef>
              <c:f>'Monitoring Report'!$S$183:$V$183</c:f>
              <c:numCache>
                <c:formatCode>General</c:formatCode>
                <c:ptCount val="4"/>
                <c:pt idx="0">
                  <c:v>0</c:v>
                </c:pt>
                <c:pt idx="1">
                  <c:v>0</c:v>
                </c:pt>
                <c:pt idx="2">
                  <c:v>0</c:v>
                </c:pt>
              </c:numCache>
            </c:numRef>
          </c:val>
        </c:ser>
        <c:ser>
          <c:idx val="2"/>
          <c:order val="2"/>
          <c:tx>
            <c:strRef>
              <c:f>'Monitoring Report'!$R$184</c:f>
              <c:strCache>
                <c:ptCount val="1"/>
                <c:pt idx="0">
                  <c:v>Non-RES heat/cold production</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[drop-down]</c:v>
                </c:pt>
                <c:pt idx="1">
                  <c:v>[drop-down]</c:v>
                </c:pt>
                <c:pt idx="2">
                  <c:v>[drop-down]</c:v>
                </c:pt>
                <c:pt idx="3">
                  <c:v/>
                </c:pt>
              </c:strCache>
            </c:strRef>
          </c:cat>
          <c:val>
            <c:numRef>
              <c:f>'Monitoring Report'!$S$184:$V$184</c:f>
              <c:numCache>
                <c:formatCode>General</c:formatCode>
                <c:ptCount val="4"/>
                <c:pt idx="0">
                  <c:v>0</c:v>
                </c:pt>
                <c:pt idx="1">
                  <c:v>0</c:v>
                </c:pt>
                <c:pt idx="2">
                  <c:v>0</c:v>
                </c:pt>
              </c:numCache>
            </c:numRef>
          </c:val>
        </c:ser>
        <c:gapWidth val="150"/>
        <c:overlap val="0"/>
        <c:axId val="7938204"/>
        <c:axId val="51732415"/>
      </c:barChart>
      <c:catAx>
        <c:axId val="7938204"/>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51732415"/>
        <c:crosses val="autoZero"/>
        <c:auto val="1"/>
        <c:lblAlgn val="ctr"/>
        <c:lblOffset val="100"/>
        <c:noMultiLvlLbl val="0"/>
      </c:catAx>
      <c:valAx>
        <c:axId val="51732415"/>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55096011816839"/>
              <c:y val="0.348297213622291"/>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7938204"/>
        <c:crosses val="autoZero"/>
        <c:crossBetween val="between"/>
      </c:valAx>
      <c:spPr>
        <a:solidFill>
          <a:srgbClr val="ffffff"/>
        </a:solidFill>
        <a:ln w="25560">
          <a:noFill/>
        </a:ln>
      </c:spPr>
    </c:plotArea>
    <c:legend>
      <c:legendPos val="r"/>
      <c:layout>
        <c:manualLayout>
          <c:xMode val="edge"/>
          <c:yMode val="edge"/>
          <c:x val="0.748039995455062"/>
          <c:y val="0.474329205366357"/>
          <c:w val="0.219817055849099"/>
          <c:h val="0.443684685846988"/>
        </c:manualLayout>
      </c:layout>
      <c:overlay val="0"/>
      <c:spPr>
        <a:noFill/>
        <a:ln w="25560">
          <a:noFill/>
        </a:ln>
      </c:spPr>
      <c:txPr>
        <a:bodyPr/>
        <a:lstStyle/>
        <a:p>
          <a:pPr>
            <a:defRPr b="0" sz="84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3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Electricity</a:t>
            </a:r>
          </a:p>
        </c:rich>
      </c:tx>
      <c:layout>
        <c:manualLayout>
          <c:xMode val="edge"/>
          <c:yMode val="edge"/>
          <c:x val="0.389780154486037"/>
          <c:y val="0.0170873786407767"/>
        </c:manualLayout>
      </c:layout>
      <c:overlay val="0"/>
      <c:spPr>
        <a:noFill/>
        <a:ln w="25560">
          <a:noFill/>
        </a:ln>
      </c:spPr>
    </c:title>
    <c:autoTitleDeleted val="0"/>
    <c:plotArea>
      <c:layout>
        <c:manualLayout>
          <c:layoutTarget val="inner"/>
          <c:xMode val="edge"/>
          <c:yMode val="edge"/>
          <c:x val="0.163101604278075"/>
          <c:y val="0.164660194174757"/>
          <c:w val="0.560011883541295"/>
          <c:h val="0.698511326860841"/>
        </c:manualLayout>
      </c:layout>
      <c:barChart>
        <c:barDir val="col"/>
        <c:grouping val="clustered"/>
        <c:varyColors val="0"/>
        <c:ser>
          <c:idx val="0"/>
          <c:order val="0"/>
          <c:tx>
            <c:strRef>
              <c:f>'Monitoring Report'!$R$185</c:f>
              <c:strCache>
                <c:ptCount val="1"/>
                <c:pt idx="0">
                  <c:v>Electricity consumption</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[drop-down]</c:v>
                </c:pt>
                <c:pt idx="1">
                  <c:v>[drop-down]</c:v>
                </c:pt>
                <c:pt idx="2">
                  <c:v>[drop-down]</c:v>
                </c:pt>
                <c:pt idx="3">
                  <c:v/>
                </c:pt>
              </c:strCache>
            </c:strRef>
          </c:cat>
          <c:val>
            <c:numRef>
              <c:f>'Monitoring Report'!$S$185:$V$185</c:f>
              <c:numCache>
                <c:formatCode>General</c:formatCode>
                <c:ptCount val="4"/>
                <c:pt idx="1">
                  <c:v>0</c:v>
                </c:pt>
                <c:pt idx="2">
                  <c:v>0</c:v>
                </c:pt>
              </c:numCache>
            </c:numRef>
          </c:val>
        </c:ser>
        <c:ser>
          <c:idx val="1"/>
          <c:order val="1"/>
          <c:tx>
            <c:strRef>
              <c:f>'Monitoring Report'!$R$182</c:f>
              <c:strCache>
                <c:ptCount val="1"/>
                <c:pt idx="0">
                  <c:v>Non-RES electricity production</c:v>
                </c:pt>
              </c:strCache>
            </c:strRef>
          </c:tx>
          <c:spPr>
            <a:solidFill>
              <a:srgbClr val="dce6f1"/>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[drop-down]</c:v>
                </c:pt>
                <c:pt idx="1">
                  <c:v>[drop-down]</c:v>
                </c:pt>
                <c:pt idx="2">
                  <c:v>[drop-down]</c:v>
                </c:pt>
                <c:pt idx="3">
                  <c:v/>
                </c:pt>
              </c:strCache>
            </c:strRef>
          </c:cat>
          <c:val>
            <c:numRef>
              <c:f>'Monitoring Report'!$S$182:$V$182</c:f>
              <c:numCache>
                <c:formatCode>General</c:formatCode>
                <c:ptCount val="4"/>
                <c:pt idx="0">
                  <c:v>0</c:v>
                </c:pt>
                <c:pt idx="1">
                  <c:v>0</c:v>
                </c:pt>
                <c:pt idx="2">
                  <c:v>0</c:v>
                </c:pt>
              </c:numCache>
            </c:numRef>
          </c:val>
        </c:ser>
        <c:ser>
          <c:idx val="2"/>
          <c:order val="2"/>
          <c:tx>
            <c:strRef>
              <c:f>'Monitoring Report'!$R$181</c:f>
              <c:strCache>
                <c:ptCount val="1"/>
                <c:pt idx="0">
                  <c:v>RES electricity production</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[drop-down]</c:v>
                </c:pt>
                <c:pt idx="1">
                  <c:v>[drop-down]</c:v>
                </c:pt>
                <c:pt idx="2">
                  <c:v>[drop-down]</c:v>
                </c:pt>
                <c:pt idx="3">
                  <c:v/>
                </c:pt>
              </c:strCache>
            </c:strRef>
          </c:cat>
          <c:val>
            <c:numRef>
              <c:f>'Monitoring Report'!$S$181:$V$181</c:f>
              <c:numCache>
                <c:formatCode>General</c:formatCode>
                <c:ptCount val="4"/>
                <c:pt idx="0">
                  <c:v>0</c:v>
                </c:pt>
                <c:pt idx="1">
                  <c:v>0</c:v>
                </c:pt>
                <c:pt idx="2">
                  <c:v>0</c:v>
                </c:pt>
              </c:numCache>
            </c:numRef>
          </c:val>
        </c:ser>
        <c:gapWidth val="150"/>
        <c:overlap val="0"/>
        <c:axId val="4312167"/>
        <c:axId val="5615533"/>
      </c:barChart>
      <c:catAx>
        <c:axId val="4312167"/>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5615533"/>
        <c:crosses val="autoZero"/>
        <c:auto val="1"/>
        <c:lblAlgn val="ctr"/>
        <c:lblOffset val="100"/>
        <c:noMultiLvlLbl val="0"/>
      </c:catAx>
      <c:valAx>
        <c:axId val="5615533"/>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0843731431966726"/>
              <c:y val="0.349385113268608"/>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4312167"/>
        <c:crosses val="autoZero"/>
        <c:crossBetween val="between"/>
      </c:valAx>
      <c:spPr>
        <a:solidFill>
          <a:srgbClr val="ffffff"/>
        </a:solidFill>
        <a:ln w="25560">
          <a:noFill/>
        </a:ln>
      </c:spPr>
    </c:plotArea>
    <c:legend>
      <c:legendPos val="r"/>
      <c:layout>
        <c:manualLayout>
          <c:xMode val="edge"/>
          <c:yMode val="edge"/>
          <c:x val="0.757159833630422"/>
          <c:y val="0.472491909385113"/>
          <c:w val="0.209222176005704"/>
          <c:h val="0.410926980838944"/>
        </c:manualLayout>
      </c:layout>
      <c:overlay val="0"/>
      <c:spPr>
        <a:noFill/>
        <a:ln w="25560">
          <a:noFill/>
        </a:ln>
      </c:spPr>
      <c:txPr>
        <a:bodyPr/>
        <a:lstStyle/>
        <a:p>
          <a:pPr>
            <a:defRPr b="0" sz="84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3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6665766884414"/>
          <c:y val="0.0939524838012959"/>
          <c:w val="0.731414997570588"/>
          <c:h val="0.674226061915047"/>
        </c:manualLayout>
      </c:layout>
      <c:lineChart>
        <c:grouping val="standard"/>
        <c:varyColors val="0"/>
        <c:ser>
          <c:idx val="0"/>
          <c:order val="0"/>
          <c:tx>
            <c:strRef>
              <c:f>"with constant National Electricity Emission Factor"</c:f>
              <c:strCache>
                <c:ptCount val="1"/>
                <c:pt idx="0">
                  <c:v>with constant National Electricity Emission Factor</c:v>
                </c:pt>
              </c:strCache>
            </c:strRef>
          </c:tx>
          <c:spPr>
            <a:solidFill>
              <a:srgbClr val="99cc00"/>
            </a:solidFill>
            <a:ln w="25560">
              <a:solidFill>
                <a:srgbClr val="99cc00"/>
              </a:solidFill>
              <a:round/>
            </a:ln>
          </c:spPr>
          <c:marker>
            <c:symbol val="square"/>
            <c:size val="5"/>
            <c:spPr>
              <a:solidFill>
                <a:srgbClr val="99cc00"/>
              </a:solidFill>
            </c:spPr>
          </c:marker>
          <c:dLbls>
            <c:txPr>
              <a:bodyPr/>
              <a:lstStyle/>
              <a:p>
                <a:pPr>
                  <a:defRPr b="0" sz="1000" spc="-1" strike="noStrike">
                    <a:solidFill>
                      <a:srgbClr val="000000"/>
                    </a:solidFill>
                    <a:latin typeface="Calibri"/>
                    <a:ea typeface="Calibri"/>
                  </a:defRPr>
                </a:pPr>
              </a:p>
            </c:txPr>
            <c:dLblPos val="r"/>
            <c:showLegendKey val="0"/>
            <c:showVal val="0"/>
            <c:showCatName val="0"/>
            <c:showSerName val="0"/>
            <c:showPercent val="0"/>
            <c:separator>; </c:separator>
            <c:showLeaderLines val="0"/>
          </c:dLbls>
          <c:cat>
            <c:strRef>
              <c:f>'Monitoring Report'!$L$101:$L$104</c:f>
              <c:strCache>
                <c:ptCount val="4"/>
                <c:pt idx="0">
                  <c:v>[drop-down]</c:v>
                </c:pt>
                <c:pt idx="1">
                  <c:v>[drop-down]</c:v>
                </c:pt>
                <c:pt idx="2">
                  <c:v>[drop-down]</c:v>
                </c:pt>
                <c:pt idx="3">
                  <c:v/>
                </c:pt>
              </c:strCache>
            </c:strRef>
          </c:cat>
          <c:val>
            <c:numRef>
              <c:f>'Monitoring Report'!$P$101:$P$104</c:f>
              <c:numCache>
                <c:formatCode>General</c:formatCode>
                <c:ptCount val="4"/>
              </c:numCache>
            </c:numRef>
          </c:val>
          <c:smooth val="0"/>
        </c:ser>
        <c:ser>
          <c:idx val="1"/>
          <c:order val="1"/>
          <c:tx>
            <c:strRef>
              <c:f>"with updated National Electricity Emision Factor"</c:f>
              <c:strCache>
                <c:ptCount val="1"/>
                <c:pt idx="0">
                  <c:v>with updated National Electricity Emision Factor</c:v>
                </c:pt>
              </c:strCache>
            </c:strRef>
          </c:tx>
          <c:spPr>
            <a:solidFill>
              <a:srgbClr val="008080"/>
            </a:solidFill>
            <a:ln w="25560">
              <a:solidFill>
                <a:srgbClr val="008080"/>
              </a:solidFill>
              <a:round/>
            </a:ln>
          </c:spPr>
          <c:marker>
            <c:symbol val="square"/>
            <c:size val="5"/>
            <c:spPr>
              <a:solidFill>
                <a:srgbClr val="008080"/>
              </a:solidFill>
            </c:spPr>
          </c:marker>
          <c:dLbls>
            <c:txPr>
              <a:bodyPr/>
              <a:lstStyle/>
              <a:p>
                <a:pPr>
                  <a:defRPr b="0" sz="1000" spc="-1" strike="noStrike">
                    <a:solidFill>
                      <a:srgbClr val="000000"/>
                    </a:solidFill>
                    <a:latin typeface="Calibri"/>
                    <a:ea typeface="Calibri"/>
                  </a:defRPr>
                </a:pPr>
              </a:p>
            </c:txPr>
            <c:dLblPos val="r"/>
            <c:showLegendKey val="0"/>
            <c:showVal val="0"/>
            <c:showCatName val="0"/>
            <c:showSerName val="0"/>
            <c:showPercent val="0"/>
            <c:separator>; </c:separator>
            <c:showLeaderLines val="0"/>
          </c:dLbls>
          <c:cat>
            <c:strRef>
              <c:f>'Monitoring Report'!$L$101:$L$104</c:f>
              <c:strCache>
                <c:ptCount val="4"/>
                <c:pt idx="0">
                  <c:v>[drop-down]</c:v>
                </c:pt>
                <c:pt idx="1">
                  <c:v>[drop-down]</c:v>
                </c:pt>
                <c:pt idx="2">
                  <c:v>[drop-down]</c:v>
                </c:pt>
                <c:pt idx="3">
                  <c:v/>
                </c:pt>
              </c:strCache>
            </c:strRef>
          </c:cat>
          <c:val>
            <c:numRef>
              <c:f>'Monitoring Report'!$Q$101:$Q$104</c:f>
              <c:numCache>
                <c:formatCode>General</c:formatCode>
                <c:ptCount val="4"/>
              </c:numCache>
            </c:numRef>
          </c:val>
          <c:smooth val="0"/>
        </c:ser>
        <c:hiLowLines>
          <c:spPr>
            <a:ln>
              <a:noFill/>
            </a:ln>
          </c:spPr>
        </c:hiLowLines>
        <c:marker val="1"/>
        <c:axId val="45670284"/>
        <c:axId val="84598838"/>
      </c:lineChart>
      <c:catAx>
        <c:axId val="45670284"/>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0000"/>
                </a:solidFill>
                <a:latin typeface="Arial"/>
                <a:ea typeface="Arial"/>
              </a:defRPr>
            </a:pPr>
          </a:p>
        </c:txPr>
        <c:crossAx val="84598838"/>
        <c:crosses val="autoZero"/>
        <c:auto val="1"/>
        <c:lblAlgn val="ctr"/>
        <c:lblOffset val="100"/>
        <c:noMultiLvlLbl val="0"/>
      </c:catAx>
      <c:valAx>
        <c:axId val="84598838"/>
        <c:scaling>
          <c:orientation val="minMax"/>
        </c:scaling>
        <c:delete val="0"/>
        <c:axPos val="l"/>
        <c:title>
          <c:tx>
            <c:rich>
              <a:bodyPr rot="-5400000"/>
              <a:lstStyle/>
              <a:p>
                <a:pPr>
                  <a:defRPr b="1" lang="en-GB" sz="1000" spc="-1" strike="noStrike">
                    <a:solidFill>
                      <a:srgbClr val="000000"/>
                    </a:solidFill>
                    <a:latin typeface="Calibri"/>
                    <a:ea typeface="Calibri"/>
                  </a:defRPr>
                </a:pPr>
                <a:r>
                  <a:rPr b="1" lang="en-GB" sz="1000" spc="-1" strike="noStrike">
                    <a:solidFill>
                      <a:srgbClr val="000000"/>
                    </a:solidFill>
                    <a:latin typeface="Calibri"/>
                    <a:ea typeface="Calibri"/>
                  </a:rPr>
                  <a:t>Tonnes CO2/CO2 eq. /year</a:t>
                </a:r>
              </a:p>
            </c:rich>
          </c:tx>
          <c:layout>
            <c:manualLayout>
              <c:xMode val="edge"/>
              <c:yMode val="edge"/>
              <c:x val="0.0065324191545646"/>
              <c:y val="0.217302615790737"/>
            </c:manualLayout>
          </c:layout>
          <c:overlay val="0"/>
          <c:spPr>
            <a:noFill/>
            <a:ln w="25560">
              <a:noFill/>
            </a:ln>
          </c:spPr>
        </c:title>
        <c:numFmt formatCode="0" sourceLinked="0"/>
        <c:majorTickMark val="none"/>
        <c:minorTickMark val="none"/>
        <c:tickLblPos val="nextTo"/>
        <c:spPr>
          <a:ln w="3240">
            <a:solidFill>
              <a:srgbClr val="808080"/>
            </a:solidFill>
            <a:round/>
          </a:ln>
        </c:spPr>
        <c:txPr>
          <a:bodyPr/>
          <a:lstStyle/>
          <a:p>
            <a:pPr>
              <a:defRPr b="0" sz="1000" spc="-1" strike="noStrike">
                <a:solidFill>
                  <a:srgbClr val="000000"/>
                </a:solidFill>
                <a:latin typeface="Calibri"/>
                <a:ea typeface="Calibri"/>
              </a:defRPr>
            </a:pPr>
          </a:p>
        </c:txPr>
        <c:crossAx val="45670284"/>
        <c:crosses val="autoZero"/>
        <c:crossBetween val="midCat"/>
      </c:valAx>
      <c:spPr>
        <a:solidFill>
          <a:srgbClr val="ffffff"/>
        </a:solidFill>
        <a:ln w="25560">
          <a:noFill/>
        </a:ln>
      </c:spPr>
    </c:plotArea>
    <c:legend>
      <c:legendPos val="r"/>
      <c:layout>
        <c:manualLayout>
          <c:xMode val="edge"/>
          <c:yMode val="edge"/>
          <c:x val="0.0840576580467527"/>
          <c:y val="0.898368130549556"/>
          <c:w val="0.902926249865025"/>
          <c:h val="0.0666026641065643"/>
        </c:manualLayout>
      </c:layout>
      <c:overlay val="0"/>
      <c:spPr>
        <a:noFill/>
        <a:ln w="25560">
          <a:noFill/>
        </a:ln>
      </c:spPr>
      <c:txPr>
        <a:bodyPr/>
        <a:lstStyle/>
        <a:p>
          <a:pPr>
            <a:defRPr b="0" sz="755" spc="-1" strike="noStrike">
              <a:solidFill>
                <a:srgbClr val="000000"/>
              </a:solidFill>
              <a:latin typeface="Arial"/>
              <a:ea typeface="Arial"/>
            </a:defRPr>
          </a:pPr>
        </a:p>
      </c:txPr>
    </c:legend>
    <c:plotVisOnly val="1"/>
    <c:dispBlanksAs val="zero"/>
  </c:chart>
  <c:spPr>
    <a:solidFill>
      <a:srgbClr val="ffffff"/>
    </a:solidFill>
    <a:ln w="3240">
      <a:solidFill>
        <a:srgbClr val="99cc00"/>
      </a:solidFill>
      <a:prstDash val="lgDash"/>
      <a:round/>
    </a:ln>
  </c:spPr>
</c:chartSpace>
</file>

<file path=xl/charts/chart3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961813991154301"/>
          <c:y val="0.0516369443705084"/>
          <c:w val="0.53304678253286"/>
          <c:h val="0.7541921746074"/>
        </c:manualLayout>
      </c:layout>
      <c:barChart>
        <c:barDir val="bar"/>
        <c:grouping val="stacked"/>
        <c:varyColors val="0"/>
        <c:ser>
          <c:idx val="0"/>
          <c:order val="0"/>
          <c:tx>
            <c:strRef>
              <c:f>'Monitoring Report'!$L$61:$O$61</c:f>
              <c:strCache>
                <c:ptCount val="1"/>
                <c:pt idx="0">
                  <c:v>Estimated GHG reduction associated with completed actions</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Report'!$P$60:$R$60</c:f>
              <c:strCache>
                <c:ptCount val="3"/>
                <c:pt idx="0">
                  <c:v>2020</c:v>
                </c:pt>
                <c:pt idx="1">
                  <c:v>2030</c:v>
                </c:pt>
                <c:pt idx="2">
                  <c:v>2050</c:v>
                </c:pt>
              </c:strCache>
            </c:strRef>
          </c:cat>
          <c:val>
            <c:numRef>
              <c:f>'Monitoring Report'!$P$61:$R$61</c:f>
              <c:numCache>
                <c:formatCode>General</c:formatCode>
                <c:ptCount val="3"/>
              </c:numCache>
            </c:numRef>
          </c:val>
        </c:ser>
        <c:ser>
          <c:idx val="1"/>
          <c:order val="1"/>
          <c:tx>
            <c:strRef>
              <c:f>'Monitoring Report'!$L$62:$O$62</c:f>
              <c:strCache>
                <c:ptCount val="1"/>
                <c:pt idx="0">
                  <c:v>Estimated GHG reduction associated with ongoing actions</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Report'!$P$60:$R$60</c:f>
              <c:strCache>
                <c:ptCount val="3"/>
                <c:pt idx="0">
                  <c:v>2020</c:v>
                </c:pt>
                <c:pt idx="1">
                  <c:v>2030</c:v>
                </c:pt>
                <c:pt idx="2">
                  <c:v>2050</c:v>
                </c:pt>
              </c:strCache>
            </c:strRef>
          </c:cat>
          <c:val>
            <c:numRef>
              <c:f>'Monitoring Report'!$P$62:$R$62</c:f>
              <c:numCache>
                <c:formatCode>General</c:formatCode>
                <c:ptCount val="3"/>
              </c:numCache>
            </c:numRef>
          </c:val>
        </c:ser>
        <c:ser>
          <c:idx val="2"/>
          <c:order val="2"/>
          <c:tx>
            <c:strRef>
              <c:f>'Monitoring Report'!$L$64:$O$64</c:f>
              <c:strCache>
                <c:ptCount val="1"/>
                <c:pt idx="0">
                  <c:v>Overall estimated GHG reduction associated with all actions</c:v>
                </c:pt>
              </c:strCache>
            </c:strRef>
          </c:tx>
          <c:spPr>
            <a:solidFill>
              <a:srgbClr val="dfdfdf"/>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Report'!$P$60:$R$60</c:f>
              <c:strCache>
                <c:ptCount val="3"/>
                <c:pt idx="0">
                  <c:v>2020</c:v>
                </c:pt>
                <c:pt idx="1">
                  <c:v>2030</c:v>
                </c:pt>
                <c:pt idx="2">
                  <c:v>2050</c:v>
                </c:pt>
              </c:strCache>
            </c:strRef>
          </c:cat>
          <c:val>
            <c:numRef>
              <c:f>'Monitoring Report'!$P$63:$R$63</c:f>
              <c:numCache>
                <c:formatCode>General</c:formatCode>
                <c:ptCount val="3"/>
              </c:numCache>
            </c:numRef>
          </c:val>
        </c:ser>
        <c:gapWidth val="75"/>
        <c:overlap val="100"/>
        <c:axId val="88566199"/>
        <c:axId val="12563635"/>
      </c:barChart>
      <c:catAx>
        <c:axId val="88566199"/>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12563635"/>
        <c:crosses val="autoZero"/>
        <c:auto val="1"/>
        <c:lblAlgn val="ctr"/>
        <c:lblOffset val="100"/>
        <c:noMultiLvlLbl val="0"/>
      </c:catAx>
      <c:valAx>
        <c:axId val="12563635"/>
        <c:scaling>
          <c:orientation val="minMax"/>
        </c:scaling>
        <c:delete val="0"/>
        <c:axPos val="l"/>
        <c:title>
          <c:tx>
            <c:rich>
              <a:bodyPr rot="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 /year</a:t>
                </a:r>
              </a:p>
            </c:rich>
          </c:tx>
          <c:layout>
            <c:manualLayout>
              <c:xMode val="edge"/>
              <c:yMode val="edge"/>
              <c:x val="0.211798417741232"/>
              <c:y val="0.909103007718925"/>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88566199"/>
        <c:crosses val="autoZero"/>
        <c:crossBetween val="between"/>
      </c:valAx>
      <c:spPr>
        <a:noFill/>
        <a:ln w="25560">
          <a:noFill/>
        </a:ln>
      </c:spPr>
    </c:plotArea>
    <c:legend>
      <c:legendPos val="r"/>
      <c:layout>
        <c:manualLayout>
          <c:xMode val="edge"/>
          <c:yMode val="edge"/>
          <c:x val="0.653834174297639"/>
          <c:y val="0.264040457812084"/>
          <c:w val="0.339459257413406"/>
          <c:h val="0.478903234393718"/>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12600">
      <a:solidFill>
        <a:srgbClr val="99cc00"/>
      </a:solidFill>
      <a:prstDash val="lgDash"/>
      <a:round/>
    </a:ln>
  </c:spPr>
</c:chartSpace>
</file>

<file path=xl/charts/chart3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74725274725275"/>
          <c:y val="0.198973042362003"/>
          <c:w val="0.419479800774765"/>
          <c:h val="0.752531735843674"/>
        </c:manualLayout>
      </c:layout>
      <c:radarChart>
        <c:radarStyle val="filled"/>
        <c:varyColors val="0"/>
        <c:ser>
          <c:idx val="0"/>
          <c:order val="0"/>
          <c:spPr>
            <a:solidFill>
              <a:srgbClr val="97b42a"/>
            </a:solidFill>
            <a:ln w="25560">
              <a:noFill/>
            </a:ln>
          </c:spPr>
          <c:dLbls>
            <c:txPr>
              <a:bodyPr/>
              <a:lstStyle/>
              <a:p>
                <a:pPr>
                  <a:defRPr b="0" sz="1000" spc="-1" strike="noStrike">
                    <a:solidFill>
                      <a:srgbClr val="003300"/>
                    </a:solidFill>
                    <a:latin typeface="Arial"/>
                    <a:ea typeface="Arial"/>
                  </a:defRPr>
                </a:pPr>
              </a:p>
            </c:txPr>
            <c:showLegendKey val="0"/>
            <c:showVal val="0"/>
            <c:showCatName val="0"/>
            <c:showSerName val="0"/>
            <c:showPercent val="0"/>
            <c:separator>; </c:separator>
            <c:showLeaderLines val="0"/>
          </c:dLbls>
          <c:cat>
            <c:strRef>
              <c:f>'Annex 2-Adaptation scoreboard'!$B$38:$B$42</c:f>
              <c:strCache>
                <c:ptCount val="5"/>
                <c:pt idx="0">
                  <c:v>STEP 1 - Preparing the ground</c:v>
                </c:pt>
                <c:pt idx="1">
                  <c:v>STEP 2 - Assessing risks &amp; vulnerabilities</c:v>
                </c:pt>
                <c:pt idx="2">
                  <c:v>STEPS 3 &amp; 4 - Identifying adaptation options </c:v>
                </c:pt>
                <c:pt idx="3">
                  <c:v>STEP 5 - Implementing</c:v>
                </c:pt>
                <c:pt idx="4">
                  <c:v>STEP 6 - Monitoring &amp; evaluating</c:v>
                </c:pt>
              </c:strCache>
            </c:strRef>
          </c:cat>
          <c:val>
            <c:numRef>
              <c:f>'Annex 2-Adaptation scoreboard'!$C$38:$C$42</c:f>
              <c:numCache>
                <c:formatCode>General</c:formatCode>
                <c:ptCount val="5"/>
                <c:pt idx="0">
                  <c:v>0</c:v>
                </c:pt>
                <c:pt idx="1">
                  <c:v>0</c:v>
                </c:pt>
                <c:pt idx="2">
                  <c:v>0</c:v>
                </c:pt>
                <c:pt idx="3">
                  <c:v>0</c:v>
                </c:pt>
                <c:pt idx="4">
                  <c:v>0</c:v>
                </c:pt>
              </c:numCache>
            </c:numRef>
          </c:val>
        </c:ser>
        <c:axId val="72023879"/>
        <c:axId val="80907530"/>
      </c:radarChart>
      <c:catAx>
        <c:axId val="72023879"/>
        <c:scaling>
          <c:orientation val="maxMin"/>
        </c:scaling>
        <c:delete val="0"/>
        <c:axPos val="b"/>
        <c:numFmt formatCode="General" sourceLinked="1"/>
        <c:majorTickMark val="out"/>
        <c:minorTickMark val="none"/>
        <c:tickLblPos val="nextTo"/>
        <c:spPr>
          <a:ln w="9360">
            <a:noFill/>
          </a:ln>
        </c:spPr>
        <c:txPr>
          <a:bodyPr/>
          <a:lstStyle/>
          <a:p>
            <a:pPr>
              <a:defRPr b="1" sz="800" spc="-1" strike="noStrike">
                <a:solidFill>
                  <a:srgbClr val="003300"/>
                </a:solidFill>
                <a:latin typeface="Arial"/>
                <a:ea typeface="Arial"/>
              </a:defRPr>
            </a:pPr>
          </a:p>
        </c:txPr>
        <c:crossAx val="80907530"/>
        <c:crosses val="autoZero"/>
        <c:auto val="1"/>
        <c:lblAlgn val="ctr"/>
        <c:lblOffset val="100"/>
        <c:noMultiLvlLbl val="0"/>
      </c:catAx>
      <c:valAx>
        <c:axId val="80907530"/>
        <c:scaling>
          <c:orientation val="minMax"/>
          <c:max val="4"/>
          <c:min val="0"/>
        </c:scaling>
        <c:delete val="1"/>
        <c:axPos val="l"/>
        <c:majorGridlines>
          <c:spPr>
            <a:ln w="3240">
              <a:solidFill>
                <a:srgbClr val="808080"/>
              </a:solidFill>
              <a:round/>
            </a:ln>
          </c:spPr>
        </c:majorGridlines>
        <c:numFmt formatCode="General" sourceLinked="0"/>
        <c:majorTickMark val="out"/>
        <c:minorTickMark val="none"/>
        <c:tickLblPos val="nextTo"/>
        <c:spPr>
          <a:ln w="9360">
            <a:solidFill>
              <a:srgbClr val="888888"/>
            </a:solidFill>
            <a:round/>
          </a:ln>
        </c:spPr>
        <c:txPr>
          <a:bodyPr/>
          <a:lstStyle/>
          <a:p>
            <a:pPr>
              <a:defRPr b="0" sz="1000" spc="-1" strike="noStrike">
                <a:solidFill>
                  <a:srgbClr val="003300"/>
                </a:solidFill>
                <a:latin typeface="Arial"/>
                <a:ea typeface="Arial"/>
              </a:defRPr>
            </a:pPr>
          </a:p>
        </c:txPr>
        <c:crossAx val="72023879"/>
        <c:crossBetween val="midCat"/>
        <c:majorUnit val="1"/>
        <c:minorUnit val="0.5"/>
      </c:valAx>
      <c:spPr>
        <a:solidFill>
          <a:srgbClr val="f8f8f8"/>
        </a:solidFill>
        <a:ln w="25560">
          <a:noFill/>
        </a:ln>
      </c:spPr>
    </c:plotArea>
    <c:plotVisOnly val="1"/>
    <c:dispBlanksAs val="gap"/>
  </c:chart>
  <c:spPr>
    <a:solidFill>
      <a:srgbClr val="f8f8f8"/>
    </a:solidFill>
    <a:ln w="3240">
      <a:solidFill>
        <a:srgbClr val="a6a6a6"/>
      </a:solidFill>
      <a:prstDash val="lgDash"/>
      <a:round/>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6579472400798"/>
          <c:y val="0.0602879424115177"/>
          <c:w val="0.417091553979162"/>
          <c:h val="0.803539292141572"/>
        </c:manualLayout>
      </c:layout>
      <c:barChart>
        <c:barDir val="col"/>
        <c:grouping val="stacked"/>
        <c:varyColors val="0"/>
        <c:ser>
          <c:idx val="0"/>
          <c:order val="0"/>
          <c:tx>
            <c:strRef>
              <c:f>'Mitigation Report'!$Y$46</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Report'!$Z$46</c:f>
              <c:numCache>
                <c:formatCode>General</c:formatCode>
                <c:ptCount val="1"/>
                <c:pt idx="0">
                  <c:v>0</c:v>
                </c:pt>
              </c:numCache>
            </c:numRef>
          </c:val>
        </c:ser>
        <c:ser>
          <c:idx val="1"/>
          <c:order val="1"/>
          <c:tx>
            <c:strRef>
              <c:f>'Mitigation Report'!$Y$45</c:f>
              <c:strCache>
                <c:ptCount val="1"/>
                <c:pt idx="0">
                  <c:v>Transport</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Report'!$Z$45</c:f>
              <c:numCache>
                <c:formatCode>General</c:formatCode>
                <c:ptCount val="1"/>
                <c:pt idx="0">
                  <c:v>0</c:v>
                </c:pt>
              </c:numCache>
            </c:numRef>
          </c:val>
        </c:ser>
        <c:ser>
          <c:idx val="2"/>
          <c:order val="2"/>
          <c:tx>
            <c:strRef>
              <c:f>'Mitigation Report'!$Y$44</c:f>
              <c:strCache>
                <c:ptCount val="1"/>
                <c:pt idx="0">
                  <c:v>Industry</c:v>
                </c:pt>
              </c:strCache>
            </c:strRef>
          </c:tx>
          <c:spPr>
            <a:solidFill>
              <a:srgbClr val="fcd6b6"/>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Report'!$Z$44</c:f>
              <c:numCache>
                <c:formatCode>General</c:formatCode>
                <c:ptCount val="1"/>
                <c:pt idx="0">
                  <c:v>0</c:v>
                </c:pt>
              </c:numCache>
            </c:numRef>
          </c:val>
        </c:ser>
        <c:ser>
          <c:idx val="3"/>
          <c:order val="3"/>
          <c:tx>
            <c:strRef>
              <c:f>'Mitigation Report'!$Y$43</c:f>
              <c:strCache>
                <c:ptCount val="1"/>
                <c:pt idx="0">
                  <c:v>Public lighting</c:v>
                </c:pt>
              </c:strCache>
            </c:strRef>
          </c:tx>
          <c:spPr>
            <a:solidFill>
              <a:srgbClr val="dce6f1"/>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Report'!$Z$43</c:f>
              <c:numCache>
                <c:formatCode>General</c:formatCode>
                <c:ptCount val="1"/>
                <c:pt idx="0">
                  <c:v>0</c:v>
                </c:pt>
              </c:numCache>
            </c:numRef>
          </c:val>
        </c:ser>
        <c:ser>
          <c:idx val="4"/>
          <c:order val="4"/>
          <c:tx>
            <c:strRef>
              <c:f>'Mitigation Report'!$Y$42</c:f>
              <c:strCache>
                <c:ptCount val="1"/>
                <c:pt idx="0">
                  <c:v>Residential</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Report'!$Z$42</c:f>
              <c:numCache>
                <c:formatCode>General</c:formatCode>
                <c:ptCount val="1"/>
                <c:pt idx="0">
                  <c:v>0</c:v>
                </c:pt>
              </c:numCache>
            </c:numRef>
          </c:val>
        </c:ser>
        <c:ser>
          <c:idx val="5"/>
          <c:order val="5"/>
          <c:tx>
            <c:strRef>
              <c:f>'Mitigation Report'!$Y$41</c:f>
              <c:strCache>
                <c:ptCount val="1"/>
                <c:pt idx="0">
                  <c:v>Tertiary</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Report'!$Z$41</c:f>
              <c:numCache>
                <c:formatCode>General</c:formatCode>
                <c:ptCount val="1"/>
                <c:pt idx="0">
                  <c:v>0</c:v>
                </c:pt>
              </c:numCache>
            </c:numRef>
          </c:val>
        </c:ser>
        <c:ser>
          <c:idx val="6"/>
          <c:order val="6"/>
          <c:tx>
            <c:strRef>
              <c:f>'Mitigation Report'!$Y$40</c:f>
              <c:strCache>
                <c:ptCount val="1"/>
                <c:pt idx="0">
                  <c:v>Municipal</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Report'!$Z$40</c:f>
              <c:numCache>
                <c:formatCode>General</c:formatCode>
                <c:ptCount val="1"/>
                <c:pt idx="0">
                  <c:v>0</c:v>
                </c:pt>
              </c:numCache>
            </c:numRef>
          </c:val>
        </c:ser>
        <c:gapWidth val="75"/>
        <c:overlap val="100"/>
        <c:axId val="54259551"/>
        <c:axId val="52597082"/>
      </c:barChart>
      <c:catAx>
        <c:axId val="54259551"/>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2597082"/>
        <c:crosses val="autoZero"/>
        <c:auto val="1"/>
        <c:lblAlgn val="ctr"/>
        <c:lblOffset val="100"/>
        <c:noMultiLvlLbl val="0"/>
      </c:catAx>
      <c:valAx>
        <c:axId val="52597082"/>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205054311682554"/>
              <c:y val="0.330233953209358"/>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4259551"/>
        <c:crosses val="autoZero"/>
        <c:crossBetween val="between"/>
      </c:valAx>
      <c:spPr>
        <a:noFill/>
        <a:ln w="25560">
          <a:noFill/>
        </a:ln>
      </c:spPr>
    </c:plotArea>
    <c:legend>
      <c:legendPos val="r"/>
      <c:layout>
        <c:manualLayout>
          <c:xMode val="edge"/>
          <c:yMode val="edge"/>
          <c:x val="0.693416093992463"/>
          <c:y val="0.174565086982603"/>
          <c:w val="0.294645826405055"/>
          <c:h val="0.714264286785661"/>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003068"/>
              </a:solidFill>
              <a:ln w="25560">
                <a:noFill/>
              </a:ln>
            </c:spPr>
          </c:dPt>
          <c:dPt>
            <c:idx val="2"/>
            <c:spPr>
              <a:solidFill>
                <a:srgbClr val="d9d9d9"/>
              </a:solidFill>
              <a:ln w="25560">
                <a:noFill/>
              </a:ln>
            </c:spPr>
          </c:dPt>
          <c:dPt>
            <c:idx val="3"/>
            <c:spPr>
              <a:solidFill>
                <a:srgbClr val="00883b"/>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Report'!$Y$29:$Y$32</c:f>
              <c:strCache>
                <c:ptCount val="4"/>
                <c:pt idx="0">
                  <c:v>Buildings, equipment/facilities and Industry</c:v>
                </c:pt>
                <c:pt idx="1">
                  <c:v>Transport </c:v>
                </c:pt>
                <c:pt idx="2">
                  <c:v>Other</c:v>
                </c:pt>
                <c:pt idx="3">
                  <c:v>Non-energy related</c:v>
                </c:pt>
              </c:strCache>
            </c:strRef>
          </c:cat>
          <c:val>
            <c:numRef>
              <c:f>'Mitigation Report'!$Z$29:$Z$32</c:f>
              <c:numCache>
                <c:formatCode>General</c:formatCode>
                <c:ptCount val="4"/>
              </c:numCache>
            </c:numRef>
          </c:val>
        </c:ser>
        <c:firstSliceAng val="0"/>
        <c:holeSize val="50"/>
      </c:doughnutChart>
      <c:spPr>
        <a:noFill/>
        <a:ln w="25560">
          <a:noFill/>
        </a:ln>
      </c:spPr>
    </c:plotArea>
    <c:legend>
      <c:legendPos val="r"/>
      <c:layout>
        <c:manualLayout>
          <c:xMode val="edge"/>
          <c:yMode val="edge"/>
          <c:x val="0.642243557352198"/>
          <c:y val="0.139436831802439"/>
          <c:w val="0.344147968465737"/>
          <c:h val="0.812801204819277"/>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62038567493113"/>
          <c:y val="0.0603525545264416"/>
          <c:w val="0.408925619834711"/>
          <c:h val="0.803555422766657"/>
        </c:manualLayout>
      </c:layout>
      <c:barChart>
        <c:barDir val="col"/>
        <c:grouping val="stacked"/>
        <c:varyColors val="0"/>
        <c:ser>
          <c:idx val="0"/>
          <c:order val="0"/>
          <c:tx>
            <c:strRef>
              <c:f>'Mitigation Report'!$Y$32</c:f>
              <c:strCache>
                <c:ptCount val="1"/>
                <c:pt idx="0">
                  <c:v>Non-energy related</c:v>
                </c:pt>
              </c:strCache>
            </c:strRef>
          </c:tx>
          <c:spPr>
            <a:solidFill>
              <a:srgbClr val="00883b"/>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Report'!$Z$32</c:f>
              <c:numCache>
                <c:formatCode>General</c:formatCode>
                <c:ptCount val="1"/>
              </c:numCache>
            </c:numRef>
          </c:val>
        </c:ser>
        <c:ser>
          <c:idx val="1"/>
          <c:order val="1"/>
          <c:tx>
            <c:strRef>
              <c:f>'Mitigation Report'!$Y$31</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Report'!$Z$31</c:f>
              <c:numCache>
                <c:formatCode>General</c:formatCode>
                <c:ptCount val="1"/>
              </c:numCache>
            </c:numRef>
          </c:val>
        </c:ser>
        <c:ser>
          <c:idx val="2"/>
          <c:order val="2"/>
          <c:tx>
            <c:strRef>
              <c:f>'Mitigation Report'!$Y$30</c:f>
              <c:strCache>
                <c:ptCount val="1"/>
                <c:pt idx="0">
                  <c:v>Transport </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Report'!$Z$30</c:f>
              <c:numCache>
                <c:formatCode>General</c:formatCode>
                <c:ptCount val="1"/>
              </c:numCache>
            </c:numRef>
          </c:val>
        </c:ser>
        <c:ser>
          <c:idx val="3"/>
          <c:order val="3"/>
          <c:tx>
            <c:strRef>
              <c:f>'Mitigation Report'!$Y$29</c:f>
              <c:strCache>
                <c:ptCount val="1"/>
                <c:pt idx="0">
                  <c:v>Buildings, equipment/facilities and Industry</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Report'!$Z$29</c:f>
              <c:numCache>
                <c:formatCode>General</c:formatCode>
                <c:ptCount val="1"/>
              </c:numCache>
            </c:numRef>
          </c:val>
        </c:ser>
        <c:gapWidth val="75"/>
        <c:overlap val="100"/>
        <c:axId val="36274743"/>
        <c:axId val="81483278"/>
      </c:barChart>
      <c:catAx>
        <c:axId val="36274743"/>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81483278"/>
        <c:crosses val="autoZero"/>
        <c:auto val="1"/>
        <c:lblAlgn val="ctr"/>
        <c:lblOffset val="100"/>
        <c:noMultiLvlLbl val="0"/>
      </c:catAx>
      <c:valAx>
        <c:axId val="81483278"/>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203856749311295"/>
              <c:y val="0.124738571855393"/>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36274743"/>
        <c:crosses val="autoZero"/>
        <c:crossBetween val="between"/>
      </c:valAx>
      <c:spPr>
        <a:noFill/>
        <a:ln w="25560">
          <a:noFill/>
        </a:ln>
      </c:spPr>
    </c:plotArea>
    <c:legend>
      <c:legendPos val="r"/>
      <c:layout>
        <c:manualLayout>
          <c:xMode val="edge"/>
          <c:yMode val="edge"/>
          <c:x val="0.656749311294766"/>
          <c:y val="0.102629220197192"/>
          <c:w val="0.331386378664316"/>
          <c:h val="0.782608695652174"/>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003068"/>
              </a:solidFill>
              <a:ln w="25560">
                <a:noFill/>
              </a:ln>
            </c:spPr>
          </c:dPt>
          <c:dPt>
            <c:idx val="2"/>
            <c:spPr>
              <a:solidFill>
                <a:srgbClr val="d9d9d9"/>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Report'!$Y$49:$Y$51</c:f>
              <c:strCache>
                <c:ptCount val="3"/>
                <c:pt idx="0">
                  <c:v>Buildings, equipment/facilities and Industry</c:v>
                </c:pt>
                <c:pt idx="1">
                  <c:v>Transport </c:v>
                </c:pt>
                <c:pt idx="2">
                  <c:v>Other</c:v>
                </c:pt>
              </c:strCache>
            </c:strRef>
          </c:cat>
          <c:val>
            <c:numRef>
              <c:f>'Mitigation Report'!$Z$49:$Z$51</c:f>
              <c:numCache>
                <c:formatCode>General</c:formatCode>
                <c:ptCount val="3"/>
                <c:pt idx="0">
                  <c:v>0</c:v>
                </c:pt>
                <c:pt idx="1">
                  <c:v>0</c:v>
                </c:pt>
                <c:pt idx="2">
                  <c:v>0</c:v>
                </c:pt>
              </c:numCache>
            </c:numRef>
          </c:val>
        </c:ser>
        <c:firstSliceAng val="0"/>
        <c:holeSize val="50"/>
      </c:doughnutChart>
      <c:spPr>
        <a:noFill/>
        <a:ln w="25560">
          <a:noFill/>
        </a:ln>
      </c:spPr>
    </c:plotArea>
    <c:legend>
      <c:legendPos val="r"/>
      <c:layout>
        <c:manualLayout>
          <c:xMode val="edge"/>
          <c:yMode val="edge"/>
          <c:x val="0.644972208185952"/>
          <c:y val="0.219093510013552"/>
          <c:w val="0.344147968465737"/>
          <c:h val="0.669277108433735"/>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49751353740745"/>
          <c:y val="0.0603525545264416"/>
          <c:w val="0.421040999005415"/>
          <c:h val="0.803555422766657"/>
        </c:manualLayout>
      </c:layout>
      <c:barChart>
        <c:barDir val="col"/>
        <c:grouping val="stacked"/>
        <c:varyColors val="0"/>
        <c:ser>
          <c:idx val="0"/>
          <c:order val="0"/>
          <c:tx>
            <c:strRef>
              <c:f>'Mitigation Report'!$Y$51</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Report'!$Z$51</c:f>
              <c:numCache>
                <c:formatCode>General</c:formatCode>
                <c:ptCount val="1"/>
                <c:pt idx="0">
                  <c:v>0</c:v>
                </c:pt>
              </c:numCache>
            </c:numRef>
          </c:val>
        </c:ser>
        <c:ser>
          <c:idx val="1"/>
          <c:order val="1"/>
          <c:tx>
            <c:strRef>
              <c:f>'Mitigation Report'!$Y$50</c:f>
              <c:strCache>
                <c:ptCount val="1"/>
                <c:pt idx="0">
                  <c:v>Transport </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Report'!$Z$50</c:f>
              <c:numCache>
                <c:formatCode>General</c:formatCode>
                <c:ptCount val="1"/>
                <c:pt idx="0">
                  <c:v>0</c:v>
                </c:pt>
              </c:numCache>
            </c:numRef>
          </c:val>
        </c:ser>
        <c:ser>
          <c:idx val="2"/>
          <c:order val="2"/>
          <c:tx>
            <c:strRef>
              <c:f>'Mitigation Report'!$Y$49</c:f>
              <c:strCache>
                <c:ptCount val="1"/>
                <c:pt idx="0">
                  <c:v>Buildings, equipment/facilities and Industry</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Report'!$Z$49</c:f>
              <c:numCache>
                <c:formatCode>General</c:formatCode>
                <c:ptCount val="1"/>
                <c:pt idx="0">
                  <c:v>0</c:v>
                </c:pt>
              </c:numCache>
            </c:numRef>
          </c:val>
        </c:ser>
        <c:gapWidth val="75"/>
        <c:overlap val="100"/>
        <c:axId val="8722825"/>
        <c:axId val="56269823"/>
      </c:barChart>
      <c:catAx>
        <c:axId val="8722825"/>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6269823"/>
        <c:crosses val="autoZero"/>
        <c:auto val="1"/>
        <c:lblAlgn val="ctr"/>
        <c:lblOffset val="100"/>
        <c:noMultiLvlLbl val="0"/>
      </c:catAx>
      <c:valAx>
        <c:axId val="56269823"/>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65764172836778"/>
              <c:y val="0.34448760083657"/>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8722825"/>
        <c:crosses val="autoZero"/>
        <c:crossBetween val="between"/>
      </c:valAx>
      <c:spPr>
        <a:noFill/>
        <a:ln w="25560">
          <a:noFill/>
        </a:ln>
      </c:spPr>
    </c:plotArea>
    <c:legend>
      <c:legendPos val="r"/>
      <c:layout>
        <c:manualLayout>
          <c:xMode val="edge"/>
          <c:yMode val="edge"/>
          <c:x val="0.670571333849044"/>
          <c:y val="0.197490289811772"/>
          <c:w val="0.317528735632184"/>
          <c:h val="0.588973554459883"/>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66138922956851"/>
          <c:y val="0.0764070680628272"/>
          <c:w val="0.46348533838778"/>
          <c:h val="0.788939790575916"/>
        </c:manualLayout>
      </c:layout>
      <c:barChart>
        <c:barDir val="col"/>
        <c:grouping val="stacked"/>
        <c:varyColors val="0"/>
        <c:ser>
          <c:idx val="0"/>
          <c:order val="0"/>
          <c:tx>
            <c:strRef>
              <c:f>'Mitigation Report'!$Y$62</c:f>
              <c:strCache>
                <c:ptCount val="1"/>
                <c:pt idx="0">
                  <c:v>Renewables</c:v>
                </c:pt>
              </c:strCache>
            </c:strRef>
          </c:tx>
          <c:spPr>
            <a:solidFill>
              <a:srgbClr val="ebf1de"/>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Report'!$Z$62</c:f>
              <c:numCache>
                <c:formatCode>General</c:formatCode>
                <c:ptCount val="1"/>
              </c:numCache>
            </c:numRef>
          </c:val>
        </c:ser>
        <c:ser>
          <c:idx val="1"/>
          <c:order val="1"/>
          <c:tx>
            <c:strRef>
              <c:f>'Mitigation Report'!$Y$61</c:f>
              <c:strCache>
                <c:ptCount val="1"/>
                <c:pt idx="0">
                  <c:v>Fossil fuels</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Report'!$Z$61</c:f>
              <c:numCache>
                <c:formatCode>General</c:formatCode>
                <c:ptCount val="1"/>
              </c:numCache>
            </c:numRef>
          </c:val>
        </c:ser>
        <c:ser>
          <c:idx val="2"/>
          <c:order val="2"/>
          <c:tx>
            <c:strRef>
              <c:f>'Mitigation Report'!$Y$60</c:f>
              <c:strCache>
                <c:ptCount val="1"/>
                <c:pt idx="0">
                  <c:v>Heat/cold</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Report'!$Z$60</c:f>
              <c:numCache>
                <c:formatCode>General</c:formatCode>
                <c:ptCount val="1"/>
              </c:numCache>
            </c:numRef>
          </c:val>
        </c:ser>
        <c:ser>
          <c:idx val="3"/>
          <c:order val="3"/>
          <c:tx>
            <c:strRef>
              <c:f>'Mitigation Report'!$Y$59</c:f>
              <c:strCache>
                <c:ptCount val="1"/>
                <c:pt idx="0">
                  <c:v>Electricity</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[drop-down]</c:v>
                </c:pt>
              </c:strCache>
            </c:strRef>
          </c:cat>
          <c:val>
            <c:numRef>
              <c:f>'Mitigation Report'!$Z$59</c:f>
              <c:numCache>
                <c:formatCode>General</c:formatCode>
                <c:ptCount val="1"/>
              </c:numCache>
            </c:numRef>
          </c:val>
        </c:ser>
        <c:gapWidth val="150"/>
        <c:overlap val="100"/>
        <c:axId val="59334573"/>
        <c:axId val="28233623"/>
      </c:barChart>
      <c:catAx>
        <c:axId val="59334573"/>
        <c:scaling>
          <c:orientation val="minMax"/>
        </c:scaling>
        <c:delete val="0"/>
        <c:axPos val="b"/>
        <c:numFmt formatCode="General" sourceLinked="1"/>
        <c:majorTickMark val="out"/>
        <c:minorTickMark val="out"/>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28233623"/>
        <c:crosses val="autoZero"/>
        <c:auto val="1"/>
        <c:lblAlgn val="ctr"/>
        <c:lblOffset val="100"/>
        <c:noMultiLvlLbl val="0"/>
      </c:catAx>
      <c:valAx>
        <c:axId val="28233623"/>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40483888950831"/>
              <c:y val="0.373854712041885"/>
            </c:manualLayout>
          </c:layout>
          <c:overlay val="0"/>
          <c:spPr>
            <a:noFill/>
            <a:ln w="25560">
              <a:noFill/>
            </a:ln>
          </c:spPr>
        </c:title>
        <c:numFmt formatCode="0" sourceLinked="0"/>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9334573"/>
        <c:crosses val="autoZero"/>
        <c:crossBetween val="between"/>
      </c:valAx>
      <c:spPr>
        <a:solidFill>
          <a:srgbClr val="f8f8f8"/>
        </a:solidFill>
        <a:ln w="25560">
          <a:noFill/>
        </a:ln>
      </c:spPr>
    </c:plotArea>
    <c:legend>
      <c:legendPos val="r"/>
      <c:layout>
        <c:manualLayout>
          <c:xMode val="edge"/>
          <c:yMode val="edge"/>
          <c:x val="0.727505853495373"/>
          <c:y val="0.276996073298429"/>
          <c:w val="0.260481712756467"/>
          <c:h val="0.41564392079856"/>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trlProps/ctrlProps10.xml><?xml version="1.0" encoding="utf-8"?>
<formControlPr xmlns="http://schemas.microsoft.com/office/spreadsheetml/2009/9/main" objectType="CheckBox" autoLine="false" print="true" lockText="1" noThreeD="1"/>
</file>

<file path=xl/ctrlProps/ctrlProps100.xml><?xml version="1.0" encoding="utf-8"?>
<formControlPr xmlns="http://schemas.microsoft.com/office/spreadsheetml/2009/9/main" objectType="CheckBox" autoLine="false" print="true" lockText="1" noThreeD="1"/>
</file>

<file path=xl/ctrlProps/ctrlProps101.xml><?xml version="1.0" encoding="utf-8"?>
<formControlPr xmlns="http://schemas.microsoft.com/office/spreadsheetml/2009/9/main" objectType="CheckBox" autoLine="false" print="true" lockText="1" noThreeD="1"/>
</file>

<file path=xl/ctrlProps/ctrlProps102.xml><?xml version="1.0" encoding="utf-8"?>
<formControlPr xmlns="http://schemas.microsoft.com/office/spreadsheetml/2009/9/main" objectType="CheckBox" autoLine="false" print="true" lockText="1" noThreeD="1"/>
</file>

<file path=xl/ctrlProps/ctrlProps103.xml><?xml version="1.0" encoding="utf-8"?>
<formControlPr xmlns="http://schemas.microsoft.com/office/spreadsheetml/2009/9/main" objectType="CheckBox" autoLine="false" print="true" lockText="1" noThreeD="1"/>
</file>

<file path=xl/ctrlProps/ctrlProps105.xml><?xml version="1.0" encoding="utf-8"?>
<formControlPr xmlns="http://schemas.microsoft.com/office/spreadsheetml/2009/9/main" objectType="CheckBox" autoLine="false" print="true" lockText="1" noThreeD="1"/>
</file>

<file path=xl/ctrlProps/ctrlProps106.xml><?xml version="1.0" encoding="utf-8"?>
<formControlPr xmlns="http://schemas.microsoft.com/office/spreadsheetml/2009/9/main" objectType="CheckBox" autoLine="false" print="true" lockText="1" noThreeD="1"/>
</file>

<file path=xl/ctrlProps/ctrlProps107.xml><?xml version="1.0" encoding="utf-8"?>
<formControlPr xmlns="http://schemas.microsoft.com/office/spreadsheetml/2009/9/main" objectType="CheckBox" autoLine="false" print="true" lockText="1" noThreeD="1"/>
</file>

<file path=xl/ctrlProps/ctrlProps108.xml><?xml version="1.0" encoding="utf-8"?>
<formControlPr xmlns="http://schemas.microsoft.com/office/spreadsheetml/2009/9/main" objectType="CheckBox" autoLine="false" print="true" lockText="1" noThreeD="1"/>
</file>

<file path=xl/ctrlProps/ctrlProps109.xml><?xml version="1.0" encoding="utf-8"?>
<formControlPr xmlns="http://schemas.microsoft.com/office/spreadsheetml/2009/9/main" objectType="CheckBox" autoLine="false" print="true" lockText="1" noThreeD="1"/>
</file>

<file path=xl/ctrlProps/ctrlProps11.xml><?xml version="1.0" encoding="utf-8"?>
<formControlPr xmlns="http://schemas.microsoft.com/office/spreadsheetml/2009/9/main" objectType="CheckBox" autoLine="false" print="true" lockText="1" noThreeD="1"/>
</file>

<file path=xl/ctrlProps/ctrlProps12.xml><?xml version="1.0" encoding="utf-8"?>
<formControlPr xmlns="http://schemas.microsoft.com/office/spreadsheetml/2009/9/main" objectType="CheckBox" autoLine="false" print="true" lockText="1" noThreeD="1"/>
</file>

<file path=xl/ctrlProps/ctrlProps13.xml><?xml version="1.0" encoding="utf-8"?>
<formControlPr xmlns="http://schemas.microsoft.com/office/spreadsheetml/2009/9/main" objectType="CheckBox" autoLine="false" print="true" lockText="1" noThreeD="1"/>
</file>

<file path=xl/ctrlProps/ctrlProps14.xml><?xml version="1.0" encoding="utf-8"?>
<formControlPr xmlns="http://schemas.microsoft.com/office/spreadsheetml/2009/9/main" objectType="CheckBox" autoLine="false" print="true" lockText="1" noThreeD="1"/>
</file>

<file path=xl/ctrlProps/ctrlProps15.xml><?xml version="1.0" encoding="utf-8"?>
<formControlPr xmlns="http://schemas.microsoft.com/office/spreadsheetml/2009/9/main" objectType="CheckBox" autoLine="false" print="true" lockText="1" noThreeD="1"/>
</file>

<file path=xl/ctrlProps/ctrlProps16.xml><?xml version="1.0" encoding="utf-8"?>
<formControlPr xmlns="http://schemas.microsoft.com/office/spreadsheetml/2009/9/main" objectType="CheckBox" autoLine="false" print="true" lockText="1" noThreeD="1"/>
</file>

<file path=xl/ctrlProps/ctrlProps17.xml><?xml version="1.0" encoding="utf-8"?>
<formControlPr xmlns="http://schemas.microsoft.com/office/spreadsheetml/2009/9/main" objectType="CheckBox" autoLine="false" print="true" lockText="1" noThreeD="1"/>
</file>

<file path=xl/ctrlProps/ctrlProps18.xml><?xml version="1.0" encoding="utf-8"?>
<formControlPr xmlns="http://schemas.microsoft.com/office/spreadsheetml/2009/9/main" objectType="CheckBox" autoLine="false" print="true" lockText="1" noThreeD="1"/>
</file>

<file path=xl/ctrlProps/ctrlProps19.xml><?xml version="1.0" encoding="utf-8"?>
<formControlPr xmlns="http://schemas.microsoft.com/office/spreadsheetml/2009/9/main" objectType="CheckBox" autoLine="false" print="true" lockText="1" noThreeD="1"/>
</file>

<file path=xl/ctrlProps/ctrlProps2.xml><?xml version="1.0" encoding="utf-8"?>
<formControlPr xmlns="http://schemas.microsoft.com/office/spreadsheetml/2009/9/main" objectType="CheckBox" autoLine="false" print="true" lockText="1" noThreeD="1"/>
</file>

<file path=xl/ctrlProps/ctrlProps20.xml><?xml version="1.0" encoding="utf-8"?>
<formControlPr xmlns="http://schemas.microsoft.com/office/spreadsheetml/2009/9/main" objectType="CheckBox" autoLine="false" print="true" lockText="1" noThreeD="1"/>
</file>

<file path=xl/ctrlProps/ctrlProps21.xml><?xml version="1.0" encoding="utf-8"?>
<formControlPr xmlns="http://schemas.microsoft.com/office/spreadsheetml/2009/9/main" objectType="CheckBox" autoLine="false" print="true" lockText="1" noThreeD="1"/>
</file>

<file path=xl/ctrlProps/ctrlProps22.xml><?xml version="1.0" encoding="utf-8"?>
<formControlPr xmlns="http://schemas.microsoft.com/office/spreadsheetml/2009/9/main" objectType="CheckBox" autoLine="false" print="true" lockText="1" noThreeD="1"/>
</file>

<file path=xl/ctrlProps/ctrlProps23.xml><?xml version="1.0" encoding="utf-8"?>
<formControlPr xmlns="http://schemas.microsoft.com/office/spreadsheetml/2009/9/main" objectType="CheckBox" autoLine="false" print="true" lockText="1" noThreeD="1"/>
</file>

<file path=xl/ctrlProps/ctrlProps24.xml><?xml version="1.0" encoding="utf-8"?>
<formControlPr xmlns="http://schemas.microsoft.com/office/spreadsheetml/2009/9/main" objectType="CheckBox" autoLine="false" print="true" lockText="1" noThreeD="1"/>
</file>

<file path=xl/ctrlProps/ctrlProps25.xml><?xml version="1.0" encoding="utf-8"?>
<formControlPr xmlns="http://schemas.microsoft.com/office/spreadsheetml/2009/9/main" objectType="CheckBox" autoLine="false" print="true" lockText="1" noThreeD="1"/>
</file>

<file path=xl/ctrlProps/ctrlProps26.xml><?xml version="1.0" encoding="utf-8"?>
<formControlPr xmlns="http://schemas.microsoft.com/office/spreadsheetml/2009/9/main" objectType="CheckBox" autoLine="false" print="true" lockText="1" noThreeD="1"/>
</file>

<file path=xl/ctrlProps/ctrlProps27.xml><?xml version="1.0" encoding="utf-8"?>
<formControlPr xmlns="http://schemas.microsoft.com/office/spreadsheetml/2009/9/main" objectType="CheckBox" autoLine="false" print="true" lockText="1" noThreeD="1"/>
</file>

<file path=xl/ctrlProps/ctrlProps28.xml><?xml version="1.0" encoding="utf-8"?>
<formControlPr xmlns="http://schemas.microsoft.com/office/spreadsheetml/2009/9/main" objectType="CheckBox" autoLine="false" print="true" lockText="1" noThreeD="1"/>
</file>

<file path=xl/ctrlProps/ctrlProps29.xml><?xml version="1.0" encoding="utf-8"?>
<formControlPr xmlns="http://schemas.microsoft.com/office/spreadsheetml/2009/9/main" objectType="CheckBox" autoLine="false" print="true" lockText="1" noThreeD="1"/>
</file>

<file path=xl/ctrlProps/ctrlProps3.xml><?xml version="1.0" encoding="utf-8"?>
<formControlPr xmlns="http://schemas.microsoft.com/office/spreadsheetml/2009/9/main" objectType="CheckBox" autoLine="false" print="true" lockText="1" noThreeD="1"/>
</file>

<file path=xl/ctrlProps/ctrlProps30.xml><?xml version="1.0" encoding="utf-8"?>
<formControlPr xmlns="http://schemas.microsoft.com/office/spreadsheetml/2009/9/main" objectType="CheckBox" autoLine="false" print="true" lockText="1" noThreeD="1"/>
</file>

<file path=xl/ctrlProps/ctrlProps31.xml><?xml version="1.0" encoding="utf-8"?>
<formControlPr xmlns="http://schemas.microsoft.com/office/spreadsheetml/2009/9/main" objectType="CheckBox" autoLine="false" print="true" lockText="1" noThreeD="1"/>
</file>

<file path=xl/ctrlProps/ctrlProps33.xml><?xml version="1.0" encoding="utf-8"?>
<formControlPr xmlns="http://schemas.microsoft.com/office/spreadsheetml/2009/9/main" objectType="CheckBox" autoLine="false" print="true" lockText="1" noThreeD="1"/>
</file>

<file path=xl/ctrlProps/ctrlProps34.xml><?xml version="1.0" encoding="utf-8"?>
<formControlPr xmlns="http://schemas.microsoft.com/office/spreadsheetml/2009/9/main" objectType="CheckBox" autoLine="false" print="true" lockText="1" noThreeD="1"/>
</file>

<file path=xl/ctrlProps/ctrlProps35.xml><?xml version="1.0" encoding="utf-8"?>
<formControlPr xmlns="http://schemas.microsoft.com/office/spreadsheetml/2009/9/main" objectType="CheckBox" autoLine="false" print="true" lockText="1" noThreeD="1"/>
</file>

<file path=xl/ctrlProps/ctrlProps36.xml><?xml version="1.0" encoding="utf-8"?>
<formControlPr xmlns="http://schemas.microsoft.com/office/spreadsheetml/2009/9/main" objectType="CheckBox" autoLine="false" print="true" lockText="1" noThreeD="1"/>
</file>

<file path=xl/ctrlProps/ctrlProps37.xml><?xml version="1.0" encoding="utf-8"?>
<formControlPr xmlns="http://schemas.microsoft.com/office/spreadsheetml/2009/9/main" objectType="CheckBox" autoLine="false" print="true" lockText="1" noThreeD="1"/>
</file>

<file path=xl/ctrlProps/ctrlProps39.xml><?xml version="1.0" encoding="utf-8"?>
<formControlPr xmlns="http://schemas.microsoft.com/office/spreadsheetml/2009/9/main" objectType="CheckBox" autoLine="false" print="true" lockText="1" noThreeD="1"/>
</file>

<file path=xl/ctrlProps/ctrlProps4.xml><?xml version="1.0" encoding="utf-8"?>
<formControlPr xmlns="http://schemas.microsoft.com/office/spreadsheetml/2009/9/main" objectType="CheckBox" autoLine="false" print="true" lockText="1" noThreeD="1"/>
</file>

<file path=xl/ctrlProps/ctrlProps40.xml><?xml version="1.0" encoding="utf-8"?>
<formControlPr xmlns="http://schemas.microsoft.com/office/spreadsheetml/2009/9/main" objectType="CheckBox" autoLine="false" print="true" lockText="1" noThreeD="1"/>
</file>

<file path=xl/ctrlProps/ctrlProps41.xml><?xml version="1.0" encoding="utf-8"?>
<formControlPr xmlns="http://schemas.microsoft.com/office/spreadsheetml/2009/9/main" objectType="CheckBox" autoLine="false" print="true" lockText="1" noThreeD="1"/>
</file>

<file path=xl/ctrlProps/ctrlProps42.xml><?xml version="1.0" encoding="utf-8"?>
<formControlPr xmlns="http://schemas.microsoft.com/office/spreadsheetml/2009/9/main" objectType="CheckBox" autoLine="false" print="true" lockText="1" noThreeD="1"/>
</file>

<file path=xl/ctrlProps/ctrlProps44.xml><?xml version="1.0" encoding="utf-8"?>
<formControlPr xmlns="http://schemas.microsoft.com/office/spreadsheetml/2009/9/main" objectType="CheckBox" autoLine="false" print="true" lockText="1" noThreeD="1"/>
</file>

<file path=xl/ctrlProps/ctrlProps45.xml><?xml version="1.0" encoding="utf-8"?>
<formControlPr xmlns="http://schemas.microsoft.com/office/spreadsheetml/2009/9/main" objectType="CheckBox" autoLine="false" print="true" lockText="1" noThreeD="1"/>
</file>

<file path=xl/ctrlProps/ctrlProps46.xml><?xml version="1.0" encoding="utf-8"?>
<formControlPr xmlns="http://schemas.microsoft.com/office/spreadsheetml/2009/9/main" objectType="CheckBox" autoLine="false" print="true" lockText="1" noThreeD="1"/>
</file>

<file path=xl/ctrlProps/ctrlProps47.xml><?xml version="1.0" encoding="utf-8"?>
<formControlPr xmlns="http://schemas.microsoft.com/office/spreadsheetml/2009/9/main" objectType="CheckBox" autoLine="false" print="true" lockText="1" noThreeD="1"/>
</file>

<file path=xl/ctrlProps/ctrlProps49.xml><?xml version="1.0" encoding="utf-8"?>
<formControlPr xmlns="http://schemas.microsoft.com/office/spreadsheetml/2009/9/main" objectType="CheckBox" autoLine="false" print="true" lockText="1" noThreeD="1"/>
</file>

<file path=xl/ctrlProps/ctrlProps5.xml><?xml version="1.0" encoding="utf-8"?>
<formControlPr xmlns="http://schemas.microsoft.com/office/spreadsheetml/2009/9/main" objectType="CheckBox" autoLine="false" print="true" lockText="1" noThreeD="1"/>
</file>

<file path=xl/ctrlProps/ctrlProps50.xml><?xml version="1.0" encoding="utf-8"?>
<formControlPr xmlns="http://schemas.microsoft.com/office/spreadsheetml/2009/9/main" objectType="CheckBox" autoLine="false" print="true" lockText="1" noThreeD="1"/>
</file>

<file path=xl/ctrlProps/ctrlProps51.xml><?xml version="1.0" encoding="utf-8"?>
<formControlPr xmlns="http://schemas.microsoft.com/office/spreadsheetml/2009/9/main" objectType="CheckBox" autoLine="false" print="true" lockText="1" noThreeD="1"/>
</file>

<file path=xl/ctrlProps/ctrlProps52.xml><?xml version="1.0" encoding="utf-8"?>
<formControlPr xmlns="http://schemas.microsoft.com/office/spreadsheetml/2009/9/main" objectType="CheckBox" autoLine="false" print="true" lockText="1" noThreeD="1"/>
</file>

<file path=xl/ctrlProps/ctrlProps53.xml><?xml version="1.0" encoding="utf-8"?>
<formControlPr xmlns="http://schemas.microsoft.com/office/spreadsheetml/2009/9/main" objectType="CheckBox" autoLine="false" print="true" lockText="1" noThreeD="1"/>
</file>

<file path=xl/ctrlProps/ctrlProps54.xml><?xml version="1.0" encoding="utf-8"?>
<formControlPr xmlns="http://schemas.microsoft.com/office/spreadsheetml/2009/9/main" objectType="CheckBox" autoLine="false" print="true" lockText="1" noThreeD="1"/>
</file>

<file path=xl/ctrlProps/ctrlProps55.xml><?xml version="1.0" encoding="utf-8"?>
<formControlPr xmlns="http://schemas.microsoft.com/office/spreadsheetml/2009/9/main" objectType="CheckBox" autoLine="false" print="true" lockText="1" noThreeD="1"/>
</file>

<file path=xl/ctrlProps/ctrlProps56.xml><?xml version="1.0" encoding="utf-8"?>
<formControlPr xmlns="http://schemas.microsoft.com/office/spreadsheetml/2009/9/main" objectType="CheckBox" autoLine="false" print="true" lockText="1" noThreeD="1"/>
</file>

<file path=xl/ctrlProps/ctrlProps57.xml><?xml version="1.0" encoding="utf-8"?>
<formControlPr xmlns="http://schemas.microsoft.com/office/spreadsheetml/2009/9/main" objectType="CheckBox" autoLine="false" print="true" lockText="1" noThreeD="1"/>
</file>

<file path=xl/ctrlProps/ctrlProps58.xml><?xml version="1.0" encoding="utf-8"?>
<formControlPr xmlns="http://schemas.microsoft.com/office/spreadsheetml/2009/9/main" objectType="CheckBox" autoLine="false" print="true" lockText="1" noThreeD="1"/>
</file>

<file path=xl/ctrlProps/ctrlProps59.xml><?xml version="1.0" encoding="utf-8"?>
<formControlPr xmlns="http://schemas.microsoft.com/office/spreadsheetml/2009/9/main" objectType="CheckBox" autoLine="false" print="true" lockText="1" noThreeD="1"/>
</file>

<file path=xl/ctrlProps/ctrlProps60.xml><?xml version="1.0" encoding="utf-8"?>
<formControlPr xmlns="http://schemas.microsoft.com/office/spreadsheetml/2009/9/main" objectType="CheckBox" autoLine="false" print="true" lockText="1" noThreeD="1"/>
</file>

<file path=xl/ctrlProps/ctrlProps61.xml><?xml version="1.0" encoding="utf-8"?>
<formControlPr xmlns="http://schemas.microsoft.com/office/spreadsheetml/2009/9/main" objectType="CheckBox" autoLine="false" print="true" lockText="1" noThreeD="1"/>
</file>

<file path=xl/ctrlProps/ctrlProps62.xml><?xml version="1.0" encoding="utf-8"?>
<formControlPr xmlns="http://schemas.microsoft.com/office/spreadsheetml/2009/9/main" objectType="CheckBox" autoLine="false" print="true" lockText="1" noThreeD="1"/>
</file>

<file path=xl/ctrlProps/ctrlProps63.xml><?xml version="1.0" encoding="utf-8"?>
<formControlPr xmlns="http://schemas.microsoft.com/office/spreadsheetml/2009/9/main" objectType="CheckBox" autoLine="false" print="true" lockText="1" noThreeD="1"/>
</file>

<file path=xl/ctrlProps/ctrlProps64.xml><?xml version="1.0" encoding="utf-8"?>
<formControlPr xmlns="http://schemas.microsoft.com/office/spreadsheetml/2009/9/main" objectType="CheckBox" autoLine="false" print="true" lockText="1" noThreeD="1"/>
</file>

<file path=xl/ctrlProps/ctrlProps65.xml><?xml version="1.0" encoding="utf-8"?>
<formControlPr xmlns="http://schemas.microsoft.com/office/spreadsheetml/2009/9/main" objectType="CheckBox" autoLine="false" print="true" lockText="1" noThreeD="1"/>
</file>

<file path=xl/ctrlProps/ctrlProps66.xml><?xml version="1.0" encoding="utf-8"?>
<formControlPr xmlns="http://schemas.microsoft.com/office/spreadsheetml/2009/9/main" objectType="CheckBox" autoLine="false" print="true" lockText="1" noThreeD="1"/>
</file>

<file path=xl/ctrlProps/ctrlProps67.xml><?xml version="1.0" encoding="utf-8"?>
<formControlPr xmlns="http://schemas.microsoft.com/office/spreadsheetml/2009/9/main" objectType="CheckBox" autoLine="false" print="true" lockText="1" noThreeD="1"/>
</file>

<file path=xl/ctrlProps/ctrlProps68.xml><?xml version="1.0" encoding="utf-8"?>
<formControlPr xmlns="http://schemas.microsoft.com/office/spreadsheetml/2009/9/main" objectType="CheckBox" autoLine="false" print="true" lockText="1" noThreeD="1"/>
</file>

<file path=xl/ctrlProps/ctrlProps69.xml><?xml version="1.0" encoding="utf-8"?>
<formControlPr xmlns="http://schemas.microsoft.com/office/spreadsheetml/2009/9/main" objectType="CheckBox" autoLine="false" print="true" lockText="1" noThreeD="1"/>
</file>

<file path=xl/ctrlProps/ctrlProps7.xml><?xml version="1.0" encoding="utf-8"?>
<formControlPr xmlns="http://schemas.microsoft.com/office/spreadsheetml/2009/9/main" objectType="CheckBox" autoLine="false" print="true" lockText="1" noThreeD="1"/>
</file>

<file path=xl/ctrlProps/ctrlProps70.xml><?xml version="1.0" encoding="utf-8"?>
<formControlPr xmlns="http://schemas.microsoft.com/office/spreadsheetml/2009/9/main" objectType="CheckBox" autoLine="false" print="true" lockText="1" noThreeD="1"/>
</file>

<file path=xl/ctrlProps/ctrlProps71.xml><?xml version="1.0" encoding="utf-8"?>
<formControlPr xmlns="http://schemas.microsoft.com/office/spreadsheetml/2009/9/main" objectType="CheckBox" autoLine="false" print="true" lockText="1" noThreeD="1"/>
</file>

<file path=xl/ctrlProps/ctrlProps72.xml><?xml version="1.0" encoding="utf-8"?>
<formControlPr xmlns="http://schemas.microsoft.com/office/spreadsheetml/2009/9/main" objectType="CheckBox" autoLine="false" print="true" lockText="1" noThreeD="1"/>
</file>

<file path=xl/ctrlProps/ctrlProps73.xml><?xml version="1.0" encoding="utf-8"?>
<formControlPr xmlns="http://schemas.microsoft.com/office/spreadsheetml/2009/9/main" objectType="CheckBox" autoLine="false" print="true" lockText="1" noThreeD="1"/>
</file>

<file path=xl/ctrlProps/ctrlProps74.xml><?xml version="1.0" encoding="utf-8"?>
<formControlPr xmlns="http://schemas.microsoft.com/office/spreadsheetml/2009/9/main" objectType="CheckBox" autoLine="false" print="true" lockText="1" noThreeD="1"/>
</file>

<file path=xl/ctrlProps/ctrlProps75.xml><?xml version="1.0" encoding="utf-8"?>
<formControlPr xmlns="http://schemas.microsoft.com/office/spreadsheetml/2009/9/main" objectType="CheckBox" autoLine="false" print="true" lockText="1" noThreeD="1"/>
</file>

<file path=xl/ctrlProps/ctrlProps76.xml><?xml version="1.0" encoding="utf-8"?>
<formControlPr xmlns="http://schemas.microsoft.com/office/spreadsheetml/2009/9/main" objectType="CheckBox" autoLine="false" print="true" lockText="1" noThreeD="1"/>
</file>

<file path=xl/ctrlProps/ctrlProps77.xml><?xml version="1.0" encoding="utf-8"?>
<formControlPr xmlns="http://schemas.microsoft.com/office/spreadsheetml/2009/9/main" objectType="CheckBox" autoLine="false" print="true" lockText="1" noThreeD="1"/>
</file>

<file path=xl/ctrlProps/ctrlProps78.xml><?xml version="1.0" encoding="utf-8"?>
<formControlPr xmlns="http://schemas.microsoft.com/office/spreadsheetml/2009/9/main" objectType="CheckBox" autoLine="false" print="true" lockText="1" noThreeD="1"/>
</file>

<file path=xl/ctrlProps/ctrlProps79.xml><?xml version="1.0" encoding="utf-8"?>
<formControlPr xmlns="http://schemas.microsoft.com/office/spreadsheetml/2009/9/main" objectType="CheckBox" autoLine="false" print="true" lockText="1" noThreeD="1"/>
</file>

<file path=xl/ctrlProps/ctrlProps8.xml><?xml version="1.0" encoding="utf-8"?>
<formControlPr xmlns="http://schemas.microsoft.com/office/spreadsheetml/2009/9/main" objectType="CheckBox" autoLine="false" print="true" lockText="1" noThreeD="1"/>
</file>

<file path=xl/ctrlProps/ctrlProps80.xml><?xml version="1.0" encoding="utf-8"?>
<formControlPr xmlns="http://schemas.microsoft.com/office/spreadsheetml/2009/9/main" objectType="CheckBox" autoLine="false" print="true" lockText="1" noThreeD="1"/>
</file>

<file path=xl/ctrlProps/ctrlProps81.xml><?xml version="1.0" encoding="utf-8"?>
<formControlPr xmlns="http://schemas.microsoft.com/office/spreadsheetml/2009/9/main" objectType="CheckBox" autoLine="false" print="true" lockText="1" noThreeD="1"/>
</file>

<file path=xl/ctrlProps/ctrlProps82.xml><?xml version="1.0" encoding="utf-8"?>
<formControlPr xmlns="http://schemas.microsoft.com/office/spreadsheetml/2009/9/main" objectType="CheckBox" autoLine="false" print="true" lockText="1" noThreeD="1"/>
</file>

<file path=xl/ctrlProps/ctrlProps83.xml><?xml version="1.0" encoding="utf-8"?>
<formControlPr xmlns="http://schemas.microsoft.com/office/spreadsheetml/2009/9/main" objectType="CheckBox" autoLine="false" print="true" lockText="1" noThreeD="1"/>
</file>

<file path=xl/ctrlProps/ctrlProps84.xml><?xml version="1.0" encoding="utf-8"?>
<formControlPr xmlns="http://schemas.microsoft.com/office/spreadsheetml/2009/9/main" objectType="CheckBox" autoLine="false" print="true" lockText="1" noThreeD="1"/>
</file>

<file path=xl/ctrlProps/ctrlProps85.xml><?xml version="1.0" encoding="utf-8"?>
<formControlPr xmlns="http://schemas.microsoft.com/office/spreadsheetml/2009/9/main" objectType="CheckBox" autoLine="false" print="true" lockText="1" noThreeD="1"/>
</file>

<file path=xl/ctrlProps/ctrlProps86.xml><?xml version="1.0" encoding="utf-8"?>
<formControlPr xmlns="http://schemas.microsoft.com/office/spreadsheetml/2009/9/main" objectType="CheckBox" autoLine="false" print="true" lockText="1" noThreeD="1"/>
</file>

<file path=xl/ctrlProps/ctrlProps87.xml><?xml version="1.0" encoding="utf-8"?>
<formControlPr xmlns="http://schemas.microsoft.com/office/spreadsheetml/2009/9/main" objectType="CheckBox" autoLine="false" print="true" lockText="1" noThreeD="1"/>
</file>

<file path=xl/ctrlProps/ctrlProps88.xml><?xml version="1.0" encoding="utf-8"?>
<formControlPr xmlns="http://schemas.microsoft.com/office/spreadsheetml/2009/9/main" objectType="CheckBox" autoLine="false" print="true" lockText="1" noThreeD="1"/>
</file>

<file path=xl/ctrlProps/ctrlProps89.xml><?xml version="1.0" encoding="utf-8"?>
<formControlPr xmlns="http://schemas.microsoft.com/office/spreadsheetml/2009/9/main" objectType="CheckBox" autoLine="false" print="true" lockText="1" noThreeD="1"/>
</file>

<file path=xl/ctrlProps/ctrlProps9.xml><?xml version="1.0" encoding="utf-8"?>
<formControlPr xmlns="http://schemas.microsoft.com/office/spreadsheetml/2009/9/main" objectType="CheckBox" autoLine="false" print="true" lockText="1" noThreeD="1"/>
</file>

<file path=xl/ctrlProps/ctrlProps90.xml><?xml version="1.0" encoding="utf-8"?>
<formControlPr xmlns="http://schemas.microsoft.com/office/spreadsheetml/2009/9/main" objectType="CheckBox" autoLine="false" print="true" lockText="1" noThreeD="1"/>
</file>

<file path=xl/ctrlProps/ctrlProps92.xml><?xml version="1.0" encoding="utf-8"?>
<formControlPr xmlns="http://schemas.microsoft.com/office/spreadsheetml/2009/9/main" objectType="CheckBox" autoLine="false" print="true" lockText="1" noThreeD="1"/>
</file>

<file path=xl/ctrlProps/ctrlProps93.xml><?xml version="1.0" encoding="utf-8"?>
<formControlPr xmlns="http://schemas.microsoft.com/office/spreadsheetml/2009/9/main" objectType="CheckBox" autoLine="false" print="true" lockText="1" noThreeD="1"/>
</file>

<file path=xl/ctrlProps/ctrlProps94.xml><?xml version="1.0" encoding="utf-8"?>
<formControlPr xmlns="http://schemas.microsoft.com/office/spreadsheetml/2009/9/main" objectType="CheckBox" autoLine="false" print="true" lockText="1" noThreeD="1"/>
</file>

<file path=xl/ctrlProps/ctrlProps95.xml><?xml version="1.0" encoding="utf-8"?>
<formControlPr xmlns="http://schemas.microsoft.com/office/spreadsheetml/2009/9/main" objectType="CheckBox" autoLine="false" print="true" lockText="1" noThreeD="1"/>
</file>

<file path=xl/ctrlProps/ctrlProps96.xml><?xml version="1.0" encoding="utf-8"?>
<formControlPr xmlns="http://schemas.microsoft.com/office/spreadsheetml/2009/9/main" objectType="CheckBox" autoLine="false" print="true" lockText="1" noThreeD="1"/>
</file>

<file path=xl/ctrlProps/ctrlProps97.xml><?xml version="1.0" encoding="utf-8"?>
<formControlPr xmlns="http://schemas.microsoft.com/office/spreadsheetml/2009/9/main" objectType="CheckBox" autoLine="false" print="true" lockText="1" noThreeD="1"/>
</file>

<file path=xl/ctrlProps/ctrlProps99.xml><?xml version="1.0" encoding="utf-8"?>
<formControlPr xmlns="http://schemas.microsoft.com/office/spreadsheetml/2009/9/main" objectType="CheckBox" autoLine="false" print="true" lockText="1" noThreeD="1"/>
</file>

<file path=xl/drawings/_rels/drawing1.xml.rels><?xml version="1.0" encoding="UTF-8"?>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jpeg"/>
</Relationships>
</file>

<file path=xl/drawings/_rels/drawing110.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chart" Target="../charts/chart7.xml"/><Relationship Id="rId8" Type="http://schemas.openxmlformats.org/officeDocument/2006/relationships/chart" Target="../charts/chart8.xml"/><Relationship Id="rId9" Type="http://schemas.openxmlformats.org/officeDocument/2006/relationships/chart" Target="../charts/chart9.xml"/><Relationship Id="rId10" Type="http://schemas.openxmlformats.org/officeDocument/2006/relationships/chart" Target="../charts/chart10.xml"/><Relationship Id="rId11" Type="http://schemas.openxmlformats.org/officeDocument/2006/relationships/chart" Target="../charts/chart11.xml"/><Relationship Id="rId12" Type="http://schemas.openxmlformats.org/officeDocument/2006/relationships/chart" Target="../charts/chart12.xml"/><Relationship Id="rId13" Type="http://schemas.openxmlformats.org/officeDocument/2006/relationships/chart" Target="../charts/chart13.xml"/><Relationship Id="rId14" Type="http://schemas.openxmlformats.org/officeDocument/2006/relationships/chart" Target="../charts/chart14.xml"/><Relationship Id="rId15" Type="http://schemas.openxmlformats.org/officeDocument/2006/relationships/chart" Target="../charts/chart15.xml"/><Relationship Id="rId16" Type="http://schemas.openxmlformats.org/officeDocument/2006/relationships/chart" Target="../charts/chart16.xml"/><Relationship Id="rId17" Type="http://schemas.openxmlformats.org/officeDocument/2006/relationships/chart" Target="../charts/chart17.xml"/><Relationship Id="rId18" Type="http://schemas.openxmlformats.org/officeDocument/2006/relationships/chart" Target="../charts/chart18.xml"/><Relationship Id="rId19" Type="http://schemas.openxmlformats.org/officeDocument/2006/relationships/chart" Target="../charts/chart19.xml"/><Relationship Id="rId20" Type="http://schemas.openxmlformats.org/officeDocument/2006/relationships/chart" Target="../charts/chart20.xml"/><Relationship Id="rId21" Type="http://schemas.openxmlformats.org/officeDocument/2006/relationships/chart" Target="../charts/chart21.xml"/>
</Relationships>
</file>

<file path=xl/drawings/_rels/drawing111.xml.rels><?xml version="1.0" encoding="UTF-8"?>
<Relationships xmlns="http://schemas.openxmlformats.org/package/2006/relationships"><Relationship Id="rId1" Type="http://schemas.openxmlformats.org/officeDocument/2006/relationships/chart" Target="../charts/chart22.xml"/><Relationship Id="rId2" Type="http://schemas.openxmlformats.org/officeDocument/2006/relationships/chart" Target="../charts/chart23.xml"/><Relationship Id="rId3" Type="http://schemas.openxmlformats.org/officeDocument/2006/relationships/chart" Target="../charts/chart24.xml"/>
</Relationships>
</file>

<file path=xl/drawings/_rels/drawing112.xml.rels><?xml version="1.0" encoding="UTF-8"?>
<Relationships xmlns="http://schemas.openxmlformats.org/package/2006/relationships"><Relationship Id="rId1" Type="http://schemas.openxmlformats.org/officeDocument/2006/relationships/chart" Target="../charts/chart25.xml"/><Relationship Id="rId2" Type="http://schemas.openxmlformats.org/officeDocument/2006/relationships/chart" Target="../charts/chart26.xml"/><Relationship Id="rId3" Type="http://schemas.openxmlformats.org/officeDocument/2006/relationships/chart" Target="../charts/chart27.xml"/><Relationship Id="rId4" Type="http://schemas.openxmlformats.org/officeDocument/2006/relationships/chart" Target="../charts/chart28.xml"/><Relationship Id="rId5" Type="http://schemas.openxmlformats.org/officeDocument/2006/relationships/chart" Target="../charts/chart29.xml"/><Relationship Id="rId6" Type="http://schemas.openxmlformats.org/officeDocument/2006/relationships/chart" Target="../charts/chart30.xml"/><Relationship Id="rId7" Type="http://schemas.openxmlformats.org/officeDocument/2006/relationships/chart" Target="../charts/chart31.xml"/><Relationship Id="rId8" Type="http://schemas.openxmlformats.org/officeDocument/2006/relationships/chart" Target="../charts/chart32.xml"/><Relationship Id="rId9" Type="http://schemas.openxmlformats.org/officeDocument/2006/relationships/chart" Target="../charts/chart33.xml"/><Relationship Id="rId10" Type="http://schemas.openxmlformats.org/officeDocument/2006/relationships/chart" Target="../charts/chart34.xml"/><Relationship Id="rId11" Type="http://schemas.openxmlformats.org/officeDocument/2006/relationships/chart" Target="../charts/chart35.xml"/>
</Relationships>
</file>

<file path=xl/drawings/_rels/drawing113.xml.rels><?xml version="1.0" encoding="UTF-8"?>
<Relationships xmlns="http://schemas.openxmlformats.org/package/2006/relationships"><Relationship Id="rId1" Type="http://schemas.openxmlformats.org/officeDocument/2006/relationships/chart" Target="../charts/chart36.xml"/><Relationship Id="rId2" Type="http://schemas.openxmlformats.org/officeDocument/2006/relationships/hyperlink" Target="#&apos;Risks &amp; vulnerabilities&apos;!A1"/><Relationship Id="rId3" Type="http://schemas.openxmlformats.org/officeDocument/2006/relationships/hyperlink" Target="#&apos;Adaptation Indicators&apos;.A1"/><Relationship Id="rId4" Type="http://schemas.openxmlformats.org/officeDocument/2006/relationships/hyperlink" Target="#&apos;Adaptation Actions&apos;.A1"/><Relationship Id="rId5" Type="http://schemas.openxmlformats.org/officeDocument/2006/relationships/hyperlink" Target="#&apos;Adaptation Actions&apos;.A1"/><Relationship Id="rId6" Type="http://schemas.openxmlformats.org/officeDocument/2006/relationships/hyperlink" Target="#Strategy!A1"/>
</Relationships>
</file>

<file path=xl/drawings/_rels/drawing114.xml.rels><?xml version="1.0" encoding="UTF-8"?>
<Relationships xmlns="http://schemas.openxmlformats.org/package/2006/relationships"><Relationship Id="rId1" Type="http://schemas.openxmlformats.org/officeDocument/2006/relationships/image" Target="../media/image35.png"/>
</Relationships>
</file>

<file path=xl/drawings/_rels/drawing32.xml.rels><?xml version="1.0" encoding="UTF-8"?>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 Id="rId3" Type="http://schemas.openxmlformats.org/officeDocument/2006/relationships/image" Target="../media/image8.png"/><Relationship Id="rId4" Type="http://schemas.openxmlformats.org/officeDocument/2006/relationships/image" Target="../media/image9.png"/><Relationship Id="rId5" Type="http://schemas.openxmlformats.org/officeDocument/2006/relationships/image" Target="../media/image10.png"/>
</Relationships>
</file>

<file path=xl/drawings/_rels/drawing38.xml.rels><?xml version="1.0" encoding="UTF-8"?>
<Relationships xmlns="http://schemas.openxmlformats.org/package/2006/relationships"><Relationship Id="rId1" Type="http://schemas.openxmlformats.org/officeDocument/2006/relationships/image" Target="../media/image11.png"/><Relationship Id="rId2" Type="http://schemas.openxmlformats.org/officeDocument/2006/relationships/image" Target="../media/image12.png"/><Relationship Id="rId3" Type="http://schemas.openxmlformats.org/officeDocument/2006/relationships/image" Target="../media/image13.png"/><Relationship Id="rId4" Type="http://schemas.openxmlformats.org/officeDocument/2006/relationships/image" Target="../media/image14.png"/><Relationship Id="rId5" Type="http://schemas.openxmlformats.org/officeDocument/2006/relationships/image" Target="../media/image15.png"/><Relationship Id="rId6" Type="http://schemas.openxmlformats.org/officeDocument/2006/relationships/image" Target="../media/image16.png"/><Relationship Id="rId7" Type="http://schemas.openxmlformats.org/officeDocument/2006/relationships/image" Target="../media/image17.png"/><Relationship Id="rId8" Type="http://schemas.openxmlformats.org/officeDocument/2006/relationships/image" Target="../media/image18.png"/><Relationship Id="rId9" Type="http://schemas.openxmlformats.org/officeDocument/2006/relationships/image" Target="../media/image19.png"/><Relationship Id="rId10" Type="http://schemas.openxmlformats.org/officeDocument/2006/relationships/image" Target="../media/image20.png"/><Relationship Id="rId11" Type="http://schemas.openxmlformats.org/officeDocument/2006/relationships/image" Target="../media/image21.png"/><Relationship Id="rId12" Type="http://schemas.openxmlformats.org/officeDocument/2006/relationships/image" Target="../media/image22.png"/>
</Relationships>
</file>

<file path=xl/drawings/_rels/drawing43.xml.rels><?xml version="1.0" encoding="UTF-8"?>
<Relationships xmlns="http://schemas.openxmlformats.org/package/2006/relationships"><Relationship Id="rId1" Type="http://schemas.openxmlformats.org/officeDocument/2006/relationships/image" Target="../media/image23.png"/><Relationship Id="rId2" Type="http://schemas.openxmlformats.org/officeDocument/2006/relationships/image" Target="../media/image24.png"/><Relationship Id="rId3" Type="http://schemas.openxmlformats.org/officeDocument/2006/relationships/image" Target="../media/image25.png"/><Relationship Id="rId4" Type="http://schemas.openxmlformats.org/officeDocument/2006/relationships/image" Target="../media/image26.png"/><Relationship Id="rId5" Type="http://schemas.openxmlformats.org/officeDocument/2006/relationships/image" Target="../media/image27.png"/><Relationship Id="rId6" Type="http://schemas.openxmlformats.org/officeDocument/2006/relationships/image" Target="../media/image28.png"/><Relationship Id="rId7" Type="http://schemas.openxmlformats.org/officeDocument/2006/relationships/image" Target="../media/image29.png"/><Relationship Id="rId8" Type="http://schemas.openxmlformats.org/officeDocument/2006/relationships/image" Target="../media/image30.png"/><Relationship Id="rId9" Type="http://schemas.openxmlformats.org/officeDocument/2006/relationships/image" Target="../media/image31.png"/><Relationship Id="rId10" Type="http://schemas.openxmlformats.org/officeDocument/2006/relationships/image" Target="../media/image32.png"/><Relationship Id="rId11" Type="http://schemas.openxmlformats.org/officeDocument/2006/relationships/image" Target="../media/image33.png"/><Relationship Id="rId12" Type="http://schemas.openxmlformats.org/officeDocument/2006/relationships/image" Target="../media/image34.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14</xdr:col>
      <xdr:colOff>136440</xdr:colOff>
      <xdr:row>7</xdr:row>
      <xdr:rowOff>97920</xdr:rowOff>
    </xdr:from>
    <xdr:to>
      <xdr:col>15</xdr:col>
      <xdr:colOff>729720</xdr:colOff>
      <xdr:row>21</xdr:row>
      <xdr:rowOff>47160</xdr:rowOff>
    </xdr:to>
    <xdr:pic>
      <xdr:nvPicPr>
        <xdr:cNvPr id="0" name="Picture 15" descr=""/>
        <xdr:cNvPicPr/>
      </xdr:nvPicPr>
      <xdr:blipFill>
        <a:blip r:embed="rId1"/>
        <a:stretch/>
      </xdr:blipFill>
      <xdr:spPr>
        <a:xfrm>
          <a:off x="10624680" y="1313280"/>
          <a:ext cx="1367280" cy="2379960"/>
        </a:xfrm>
        <a:prstGeom prst="rect">
          <a:avLst/>
        </a:prstGeom>
        <a:ln>
          <a:noFill/>
        </a:ln>
      </xdr:spPr>
    </xdr:pic>
    <xdr:clientData/>
  </xdr:twoCellAnchor>
  <xdr:twoCellAnchor editAs="absolute">
    <xdr:from>
      <xdr:col>0</xdr:col>
      <xdr:colOff>3240</xdr:colOff>
      <xdr:row>0</xdr:row>
      <xdr:rowOff>0</xdr:rowOff>
    </xdr:from>
    <xdr:to>
      <xdr:col>1</xdr:col>
      <xdr:colOff>153720</xdr:colOff>
      <xdr:row>0</xdr:row>
      <xdr:rowOff>468360</xdr:rowOff>
    </xdr:to>
    <xdr:sp>
      <xdr:nvSpPr>
        <xdr:cNvPr id="1" name="CustomShape 1"/>
        <xdr:cNvSpPr/>
      </xdr:nvSpPr>
      <xdr:spPr>
        <a:xfrm>
          <a:off x="3240" y="0"/>
          <a:ext cx="353520" cy="468360"/>
        </a:xfrm>
        <a:prstGeom prst="rect">
          <a:avLst/>
        </a:prstGeom>
        <a:solidFill>
          <a:srgbClr val="ffffff"/>
        </a:solidFill>
        <a:ln w="9360">
          <a:noFill/>
        </a:ln>
      </xdr:spPr>
      <xdr:style>
        <a:lnRef idx="0"/>
        <a:fillRef idx="0"/>
        <a:effectRef idx="0"/>
        <a:fontRef idx="minor"/>
      </xdr:style>
    </xdr:sp>
    <xdr:clientData/>
  </xdr:twoCellAnchor>
  <xdr:twoCellAnchor editAs="absolute">
    <xdr:from>
      <xdr:col>0</xdr:col>
      <xdr:colOff>0</xdr:colOff>
      <xdr:row>0</xdr:row>
      <xdr:rowOff>0</xdr:rowOff>
    </xdr:from>
    <xdr:to>
      <xdr:col>3</xdr:col>
      <xdr:colOff>799920</xdr:colOff>
      <xdr:row>1</xdr:row>
      <xdr:rowOff>140760</xdr:rowOff>
    </xdr:to>
    <xdr:sp>
      <xdr:nvSpPr>
        <xdr:cNvPr id="2" name="CustomShape 1"/>
        <xdr:cNvSpPr/>
      </xdr:nvSpPr>
      <xdr:spPr>
        <a:xfrm>
          <a:off x="0" y="0"/>
          <a:ext cx="1622160" cy="750240"/>
        </a:xfrm>
        <a:prstGeom prst="round2DiagRect">
          <a:avLst>
            <a:gd name="adj1" fmla="val 16667"/>
            <a:gd name="adj2" fmla="val 0"/>
          </a:avLst>
        </a:prstGeom>
        <a:solidFill>
          <a:srgbClr val="ffffff"/>
        </a:solidFill>
        <a:ln w="9360">
          <a:noFill/>
        </a:ln>
      </xdr:spPr>
      <xdr:style>
        <a:lnRef idx="0"/>
        <a:fillRef idx="0"/>
        <a:effectRef idx="0"/>
        <a:fontRef idx="minor"/>
      </xdr:style>
    </xdr:sp>
    <xdr:clientData/>
  </xdr:twoCellAnchor>
  <xdr:twoCellAnchor editAs="absolute">
    <xdr:from>
      <xdr:col>0</xdr:col>
      <xdr:colOff>76680</xdr:colOff>
      <xdr:row>0</xdr:row>
      <xdr:rowOff>18000</xdr:rowOff>
    </xdr:from>
    <xdr:to>
      <xdr:col>3</xdr:col>
      <xdr:colOff>703800</xdr:colOff>
      <xdr:row>1</xdr:row>
      <xdr:rowOff>129600</xdr:rowOff>
    </xdr:to>
    <xdr:pic>
      <xdr:nvPicPr>
        <xdr:cNvPr id="3" name="Picture 3" descr=""/>
        <xdr:cNvPicPr/>
      </xdr:nvPicPr>
      <xdr:blipFill>
        <a:blip r:embed="rId2"/>
        <a:stretch/>
      </xdr:blipFill>
      <xdr:spPr>
        <a:xfrm>
          <a:off x="76680" y="18000"/>
          <a:ext cx="1449360" cy="721080"/>
        </a:xfrm>
        <a:prstGeom prst="rect">
          <a:avLst/>
        </a:prstGeom>
        <a:ln>
          <a:noFill/>
        </a:ln>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10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1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2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2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22"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110.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390600</xdr:colOff>
      <xdr:row>18</xdr:row>
      <xdr:rowOff>0</xdr:rowOff>
    </xdr:from>
    <xdr:to>
      <xdr:col>7</xdr:col>
      <xdr:colOff>618840</xdr:colOff>
      <xdr:row>31</xdr:row>
      <xdr:rowOff>123480</xdr:rowOff>
    </xdr:to>
    <xdr:graphicFrame>
      <xdr:nvGraphicFramePr>
        <xdr:cNvPr id="45" name="Chart 2"/>
        <xdr:cNvGraphicFramePr/>
      </xdr:nvGraphicFramePr>
      <xdr:xfrm>
        <a:off x="3429000" y="3186720"/>
        <a:ext cx="4272480" cy="23907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419040</xdr:colOff>
      <xdr:row>38</xdr:row>
      <xdr:rowOff>66600</xdr:rowOff>
    </xdr:from>
    <xdr:to>
      <xdr:col>7</xdr:col>
      <xdr:colOff>599760</xdr:colOff>
      <xdr:row>52</xdr:row>
      <xdr:rowOff>47160</xdr:rowOff>
    </xdr:to>
    <xdr:graphicFrame>
      <xdr:nvGraphicFramePr>
        <xdr:cNvPr id="46" name="Chart 3"/>
        <xdr:cNvGraphicFramePr/>
      </xdr:nvGraphicFramePr>
      <xdr:xfrm>
        <a:off x="3457440" y="6653880"/>
        <a:ext cx="4224960" cy="24094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104760</xdr:colOff>
      <xdr:row>18</xdr:row>
      <xdr:rowOff>360</xdr:rowOff>
    </xdr:from>
    <xdr:to>
      <xdr:col>3</xdr:col>
      <xdr:colOff>313920</xdr:colOff>
      <xdr:row>31</xdr:row>
      <xdr:rowOff>133200</xdr:rowOff>
    </xdr:to>
    <xdr:graphicFrame>
      <xdr:nvGraphicFramePr>
        <xdr:cNvPr id="47" name="Chart 4"/>
        <xdr:cNvGraphicFramePr/>
      </xdr:nvGraphicFramePr>
      <xdr:xfrm>
        <a:off x="104760" y="3187080"/>
        <a:ext cx="3247560" cy="240012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104760</xdr:colOff>
      <xdr:row>38</xdr:row>
      <xdr:rowOff>66600</xdr:rowOff>
    </xdr:from>
    <xdr:to>
      <xdr:col>3</xdr:col>
      <xdr:colOff>313920</xdr:colOff>
      <xdr:row>52</xdr:row>
      <xdr:rowOff>37800</xdr:rowOff>
    </xdr:to>
    <xdr:graphicFrame>
      <xdr:nvGraphicFramePr>
        <xdr:cNvPr id="48" name="Chart 5"/>
        <xdr:cNvGraphicFramePr/>
      </xdr:nvGraphicFramePr>
      <xdr:xfrm>
        <a:off x="104760" y="6653880"/>
        <a:ext cx="3247560" cy="240012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14</xdr:col>
      <xdr:colOff>28440</xdr:colOff>
      <xdr:row>17</xdr:row>
      <xdr:rowOff>133200</xdr:rowOff>
    </xdr:from>
    <xdr:to>
      <xdr:col>19</xdr:col>
      <xdr:colOff>494640</xdr:colOff>
      <xdr:row>31</xdr:row>
      <xdr:rowOff>94680</xdr:rowOff>
    </xdr:to>
    <xdr:graphicFrame>
      <xdr:nvGraphicFramePr>
        <xdr:cNvPr id="49" name="Chart 6"/>
        <xdr:cNvGraphicFramePr/>
      </xdr:nvGraphicFramePr>
      <xdr:xfrm>
        <a:off x="11444760" y="3158280"/>
        <a:ext cx="3561840" cy="239040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8</xdr:col>
      <xdr:colOff>390600</xdr:colOff>
      <xdr:row>17</xdr:row>
      <xdr:rowOff>133200</xdr:rowOff>
    </xdr:from>
    <xdr:to>
      <xdr:col>13</xdr:col>
      <xdr:colOff>561600</xdr:colOff>
      <xdr:row>31</xdr:row>
      <xdr:rowOff>113760</xdr:rowOff>
    </xdr:to>
    <xdr:graphicFrame>
      <xdr:nvGraphicFramePr>
        <xdr:cNvPr id="50" name="Chart 7"/>
        <xdr:cNvGraphicFramePr/>
      </xdr:nvGraphicFramePr>
      <xdr:xfrm>
        <a:off x="8092440" y="3158280"/>
        <a:ext cx="3266640" cy="24094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14</xdr:col>
      <xdr:colOff>114480</xdr:colOff>
      <xdr:row>38</xdr:row>
      <xdr:rowOff>66600</xdr:rowOff>
    </xdr:from>
    <xdr:to>
      <xdr:col>19</xdr:col>
      <xdr:colOff>580680</xdr:colOff>
      <xdr:row>52</xdr:row>
      <xdr:rowOff>28080</xdr:rowOff>
    </xdr:to>
    <xdr:graphicFrame>
      <xdr:nvGraphicFramePr>
        <xdr:cNvPr id="51" name="Chart 8"/>
        <xdr:cNvGraphicFramePr/>
      </xdr:nvGraphicFramePr>
      <xdr:xfrm>
        <a:off x="11530800" y="6653880"/>
        <a:ext cx="3561840" cy="239040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8</xdr:col>
      <xdr:colOff>447840</xdr:colOff>
      <xdr:row>38</xdr:row>
      <xdr:rowOff>47520</xdr:rowOff>
    </xdr:from>
    <xdr:to>
      <xdr:col>13</xdr:col>
      <xdr:colOff>609480</xdr:colOff>
      <xdr:row>52</xdr:row>
      <xdr:rowOff>28080</xdr:rowOff>
    </xdr:to>
    <xdr:graphicFrame>
      <xdr:nvGraphicFramePr>
        <xdr:cNvPr id="52" name="Chart 9"/>
        <xdr:cNvGraphicFramePr/>
      </xdr:nvGraphicFramePr>
      <xdr:xfrm>
        <a:off x="8149680" y="6634800"/>
        <a:ext cx="3257280" cy="240948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181080</xdr:colOff>
      <xdr:row>56</xdr:row>
      <xdr:rowOff>133200</xdr:rowOff>
    </xdr:from>
    <xdr:to>
      <xdr:col>3</xdr:col>
      <xdr:colOff>371160</xdr:colOff>
      <xdr:row>70</xdr:row>
      <xdr:rowOff>66240</xdr:rowOff>
    </xdr:to>
    <xdr:graphicFrame>
      <xdr:nvGraphicFramePr>
        <xdr:cNvPr id="53" name="Chart 13"/>
        <xdr:cNvGraphicFramePr/>
      </xdr:nvGraphicFramePr>
      <xdr:xfrm>
        <a:off x="181080" y="9797040"/>
        <a:ext cx="3228480" cy="219996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0</xdr:col>
      <xdr:colOff>114480</xdr:colOff>
      <xdr:row>110</xdr:row>
      <xdr:rowOff>9360</xdr:rowOff>
    </xdr:from>
    <xdr:to>
      <xdr:col>3</xdr:col>
      <xdr:colOff>1047600</xdr:colOff>
      <xdr:row>124</xdr:row>
      <xdr:rowOff>113760</xdr:rowOff>
    </xdr:to>
    <xdr:graphicFrame>
      <xdr:nvGraphicFramePr>
        <xdr:cNvPr id="54" name="Chart 20"/>
        <xdr:cNvGraphicFramePr/>
      </xdr:nvGraphicFramePr>
      <xdr:xfrm>
        <a:off x="114480" y="19272600"/>
        <a:ext cx="3971520" cy="237132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0</xdr:col>
      <xdr:colOff>142920</xdr:colOff>
      <xdr:row>130</xdr:row>
      <xdr:rowOff>47520</xdr:rowOff>
    </xdr:from>
    <xdr:to>
      <xdr:col>3</xdr:col>
      <xdr:colOff>1056960</xdr:colOff>
      <xdr:row>144</xdr:row>
      <xdr:rowOff>37800</xdr:rowOff>
    </xdr:to>
    <xdr:graphicFrame>
      <xdr:nvGraphicFramePr>
        <xdr:cNvPr id="55" name="Chart 21"/>
        <xdr:cNvGraphicFramePr/>
      </xdr:nvGraphicFramePr>
      <xdr:xfrm>
        <a:off x="142920" y="22549320"/>
        <a:ext cx="3952440" cy="242856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3</xdr:col>
      <xdr:colOff>1104840</xdr:colOff>
      <xdr:row>110</xdr:row>
      <xdr:rowOff>0</xdr:rowOff>
    </xdr:from>
    <xdr:to>
      <xdr:col>9</xdr:col>
      <xdr:colOff>256680</xdr:colOff>
      <xdr:row>124</xdr:row>
      <xdr:rowOff>95040</xdr:rowOff>
    </xdr:to>
    <xdr:graphicFrame>
      <xdr:nvGraphicFramePr>
        <xdr:cNvPr id="56" name="Chart 22"/>
        <xdr:cNvGraphicFramePr/>
      </xdr:nvGraphicFramePr>
      <xdr:xfrm>
        <a:off x="4143240" y="19263240"/>
        <a:ext cx="4434480" cy="236196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0</xdr:col>
      <xdr:colOff>504720</xdr:colOff>
      <xdr:row>81</xdr:row>
      <xdr:rowOff>47520</xdr:rowOff>
    </xdr:from>
    <xdr:to>
      <xdr:col>4</xdr:col>
      <xdr:colOff>66240</xdr:colOff>
      <xdr:row>93</xdr:row>
      <xdr:rowOff>123480</xdr:rowOff>
    </xdr:to>
    <xdr:graphicFrame>
      <xdr:nvGraphicFramePr>
        <xdr:cNvPr id="57" name="Chart 16"/>
        <xdr:cNvGraphicFramePr/>
      </xdr:nvGraphicFramePr>
      <xdr:xfrm>
        <a:off x="504720" y="14102280"/>
        <a:ext cx="4525200" cy="226692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4</xdr:col>
      <xdr:colOff>162000</xdr:colOff>
      <xdr:row>81</xdr:row>
      <xdr:rowOff>47520</xdr:rowOff>
    </xdr:from>
    <xdr:to>
      <xdr:col>11</xdr:col>
      <xdr:colOff>28440</xdr:colOff>
      <xdr:row>93</xdr:row>
      <xdr:rowOff>123480</xdr:rowOff>
    </xdr:to>
    <xdr:graphicFrame>
      <xdr:nvGraphicFramePr>
        <xdr:cNvPr id="58" name="Chart 19"/>
        <xdr:cNvGraphicFramePr/>
      </xdr:nvGraphicFramePr>
      <xdr:xfrm>
        <a:off x="5125680" y="14102280"/>
        <a:ext cx="4461840" cy="226692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10</xdr:col>
      <xdr:colOff>0</xdr:colOff>
      <xdr:row>110</xdr:row>
      <xdr:rowOff>9360</xdr:rowOff>
    </xdr:from>
    <xdr:to>
      <xdr:col>16</xdr:col>
      <xdr:colOff>228240</xdr:colOff>
      <xdr:row>124</xdr:row>
      <xdr:rowOff>113760</xdr:rowOff>
    </xdr:to>
    <xdr:graphicFrame>
      <xdr:nvGraphicFramePr>
        <xdr:cNvPr id="59" name="Chart 24"/>
        <xdr:cNvGraphicFramePr/>
      </xdr:nvGraphicFramePr>
      <xdr:xfrm>
        <a:off x="8939880" y="19272600"/>
        <a:ext cx="3943080" cy="23713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16</xdr:col>
      <xdr:colOff>295200</xdr:colOff>
      <xdr:row>110</xdr:row>
      <xdr:rowOff>0</xdr:rowOff>
    </xdr:from>
    <xdr:to>
      <xdr:col>23</xdr:col>
      <xdr:colOff>371160</xdr:colOff>
      <xdr:row>124</xdr:row>
      <xdr:rowOff>114120</xdr:rowOff>
    </xdr:to>
    <xdr:graphicFrame>
      <xdr:nvGraphicFramePr>
        <xdr:cNvPr id="60" name="Chart 25"/>
        <xdr:cNvGraphicFramePr/>
      </xdr:nvGraphicFramePr>
      <xdr:xfrm>
        <a:off x="12949920" y="19263240"/>
        <a:ext cx="4410000" cy="238104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24</xdr:col>
      <xdr:colOff>0</xdr:colOff>
      <xdr:row>110</xdr:row>
      <xdr:rowOff>9360</xdr:rowOff>
    </xdr:from>
    <xdr:to>
      <xdr:col>28</xdr:col>
      <xdr:colOff>266400</xdr:colOff>
      <xdr:row>124</xdr:row>
      <xdr:rowOff>113760</xdr:rowOff>
    </xdr:to>
    <xdr:graphicFrame>
      <xdr:nvGraphicFramePr>
        <xdr:cNvPr id="61" name="Chart 26"/>
        <xdr:cNvGraphicFramePr/>
      </xdr:nvGraphicFramePr>
      <xdr:xfrm>
        <a:off x="17607600" y="19272600"/>
        <a:ext cx="3952080" cy="237132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28</xdr:col>
      <xdr:colOff>333360</xdr:colOff>
      <xdr:row>110</xdr:row>
      <xdr:rowOff>0</xdr:rowOff>
    </xdr:from>
    <xdr:to>
      <xdr:col>35</xdr:col>
      <xdr:colOff>409320</xdr:colOff>
      <xdr:row>124</xdr:row>
      <xdr:rowOff>114120</xdr:rowOff>
    </xdr:to>
    <xdr:graphicFrame>
      <xdr:nvGraphicFramePr>
        <xdr:cNvPr id="62" name="Chart 27"/>
        <xdr:cNvGraphicFramePr/>
      </xdr:nvGraphicFramePr>
      <xdr:xfrm>
        <a:off x="21626640" y="19263240"/>
        <a:ext cx="4410000" cy="238104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1152360</xdr:colOff>
      <xdr:row>130</xdr:row>
      <xdr:rowOff>66600</xdr:rowOff>
    </xdr:from>
    <xdr:to>
      <xdr:col>8</xdr:col>
      <xdr:colOff>456840</xdr:colOff>
      <xdr:row>144</xdr:row>
      <xdr:rowOff>47160</xdr:rowOff>
    </xdr:to>
    <xdr:graphicFrame>
      <xdr:nvGraphicFramePr>
        <xdr:cNvPr id="63" name="Chart 28"/>
        <xdr:cNvGraphicFramePr/>
      </xdr:nvGraphicFramePr>
      <xdr:xfrm>
        <a:off x="4190760" y="22568400"/>
        <a:ext cx="3967920" cy="241884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8</xdr:col>
      <xdr:colOff>542880</xdr:colOff>
      <xdr:row>130</xdr:row>
      <xdr:rowOff>66600</xdr:rowOff>
    </xdr:from>
    <xdr:to>
      <xdr:col>15</xdr:col>
      <xdr:colOff>151920</xdr:colOff>
      <xdr:row>144</xdr:row>
      <xdr:rowOff>47160</xdr:rowOff>
    </xdr:to>
    <xdr:graphicFrame>
      <xdr:nvGraphicFramePr>
        <xdr:cNvPr id="64" name="Chart 29"/>
        <xdr:cNvGraphicFramePr/>
      </xdr:nvGraphicFramePr>
      <xdr:xfrm>
        <a:off x="8244720" y="22568400"/>
        <a:ext cx="3942720" cy="241884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16</xdr:col>
      <xdr:colOff>9360</xdr:colOff>
      <xdr:row>130</xdr:row>
      <xdr:rowOff>38160</xdr:rowOff>
    </xdr:from>
    <xdr:to>
      <xdr:col>22</xdr:col>
      <xdr:colOff>447120</xdr:colOff>
      <xdr:row>144</xdr:row>
      <xdr:rowOff>66240</xdr:rowOff>
    </xdr:to>
    <xdr:graphicFrame>
      <xdr:nvGraphicFramePr>
        <xdr:cNvPr id="65" name="Chart 1"/>
        <xdr:cNvGraphicFramePr/>
      </xdr:nvGraphicFramePr>
      <xdr:xfrm>
        <a:off x="12664080" y="22539960"/>
        <a:ext cx="4152600" cy="246636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wsDr>
</file>

<file path=xl/drawings/drawing11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9360</xdr:colOff>
      <xdr:row>63</xdr:row>
      <xdr:rowOff>171360</xdr:rowOff>
    </xdr:from>
    <xdr:to>
      <xdr:col>5</xdr:col>
      <xdr:colOff>780480</xdr:colOff>
      <xdr:row>79</xdr:row>
      <xdr:rowOff>180720</xdr:rowOff>
    </xdr:to>
    <xdr:graphicFrame>
      <xdr:nvGraphicFramePr>
        <xdr:cNvPr id="66" name="Graphique 4"/>
        <xdr:cNvGraphicFramePr/>
      </xdr:nvGraphicFramePr>
      <xdr:xfrm>
        <a:off x="251280" y="12014640"/>
        <a:ext cx="4834800" cy="3076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28440</xdr:colOff>
      <xdr:row>84</xdr:row>
      <xdr:rowOff>142920</xdr:rowOff>
    </xdr:from>
    <xdr:to>
      <xdr:col>7</xdr:col>
      <xdr:colOff>504360</xdr:colOff>
      <xdr:row>90</xdr:row>
      <xdr:rowOff>114120</xdr:rowOff>
    </xdr:to>
    <xdr:graphicFrame>
      <xdr:nvGraphicFramePr>
        <xdr:cNvPr id="67" name="Graphique 7"/>
        <xdr:cNvGraphicFramePr/>
      </xdr:nvGraphicFramePr>
      <xdr:xfrm>
        <a:off x="270360" y="16015320"/>
        <a:ext cx="6523560" cy="12380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85680</xdr:colOff>
      <xdr:row>10</xdr:row>
      <xdr:rowOff>95400</xdr:rowOff>
    </xdr:from>
    <xdr:to>
      <xdr:col>5</xdr:col>
      <xdr:colOff>609120</xdr:colOff>
      <xdr:row>24</xdr:row>
      <xdr:rowOff>95040</xdr:rowOff>
    </xdr:to>
    <xdr:graphicFrame>
      <xdr:nvGraphicFramePr>
        <xdr:cNvPr id="68" name="Graphique 6"/>
        <xdr:cNvGraphicFramePr/>
      </xdr:nvGraphicFramePr>
      <xdr:xfrm>
        <a:off x="327600" y="1566000"/>
        <a:ext cx="4587120" cy="253332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142920</xdr:colOff>
      <xdr:row>79</xdr:row>
      <xdr:rowOff>104760</xdr:rowOff>
    </xdr:from>
    <xdr:to>
      <xdr:col>5</xdr:col>
      <xdr:colOff>580680</xdr:colOff>
      <xdr:row>93</xdr:row>
      <xdr:rowOff>113760</xdr:rowOff>
    </xdr:to>
    <xdr:graphicFrame>
      <xdr:nvGraphicFramePr>
        <xdr:cNvPr id="69" name="Cha5"/>
        <xdr:cNvGraphicFramePr/>
      </xdr:nvGraphicFramePr>
      <xdr:xfrm>
        <a:off x="142920" y="14338800"/>
        <a:ext cx="5769000" cy="25520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181080</xdr:colOff>
      <xdr:row>40</xdr:row>
      <xdr:rowOff>76320</xdr:rowOff>
    </xdr:from>
    <xdr:to>
      <xdr:col>5</xdr:col>
      <xdr:colOff>618840</xdr:colOff>
      <xdr:row>55</xdr:row>
      <xdr:rowOff>28440</xdr:rowOff>
    </xdr:to>
    <xdr:graphicFrame>
      <xdr:nvGraphicFramePr>
        <xdr:cNvPr id="70" name="Chart 4"/>
        <xdr:cNvGraphicFramePr/>
      </xdr:nvGraphicFramePr>
      <xdr:xfrm>
        <a:off x="181080" y="7520760"/>
        <a:ext cx="5769000" cy="26668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181080</xdr:colOff>
      <xdr:row>29</xdr:row>
      <xdr:rowOff>104760</xdr:rowOff>
    </xdr:from>
    <xdr:to>
      <xdr:col>5</xdr:col>
      <xdr:colOff>580680</xdr:colOff>
      <xdr:row>37</xdr:row>
      <xdr:rowOff>37800</xdr:rowOff>
    </xdr:to>
    <xdr:graphicFrame>
      <xdr:nvGraphicFramePr>
        <xdr:cNvPr id="71" name="Chart 18"/>
        <xdr:cNvGraphicFramePr/>
      </xdr:nvGraphicFramePr>
      <xdr:xfrm>
        <a:off x="181080" y="5615640"/>
        <a:ext cx="5730840" cy="138096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200160</xdr:colOff>
      <xdr:row>9</xdr:row>
      <xdr:rowOff>142920</xdr:rowOff>
    </xdr:from>
    <xdr:to>
      <xdr:col>5</xdr:col>
      <xdr:colOff>609480</xdr:colOff>
      <xdr:row>25</xdr:row>
      <xdr:rowOff>66240</xdr:rowOff>
    </xdr:to>
    <xdr:graphicFrame>
      <xdr:nvGraphicFramePr>
        <xdr:cNvPr id="72" name="Chart 6"/>
        <xdr:cNvGraphicFramePr/>
      </xdr:nvGraphicFramePr>
      <xdr:xfrm>
        <a:off x="200160" y="1891440"/>
        <a:ext cx="5740560" cy="2971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123840</xdr:colOff>
      <xdr:row>155</xdr:row>
      <xdr:rowOff>95400</xdr:rowOff>
    </xdr:from>
    <xdr:to>
      <xdr:col>6</xdr:col>
      <xdr:colOff>628200</xdr:colOff>
      <xdr:row>169</xdr:row>
      <xdr:rowOff>133200</xdr:rowOff>
    </xdr:to>
    <xdr:graphicFrame>
      <xdr:nvGraphicFramePr>
        <xdr:cNvPr id="73" name="Chart 13"/>
        <xdr:cNvGraphicFramePr/>
      </xdr:nvGraphicFramePr>
      <xdr:xfrm>
        <a:off x="123840" y="28826280"/>
        <a:ext cx="6687000" cy="25714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162000</xdr:colOff>
      <xdr:row>116</xdr:row>
      <xdr:rowOff>95400</xdr:rowOff>
    </xdr:from>
    <xdr:to>
      <xdr:col>7</xdr:col>
      <xdr:colOff>380880</xdr:colOff>
      <xdr:row>131</xdr:row>
      <xdr:rowOff>47520</xdr:rowOff>
    </xdr:to>
    <xdr:graphicFrame>
      <xdr:nvGraphicFramePr>
        <xdr:cNvPr id="74" name="Cha7"/>
        <xdr:cNvGraphicFramePr/>
      </xdr:nvGraphicFramePr>
      <xdr:xfrm>
        <a:off x="162000" y="21958920"/>
        <a:ext cx="7107840" cy="26668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0</xdr:col>
      <xdr:colOff>162000</xdr:colOff>
      <xdr:row>136</xdr:row>
      <xdr:rowOff>104760</xdr:rowOff>
    </xdr:from>
    <xdr:to>
      <xdr:col>6</xdr:col>
      <xdr:colOff>705960</xdr:colOff>
      <xdr:row>150</xdr:row>
      <xdr:rowOff>151920</xdr:rowOff>
    </xdr:to>
    <xdr:graphicFrame>
      <xdr:nvGraphicFramePr>
        <xdr:cNvPr id="75" name="Chart 12"/>
        <xdr:cNvGraphicFramePr/>
      </xdr:nvGraphicFramePr>
      <xdr:xfrm>
        <a:off x="162000" y="25454520"/>
        <a:ext cx="6726600" cy="258084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6</xdr:col>
      <xdr:colOff>276120</xdr:colOff>
      <xdr:row>175</xdr:row>
      <xdr:rowOff>114480</xdr:rowOff>
    </xdr:from>
    <xdr:to>
      <xdr:col>14</xdr:col>
      <xdr:colOff>275760</xdr:colOff>
      <xdr:row>190</xdr:row>
      <xdr:rowOff>171360</xdr:rowOff>
    </xdr:to>
    <xdr:graphicFrame>
      <xdr:nvGraphicFramePr>
        <xdr:cNvPr id="76" name="Chart 8"/>
        <xdr:cNvGraphicFramePr/>
      </xdr:nvGraphicFramePr>
      <xdr:xfrm>
        <a:off x="6458760" y="32322240"/>
        <a:ext cx="6336360" cy="279036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190440</xdr:colOff>
      <xdr:row>175</xdr:row>
      <xdr:rowOff>104760</xdr:rowOff>
    </xdr:from>
    <xdr:to>
      <xdr:col>6</xdr:col>
      <xdr:colOff>66240</xdr:colOff>
      <xdr:row>190</xdr:row>
      <xdr:rowOff>151920</xdr:rowOff>
    </xdr:to>
    <xdr:graphicFrame>
      <xdr:nvGraphicFramePr>
        <xdr:cNvPr id="77" name="Chart 19"/>
        <xdr:cNvGraphicFramePr/>
      </xdr:nvGraphicFramePr>
      <xdr:xfrm>
        <a:off x="190440" y="32312520"/>
        <a:ext cx="6058440" cy="278064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0</xdr:col>
      <xdr:colOff>123840</xdr:colOff>
      <xdr:row>98</xdr:row>
      <xdr:rowOff>171360</xdr:rowOff>
    </xdr:from>
    <xdr:to>
      <xdr:col>6</xdr:col>
      <xdr:colOff>609120</xdr:colOff>
      <xdr:row>110</xdr:row>
      <xdr:rowOff>47160</xdr:rowOff>
    </xdr:to>
    <xdr:graphicFrame>
      <xdr:nvGraphicFramePr>
        <xdr:cNvPr id="78" name="Cha6"/>
        <xdr:cNvGraphicFramePr/>
      </xdr:nvGraphicFramePr>
      <xdr:xfrm>
        <a:off x="123840" y="17767800"/>
        <a:ext cx="6667920" cy="299988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0</xdr:col>
      <xdr:colOff>162000</xdr:colOff>
      <xdr:row>58</xdr:row>
      <xdr:rowOff>66600</xdr:rowOff>
    </xdr:from>
    <xdr:to>
      <xdr:col>5</xdr:col>
      <xdr:colOff>609480</xdr:colOff>
      <xdr:row>73</xdr:row>
      <xdr:rowOff>9000</xdr:rowOff>
    </xdr:to>
    <xdr:graphicFrame>
      <xdr:nvGraphicFramePr>
        <xdr:cNvPr id="79" name="Chart 6"/>
        <xdr:cNvGraphicFramePr/>
      </xdr:nvGraphicFramePr>
      <xdr:xfrm>
        <a:off x="162000" y="10740240"/>
        <a:ext cx="5778720" cy="270468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13.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200160</xdr:colOff>
      <xdr:row>3</xdr:row>
      <xdr:rowOff>104760</xdr:rowOff>
    </xdr:from>
    <xdr:to>
      <xdr:col>8</xdr:col>
      <xdr:colOff>2876400</xdr:colOff>
      <xdr:row>9</xdr:row>
      <xdr:rowOff>1171080</xdr:rowOff>
    </xdr:to>
    <xdr:graphicFrame>
      <xdr:nvGraphicFramePr>
        <xdr:cNvPr id="80" name="Graphique 6"/>
        <xdr:cNvGraphicFramePr/>
      </xdr:nvGraphicFramePr>
      <xdr:xfrm>
        <a:off x="7175520" y="1066680"/>
        <a:ext cx="4553280" cy="2523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50760</xdr:colOff>
      <xdr:row>20</xdr:row>
      <xdr:rowOff>25560</xdr:rowOff>
    </xdr:from>
    <xdr:to>
      <xdr:col>1</xdr:col>
      <xdr:colOff>2399760</xdr:colOff>
      <xdr:row>21</xdr:row>
      <xdr:rowOff>88560</xdr:rowOff>
    </xdr:to>
    <xdr:sp>
      <xdr:nvSpPr>
        <xdr:cNvPr id="81" name="CustomShape 1">
          <a:hlinkClick r:id="rId2"/>
        </xdr:cNvPr>
        <xdr:cNvSpPr/>
      </xdr:nvSpPr>
      <xdr:spPr>
        <a:xfrm>
          <a:off x="292680" y="6626160"/>
          <a:ext cx="2349000" cy="301320"/>
        </a:xfrm>
        <a:prstGeom prst="rect">
          <a:avLst/>
        </a:prstGeom>
        <a:noFill/>
        <a:ln w="38160">
          <a:solidFill>
            <a:srgbClr val="f8f8f8"/>
          </a:solidFill>
          <a:miter/>
        </a:ln>
        <a:effectLst>
          <a:outerShdw blurRad="63500" dir="5400000" dist="20160" rotWithShape="0">
            <a:srgbClr val="000000">
              <a:alpha val="38000"/>
            </a:srgbClr>
          </a:outerShdw>
        </a:effectLst>
      </xdr:spPr>
      <xdr:style>
        <a:lnRef idx="0"/>
        <a:fillRef idx="0"/>
        <a:effectRef idx="0"/>
        <a:fontRef idx="minor"/>
      </xdr:style>
      <xdr:txBody>
        <a:bodyPr lIns="64080" rIns="64080" tIns="23040" bIns="23040" anchor="ctr">
          <a:noAutofit/>
        </a:bodyPr>
        <a:p>
          <a:pPr algn="ctr">
            <a:lnSpc>
              <a:spcPct val="100000"/>
            </a:lnSpc>
          </a:pPr>
          <a:r>
            <a:rPr b="1" lang="en-US" sz="1600" spc="-1" strike="noStrike">
              <a:solidFill>
                <a:srgbClr val="ffffff"/>
              </a:solidFill>
              <a:latin typeface="Wingdings"/>
              <a:ea typeface="Wingdings"/>
            </a:rPr>
            <a:t>Ü</a:t>
          </a:r>
          <a:r>
            <a:rPr b="1" lang="en-US" sz="1100" spc="-1" strike="noStrike">
              <a:solidFill>
                <a:srgbClr val="ffffff"/>
              </a:solidFill>
              <a:latin typeface="Tahoma"/>
              <a:ea typeface="Tahoma"/>
            </a:rPr>
            <a:t> </a:t>
          </a:r>
          <a:r>
            <a:rPr b="1" lang="en-US" sz="1100" spc="-1" strike="noStrike">
              <a:solidFill>
                <a:srgbClr val="ffffff"/>
              </a:solidFill>
              <a:latin typeface="Arial"/>
              <a:ea typeface="Arial"/>
            </a:rPr>
            <a:t>RISKS &amp; VULNERABILITIES</a:t>
          </a:r>
          <a:endParaRPr b="0" lang="es-ES" sz="1100" spc="-1" strike="noStrike">
            <a:latin typeface="Times New Roman"/>
          </a:endParaRPr>
        </a:p>
      </xdr:txBody>
    </xdr:sp>
    <xdr:clientData/>
  </xdr:twoCellAnchor>
  <xdr:twoCellAnchor editAs="twoCell">
    <xdr:from>
      <xdr:col>1</xdr:col>
      <xdr:colOff>457200</xdr:colOff>
      <xdr:row>30</xdr:row>
      <xdr:rowOff>127080</xdr:rowOff>
    </xdr:from>
    <xdr:to>
      <xdr:col>1</xdr:col>
      <xdr:colOff>1828440</xdr:colOff>
      <xdr:row>31</xdr:row>
      <xdr:rowOff>139320</xdr:rowOff>
    </xdr:to>
    <xdr:sp>
      <xdr:nvSpPr>
        <xdr:cNvPr id="82" name="CustomShape 1">
          <a:hlinkClick r:id="rId3"/>
        </xdr:cNvPr>
        <xdr:cNvSpPr/>
      </xdr:nvSpPr>
      <xdr:spPr>
        <a:xfrm>
          <a:off x="699120" y="9432720"/>
          <a:ext cx="1371240" cy="250560"/>
        </a:xfrm>
        <a:prstGeom prst="rect">
          <a:avLst/>
        </a:prstGeom>
        <a:noFill/>
        <a:ln w="38160">
          <a:solidFill>
            <a:srgbClr val="f8f8f8"/>
          </a:solidFill>
          <a:miter/>
        </a:ln>
        <a:effectLst>
          <a:outerShdw blurRad="63500" dir="5400000" dist="20160" rotWithShape="0">
            <a:srgbClr val="000000">
              <a:alpha val="38000"/>
            </a:srgbClr>
          </a:outerShdw>
        </a:effectLst>
      </xdr:spPr>
      <xdr:style>
        <a:lnRef idx="0"/>
        <a:fillRef idx="0"/>
        <a:effectRef idx="0"/>
        <a:fontRef idx="minor"/>
      </xdr:style>
      <xdr:txBody>
        <a:bodyPr lIns="64080" rIns="64080" tIns="23040" bIns="23040" anchor="ctr">
          <a:noAutofit/>
        </a:bodyPr>
        <a:p>
          <a:pPr algn="ctr">
            <a:lnSpc>
              <a:spcPct val="100000"/>
            </a:lnSpc>
          </a:pPr>
          <a:r>
            <a:rPr b="1" lang="en-US" sz="1600" spc="-1" strike="noStrike">
              <a:solidFill>
                <a:srgbClr val="ffffff"/>
              </a:solidFill>
              <a:latin typeface="Wingdings"/>
              <a:ea typeface="Wingdings"/>
            </a:rPr>
            <a:t>Ü</a:t>
          </a:r>
          <a:r>
            <a:rPr b="1" lang="en-US" sz="1100" spc="-1" strike="noStrike">
              <a:solidFill>
                <a:srgbClr val="ffffff"/>
              </a:solidFill>
              <a:latin typeface="Tahoma"/>
              <a:ea typeface="Tahoma"/>
            </a:rPr>
            <a:t> </a:t>
          </a:r>
          <a:r>
            <a:rPr b="1" lang="en-US" sz="1100" spc="-1" strike="noStrike">
              <a:solidFill>
                <a:srgbClr val="ffffff"/>
              </a:solidFill>
              <a:latin typeface="Arial"/>
              <a:ea typeface="Arial"/>
            </a:rPr>
            <a:t>INDICATORS</a:t>
          </a:r>
          <a:endParaRPr b="0" lang="es-ES" sz="1100" spc="-1" strike="noStrike">
            <a:latin typeface="Times New Roman"/>
          </a:endParaRPr>
        </a:p>
      </xdr:txBody>
    </xdr:sp>
    <xdr:clientData/>
  </xdr:twoCellAnchor>
  <xdr:twoCellAnchor editAs="twoCell">
    <xdr:from>
      <xdr:col>1</xdr:col>
      <xdr:colOff>469800</xdr:colOff>
      <xdr:row>26</xdr:row>
      <xdr:rowOff>241200</xdr:rowOff>
    </xdr:from>
    <xdr:to>
      <xdr:col>1</xdr:col>
      <xdr:colOff>1841040</xdr:colOff>
      <xdr:row>27</xdr:row>
      <xdr:rowOff>139320</xdr:rowOff>
    </xdr:to>
    <xdr:sp>
      <xdr:nvSpPr>
        <xdr:cNvPr id="83" name="CustomShape 1">
          <a:hlinkClick r:id="rId4"/>
        </xdr:cNvPr>
        <xdr:cNvSpPr/>
      </xdr:nvSpPr>
      <xdr:spPr>
        <a:xfrm>
          <a:off x="711720" y="8461080"/>
          <a:ext cx="1371240" cy="288720"/>
        </a:xfrm>
        <a:prstGeom prst="rect">
          <a:avLst/>
        </a:prstGeom>
        <a:noFill/>
        <a:ln w="38160">
          <a:solidFill>
            <a:srgbClr val="f8f8f8"/>
          </a:solidFill>
          <a:miter/>
        </a:ln>
        <a:effectLst>
          <a:outerShdw blurRad="63500" dir="5400000" dist="20160" rotWithShape="0">
            <a:srgbClr val="000000">
              <a:alpha val="38000"/>
            </a:srgbClr>
          </a:outerShdw>
        </a:effectLst>
      </xdr:spPr>
      <xdr:style>
        <a:lnRef idx="0"/>
        <a:fillRef idx="0"/>
        <a:effectRef idx="0"/>
        <a:fontRef idx="minor"/>
      </xdr:style>
      <xdr:txBody>
        <a:bodyPr lIns="64080" rIns="64080" tIns="23040" bIns="23040" anchor="ctr">
          <a:noAutofit/>
        </a:bodyPr>
        <a:p>
          <a:pPr algn="ctr">
            <a:lnSpc>
              <a:spcPct val="100000"/>
            </a:lnSpc>
          </a:pPr>
          <a:r>
            <a:rPr b="1" lang="en-US" sz="1600" spc="-1" strike="noStrike">
              <a:solidFill>
                <a:srgbClr val="ffffff"/>
              </a:solidFill>
              <a:latin typeface="Wingdings"/>
              <a:ea typeface="Wingdings"/>
            </a:rPr>
            <a:t>Ü</a:t>
          </a:r>
          <a:r>
            <a:rPr b="1" lang="en-US" sz="1100" spc="-1" strike="noStrike">
              <a:solidFill>
                <a:srgbClr val="ffffff"/>
              </a:solidFill>
              <a:latin typeface="Tahoma"/>
              <a:ea typeface="Tahoma"/>
            </a:rPr>
            <a:t> </a:t>
          </a:r>
          <a:r>
            <a:rPr b="1" lang="en-US" sz="1100" spc="-1" strike="noStrike">
              <a:solidFill>
                <a:srgbClr val="ffffff"/>
              </a:solidFill>
              <a:latin typeface="Arial"/>
              <a:ea typeface="Arial"/>
            </a:rPr>
            <a:t>ACTIONS</a:t>
          </a:r>
          <a:endParaRPr b="0" lang="es-ES" sz="1100" spc="-1" strike="noStrike">
            <a:latin typeface="Times New Roman"/>
          </a:endParaRPr>
        </a:p>
      </xdr:txBody>
    </xdr:sp>
    <xdr:clientData/>
  </xdr:twoCellAnchor>
  <xdr:twoCellAnchor editAs="twoCell">
    <xdr:from>
      <xdr:col>1</xdr:col>
      <xdr:colOff>469800</xdr:colOff>
      <xdr:row>24</xdr:row>
      <xdr:rowOff>0</xdr:rowOff>
    </xdr:from>
    <xdr:to>
      <xdr:col>1</xdr:col>
      <xdr:colOff>1844280</xdr:colOff>
      <xdr:row>24</xdr:row>
      <xdr:rowOff>253800</xdr:rowOff>
    </xdr:to>
    <xdr:sp>
      <xdr:nvSpPr>
        <xdr:cNvPr id="84" name="CustomShape 1">
          <a:hlinkClick r:id="rId5"/>
        </xdr:cNvPr>
        <xdr:cNvSpPr/>
      </xdr:nvSpPr>
      <xdr:spPr>
        <a:xfrm>
          <a:off x="711720" y="7677000"/>
          <a:ext cx="1374480" cy="253800"/>
        </a:xfrm>
        <a:prstGeom prst="rect">
          <a:avLst/>
        </a:prstGeom>
        <a:noFill/>
        <a:ln w="38160">
          <a:solidFill>
            <a:srgbClr val="f8f8f8"/>
          </a:solidFill>
          <a:miter/>
        </a:ln>
        <a:effectLst>
          <a:outerShdw blurRad="63500" dir="5400000" dist="20160" rotWithShape="0">
            <a:srgbClr val="000000">
              <a:alpha val="38000"/>
            </a:srgbClr>
          </a:outerShdw>
        </a:effectLst>
      </xdr:spPr>
      <xdr:style>
        <a:lnRef idx="0"/>
        <a:fillRef idx="0"/>
        <a:effectRef idx="0"/>
        <a:fontRef idx="minor"/>
      </xdr:style>
      <xdr:txBody>
        <a:bodyPr lIns="64080" rIns="64080" tIns="23040" bIns="23040" anchor="ctr">
          <a:noAutofit/>
        </a:bodyPr>
        <a:p>
          <a:pPr algn="ctr">
            <a:lnSpc>
              <a:spcPct val="100000"/>
            </a:lnSpc>
          </a:pPr>
          <a:r>
            <a:rPr b="1" lang="en-US" sz="1600" spc="-1" strike="noStrike">
              <a:solidFill>
                <a:srgbClr val="ffffff"/>
              </a:solidFill>
              <a:latin typeface="Wingdings"/>
              <a:ea typeface="Wingdings"/>
            </a:rPr>
            <a:t>Ü</a:t>
          </a:r>
          <a:r>
            <a:rPr b="1" lang="en-US" sz="1100" spc="-1" strike="noStrike">
              <a:solidFill>
                <a:srgbClr val="ffffff"/>
              </a:solidFill>
              <a:latin typeface="Tahoma"/>
              <a:ea typeface="Tahoma"/>
            </a:rPr>
            <a:t> </a:t>
          </a:r>
          <a:r>
            <a:rPr b="1" lang="en-US" sz="1100" spc="-1" strike="noStrike">
              <a:solidFill>
                <a:srgbClr val="ffffff"/>
              </a:solidFill>
              <a:latin typeface="Arial"/>
              <a:ea typeface="Arial"/>
            </a:rPr>
            <a:t>ACTIONS</a:t>
          </a:r>
          <a:endParaRPr b="0" lang="es-ES" sz="1100" spc="-1" strike="noStrike">
            <a:latin typeface="Times New Roman"/>
          </a:endParaRPr>
        </a:p>
      </xdr:txBody>
    </xdr:sp>
    <xdr:clientData/>
  </xdr:twoCellAnchor>
  <xdr:twoCellAnchor editAs="twoCell">
    <xdr:from>
      <xdr:col>1</xdr:col>
      <xdr:colOff>555480</xdr:colOff>
      <xdr:row>14</xdr:row>
      <xdr:rowOff>165240</xdr:rowOff>
    </xdr:from>
    <xdr:to>
      <xdr:col>1</xdr:col>
      <xdr:colOff>1774440</xdr:colOff>
      <xdr:row>16</xdr:row>
      <xdr:rowOff>25200</xdr:rowOff>
    </xdr:to>
    <xdr:sp>
      <xdr:nvSpPr>
        <xdr:cNvPr id="85" name="CustomShape 1">
          <a:hlinkClick r:id="rId6"/>
        </xdr:cNvPr>
        <xdr:cNvSpPr/>
      </xdr:nvSpPr>
      <xdr:spPr>
        <a:xfrm>
          <a:off x="797400" y="5022720"/>
          <a:ext cx="1218960" cy="298080"/>
        </a:xfrm>
        <a:prstGeom prst="rect">
          <a:avLst/>
        </a:prstGeom>
        <a:noFill/>
        <a:ln w="38160">
          <a:solidFill>
            <a:srgbClr val="f8f8f8"/>
          </a:solidFill>
          <a:miter/>
        </a:ln>
        <a:effectLst>
          <a:outerShdw blurRad="63500" dir="5400000" dist="20160" rotWithShape="0">
            <a:srgbClr val="000000">
              <a:alpha val="38000"/>
            </a:srgbClr>
          </a:outerShdw>
        </a:effectLst>
      </xdr:spPr>
      <xdr:style>
        <a:lnRef idx="0"/>
        <a:fillRef idx="0"/>
        <a:effectRef idx="0"/>
        <a:fontRef idx="minor"/>
      </xdr:style>
      <xdr:txBody>
        <a:bodyPr lIns="64080" rIns="64080" tIns="23040" bIns="23040" anchor="ctr">
          <a:noAutofit/>
        </a:bodyPr>
        <a:p>
          <a:pPr algn="ctr">
            <a:lnSpc>
              <a:spcPct val="100000"/>
            </a:lnSpc>
          </a:pPr>
          <a:r>
            <a:rPr b="1" lang="en-US" sz="1600" spc="-1" strike="noStrike">
              <a:solidFill>
                <a:srgbClr val="ffffff"/>
              </a:solidFill>
              <a:latin typeface="Wingdings"/>
              <a:ea typeface="Wingdings"/>
            </a:rPr>
            <a:t>Ü</a:t>
          </a:r>
          <a:r>
            <a:rPr b="1" lang="en-US" sz="1100" spc="-1" strike="noStrike">
              <a:solidFill>
                <a:srgbClr val="ffffff"/>
              </a:solidFill>
              <a:latin typeface="Tahoma"/>
              <a:ea typeface="Tahoma"/>
            </a:rPr>
            <a:t> </a:t>
          </a:r>
          <a:r>
            <a:rPr b="1" lang="en-US" sz="1100" spc="-1" strike="noStrike">
              <a:solidFill>
                <a:srgbClr val="ffffff"/>
              </a:solidFill>
              <a:latin typeface="Arial"/>
              <a:ea typeface="Arial"/>
            </a:rPr>
            <a:t>STRATEGY</a:t>
          </a:r>
          <a:endParaRPr b="0" lang="es-ES" sz="1100" spc="-1" strike="noStrike">
            <a:latin typeface="Times New Roman"/>
          </a:endParaRPr>
        </a:p>
      </xdr:txBody>
    </xdr:sp>
    <xdr:clientData/>
  </xdr:twoCellAnchor>
</xdr:wsDr>
</file>

<file path=xl/drawings/drawing114.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0</xdr:rowOff>
    </xdr:from>
    <xdr:to>
      <xdr:col>29</xdr:col>
      <xdr:colOff>113760</xdr:colOff>
      <xdr:row>1</xdr:row>
      <xdr:rowOff>237600</xdr:rowOff>
    </xdr:to>
    <xdr:pic>
      <xdr:nvPicPr>
        <xdr:cNvPr id="86" name="Image 11" descr=""/>
        <xdr:cNvPicPr/>
      </xdr:nvPicPr>
      <xdr:blipFill>
        <a:blip r:embed="rId1"/>
        <a:srcRect l="8672" t="25433" r="0" b="17823"/>
        <a:stretch/>
      </xdr:blipFill>
      <xdr:spPr>
        <a:xfrm>
          <a:off x="0" y="514080"/>
          <a:ext cx="28190160" cy="237600"/>
        </a:xfrm>
        <a:prstGeom prst="rect">
          <a:avLst/>
        </a:prstGeom>
        <a:ln>
          <a:noFill/>
        </a:ln>
      </xdr:spPr>
    </xdr:pic>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38160</xdr:colOff>
      <xdr:row>37</xdr:row>
      <xdr:rowOff>17280</xdr:rowOff>
    </xdr:from>
    <xdr:to>
      <xdr:col>0</xdr:col>
      <xdr:colOff>209160</xdr:colOff>
      <xdr:row>37</xdr:row>
      <xdr:rowOff>201960</xdr:rowOff>
    </xdr:to>
    <xdr:pic>
      <xdr:nvPicPr>
        <xdr:cNvPr id="16" name="Picture 116" descr=""/>
        <xdr:cNvPicPr/>
      </xdr:nvPicPr>
      <xdr:blipFill>
        <a:blip r:embed="rId1"/>
        <a:stretch/>
      </xdr:blipFill>
      <xdr:spPr>
        <a:xfrm>
          <a:off x="38160" y="8673480"/>
          <a:ext cx="171000" cy="184680"/>
        </a:xfrm>
        <a:prstGeom prst="rect">
          <a:avLst/>
        </a:prstGeom>
        <a:ln>
          <a:noFill/>
        </a:ln>
      </xdr:spPr>
    </xdr:pic>
    <xdr:clientData/>
  </xdr:twoCellAnchor>
  <xdr:twoCellAnchor editAs="twoCell">
    <xdr:from>
      <xdr:col>0</xdr:col>
      <xdr:colOff>38160</xdr:colOff>
      <xdr:row>44</xdr:row>
      <xdr:rowOff>12960</xdr:rowOff>
    </xdr:from>
    <xdr:to>
      <xdr:col>0</xdr:col>
      <xdr:colOff>209160</xdr:colOff>
      <xdr:row>44</xdr:row>
      <xdr:rowOff>197640</xdr:rowOff>
    </xdr:to>
    <xdr:pic>
      <xdr:nvPicPr>
        <xdr:cNvPr id="17" name="Picture 116" descr=""/>
        <xdr:cNvPicPr/>
      </xdr:nvPicPr>
      <xdr:blipFill>
        <a:blip r:embed="rId2"/>
        <a:stretch/>
      </xdr:blipFill>
      <xdr:spPr>
        <a:xfrm>
          <a:off x="38160" y="10135800"/>
          <a:ext cx="171000" cy="184680"/>
        </a:xfrm>
        <a:prstGeom prst="rect">
          <a:avLst/>
        </a:prstGeom>
        <a:ln>
          <a:noFill/>
        </a:ln>
      </xdr:spPr>
    </xdr:pic>
    <xdr:clientData/>
  </xdr:twoCellAnchor>
  <xdr:twoCellAnchor editAs="twoCell">
    <xdr:from>
      <xdr:col>0</xdr:col>
      <xdr:colOff>38160</xdr:colOff>
      <xdr:row>49</xdr:row>
      <xdr:rowOff>19440</xdr:rowOff>
    </xdr:from>
    <xdr:to>
      <xdr:col>0</xdr:col>
      <xdr:colOff>209160</xdr:colOff>
      <xdr:row>49</xdr:row>
      <xdr:rowOff>206280</xdr:rowOff>
    </xdr:to>
    <xdr:pic>
      <xdr:nvPicPr>
        <xdr:cNvPr id="18" name="Picture 116" descr=""/>
        <xdr:cNvPicPr/>
      </xdr:nvPicPr>
      <xdr:blipFill>
        <a:blip r:embed="rId3"/>
        <a:stretch/>
      </xdr:blipFill>
      <xdr:spPr>
        <a:xfrm>
          <a:off x="38160" y="11190240"/>
          <a:ext cx="171000" cy="186840"/>
        </a:xfrm>
        <a:prstGeom prst="rect">
          <a:avLst/>
        </a:prstGeom>
        <a:ln>
          <a:noFill/>
        </a:ln>
      </xdr:spPr>
    </xdr:pic>
    <xdr:clientData/>
  </xdr:twoCellAnchor>
  <xdr:twoCellAnchor editAs="twoCell">
    <xdr:from>
      <xdr:col>0</xdr:col>
      <xdr:colOff>38160</xdr:colOff>
      <xdr:row>72</xdr:row>
      <xdr:rowOff>5400</xdr:rowOff>
    </xdr:from>
    <xdr:to>
      <xdr:col>0</xdr:col>
      <xdr:colOff>209160</xdr:colOff>
      <xdr:row>72</xdr:row>
      <xdr:rowOff>190080</xdr:rowOff>
    </xdr:to>
    <xdr:pic>
      <xdr:nvPicPr>
        <xdr:cNvPr id="19" name="Picture 116" descr=""/>
        <xdr:cNvPicPr/>
      </xdr:nvPicPr>
      <xdr:blipFill>
        <a:blip r:embed="rId4"/>
        <a:stretch/>
      </xdr:blipFill>
      <xdr:spPr>
        <a:xfrm>
          <a:off x="38160" y="15938640"/>
          <a:ext cx="171000" cy="184680"/>
        </a:xfrm>
        <a:prstGeom prst="rect">
          <a:avLst/>
        </a:prstGeom>
        <a:ln>
          <a:noFill/>
        </a:ln>
      </xdr:spPr>
    </xdr:pic>
    <xdr:clientData/>
  </xdr:twoCellAnchor>
  <xdr:twoCellAnchor editAs="twoCell">
    <xdr:from>
      <xdr:col>0</xdr:col>
      <xdr:colOff>31680</xdr:colOff>
      <xdr:row>41</xdr:row>
      <xdr:rowOff>27000</xdr:rowOff>
    </xdr:from>
    <xdr:to>
      <xdr:col>0</xdr:col>
      <xdr:colOff>202680</xdr:colOff>
      <xdr:row>42</xdr:row>
      <xdr:rowOff>5040</xdr:rowOff>
    </xdr:to>
    <xdr:pic>
      <xdr:nvPicPr>
        <xdr:cNvPr id="20" name="Picture 116" descr=""/>
        <xdr:cNvPicPr/>
      </xdr:nvPicPr>
      <xdr:blipFill>
        <a:blip r:embed="rId5"/>
        <a:stretch/>
      </xdr:blipFill>
      <xdr:spPr>
        <a:xfrm>
          <a:off x="31680" y="9521280"/>
          <a:ext cx="171000" cy="187560"/>
        </a:xfrm>
        <a:prstGeom prst="rect">
          <a:avLst/>
        </a:prstGeom>
        <a:ln>
          <a:noFill/>
        </a:ln>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6"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38160</xdr:colOff>
      <xdr:row>34</xdr:row>
      <xdr:rowOff>9360</xdr:rowOff>
    </xdr:from>
    <xdr:to>
      <xdr:col>0</xdr:col>
      <xdr:colOff>209160</xdr:colOff>
      <xdr:row>34</xdr:row>
      <xdr:rowOff>185400</xdr:rowOff>
    </xdr:to>
    <xdr:pic>
      <xdr:nvPicPr>
        <xdr:cNvPr id="21" name="Picture 116" descr=""/>
        <xdr:cNvPicPr/>
      </xdr:nvPicPr>
      <xdr:blipFill>
        <a:blip r:embed="rId1"/>
        <a:stretch/>
      </xdr:blipFill>
      <xdr:spPr>
        <a:xfrm>
          <a:off x="38160" y="8008200"/>
          <a:ext cx="171000" cy="176040"/>
        </a:xfrm>
        <a:prstGeom prst="rect">
          <a:avLst/>
        </a:prstGeom>
        <a:ln>
          <a:noFill/>
        </a:ln>
      </xdr:spPr>
    </xdr:pic>
    <xdr:clientData/>
  </xdr:twoCellAnchor>
  <xdr:twoCellAnchor editAs="absolute">
    <xdr:from>
      <xdr:col>0</xdr:col>
      <xdr:colOff>38160</xdr:colOff>
      <xdr:row>35</xdr:row>
      <xdr:rowOff>30600</xdr:rowOff>
    </xdr:from>
    <xdr:to>
      <xdr:col>0</xdr:col>
      <xdr:colOff>209160</xdr:colOff>
      <xdr:row>35</xdr:row>
      <xdr:rowOff>206640</xdr:rowOff>
    </xdr:to>
    <xdr:pic>
      <xdr:nvPicPr>
        <xdr:cNvPr id="22" name="Picture 116" descr=""/>
        <xdr:cNvPicPr/>
      </xdr:nvPicPr>
      <xdr:blipFill>
        <a:blip r:embed="rId2"/>
        <a:stretch/>
      </xdr:blipFill>
      <xdr:spPr>
        <a:xfrm>
          <a:off x="38160" y="8238960"/>
          <a:ext cx="171000" cy="176040"/>
        </a:xfrm>
        <a:prstGeom prst="rect">
          <a:avLst/>
        </a:prstGeom>
        <a:ln>
          <a:noFill/>
        </a:ln>
      </xdr:spPr>
    </xdr:pic>
    <xdr:clientData/>
  </xdr:twoCellAnchor>
  <xdr:twoCellAnchor editAs="absolute">
    <xdr:from>
      <xdr:col>0</xdr:col>
      <xdr:colOff>38160</xdr:colOff>
      <xdr:row>36</xdr:row>
      <xdr:rowOff>20520</xdr:rowOff>
    </xdr:from>
    <xdr:to>
      <xdr:col>0</xdr:col>
      <xdr:colOff>209160</xdr:colOff>
      <xdr:row>36</xdr:row>
      <xdr:rowOff>196560</xdr:rowOff>
    </xdr:to>
    <xdr:pic>
      <xdr:nvPicPr>
        <xdr:cNvPr id="23" name="Picture 116" descr=""/>
        <xdr:cNvPicPr/>
      </xdr:nvPicPr>
      <xdr:blipFill>
        <a:blip r:embed="rId3"/>
        <a:stretch/>
      </xdr:blipFill>
      <xdr:spPr>
        <a:xfrm>
          <a:off x="38160" y="8438400"/>
          <a:ext cx="171000" cy="176040"/>
        </a:xfrm>
        <a:prstGeom prst="rect">
          <a:avLst/>
        </a:prstGeom>
        <a:ln>
          <a:noFill/>
        </a:ln>
      </xdr:spPr>
    </xdr:pic>
    <xdr:clientData/>
  </xdr:twoCellAnchor>
  <xdr:twoCellAnchor editAs="absolute">
    <xdr:from>
      <xdr:col>0</xdr:col>
      <xdr:colOff>38160</xdr:colOff>
      <xdr:row>37</xdr:row>
      <xdr:rowOff>20880</xdr:rowOff>
    </xdr:from>
    <xdr:to>
      <xdr:col>0</xdr:col>
      <xdr:colOff>209160</xdr:colOff>
      <xdr:row>37</xdr:row>
      <xdr:rowOff>196920</xdr:rowOff>
    </xdr:to>
    <xdr:pic>
      <xdr:nvPicPr>
        <xdr:cNvPr id="24" name="Picture 116" descr=""/>
        <xdr:cNvPicPr/>
      </xdr:nvPicPr>
      <xdr:blipFill>
        <a:blip r:embed="rId4"/>
        <a:stretch/>
      </xdr:blipFill>
      <xdr:spPr>
        <a:xfrm>
          <a:off x="38160" y="8648280"/>
          <a:ext cx="171000" cy="176040"/>
        </a:xfrm>
        <a:prstGeom prst="rect">
          <a:avLst/>
        </a:prstGeom>
        <a:ln>
          <a:noFill/>
        </a:ln>
      </xdr:spPr>
    </xdr:pic>
    <xdr:clientData/>
  </xdr:twoCellAnchor>
  <xdr:twoCellAnchor editAs="absolute">
    <xdr:from>
      <xdr:col>0</xdr:col>
      <xdr:colOff>38160</xdr:colOff>
      <xdr:row>41</xdr:row>
      <xdr:rowOff>360</xdr:rowOff>
    </xdr:from>
    <xdr:to>
      <xdr:col>0</xdr:col>
      <xdr:colOff>209160</xdr:colOff>
      <xdr:row>41</xdr:row>
      <xdr:rowOff>176400</xdr:rowOff>
    </xdr:to>
    <xdr:pic>
      <xdr:nvPicPr>
        <xdr:cNvPr id="25" name="Picture 116" descr=""/>
        <xdr:cNvPicPr/>
      </xdr:nvPicPr>
      <xdr:blipFill>
        <a:blip r:embed="rId5"/>
        <a:stretch/>
      </xdr:blipFill>
      <xdr:spPr>
        <a:xfrm>
          <a:off x="38160" y="9466200"/>
          <a:ext cx="171000" cy="176040"/>
        </a:xfrm>
        <a:prstGeom prst="rect">
          <a:avLst/>
        </a:prstGeom>
        <a:ln>
          <a:noFill/>
        </a:ln>
      </xdr:spPr>
    </xdr:pic>
    <xdr:clientData/>
  </xdr:twoCellAnchor>
  <xdr:twoCellAnchor editAs="absolute">
    <xdr:from>
      <xdr:col>0</xdr:col>
      <xdr:colOff>38160</xdr:colOff>
      <xdr:row>50</xdr:row>
      <xdr:rowOff>14040</xdr:rowOff>
    </xdr:from>
    <xdr:to>
      <xdr:col>0</xdr:col>
      <xdr:colOff>209160</xdr:colOff>
      <xdr:row>50</xdr:row>
      <xdr:rowOff>190080</xdr:rowOff>
    </xdr:to>
    <xdr:pic>
      <xdr:nvPicPr>
        <xdr:cNvPr id="26" name="Picture 116" descr=""/>
        <xdr:cNvPicPr/>
      </xdr:nvPicPr>
      <xdr:blipFill>
        <a:blip r:embed="rId6"/>
        <a:stretch/>
      </xdr:blipFill>
      <xdr:spPr>
        <a:xfrm>
          <a:off x="38160" y="11270520"/>
          <a:ext cx="171000" cy="176040"/>
        </a:xfrm>
        <a:prstGeom prst="rect">
          <a:avLst/>
        </a:prstGeom>
        <a:ln>
          <a:noFill/>
        </a:ln>
      </xdr:spPr>
    </xdr:pic>
    <xdr:clientData/>
  </xdr:twoCellAnchor>
  <xdr:twoCellAnchor editAs="absolute">
    <xdr:from>
      <xdr:col>0</xdr:col>
      <xdr:colOff>38160</xdr:colOff>
      <xdr:row>137</xdr:row>
      <xdr:rowOff>13680</xdr:rowOff>
    </xdr:from>
    <xdr:to>
      <xdr:col>0</xdr:col>
      <xdr:colOff>209160</xdr:colOff>
      <xdr:row>137</xdr:row>
      <xdr:rowOff>190080</xdr:rowOff>
    </xdr:to>
    <xdr:pic>
      <xdr:nvPicPr>
        <xdr:cNvPr id="27" name="Picture 116" descr=""/>
        <xdr:cNvPicPr/>
      </xdr:nvPicPr>
      <xdr:blipFill>
        <a:blip r:embed="rId7"/>
        <a:stretch/>
      </xdr:blipFill>
      <xdr:spPr>
        <a:xfrm>
          <a:off x="38160" y="32225040"/>
          <a:ext cx="171000" cy="176400"/>
        </a:xfrm>
        <a:prstGeom prst="rect">
          <a:avLst/>
        </a:prstGeom>
        <a:ln>
          <a:noFill/>
        </a:ln>
      </xdr:spPr>
    </xdr:pic>
    <xdr:clientData/>
  </xdr:twoCellAnchor>
  <xdr:twoCellAnchor editAs="absolute">
    <xdr:from>
      <xdr:col>0</xdr:col>
      <xdr:colOff>38160</xdr:colOff>
      <xdr:row>117</xdr:row>
      <xdr:rowOff>0</xdr:rowOff>
    </xdr:from>
    <xdr:to>
      <xdr:col>0</xdr:col>
      <xdr:colOff>209160</xdr:colOff>
      <xdr:row>117</xdr:row>
      <xdr:rowOff>176400</xdr:rowOff>
    </xdr:to>
    <xdr:pic>
      <xdr:nvPicPr>
        <xdr:cNvPr id="28" name="Picture 116" descr=""/>
        <xdr:cNvPicPr/>
      </xdr:nvPicPr>
      <xdr:blipFill>
        <a:blip r:embed="rId8"/>
        <a:stretch/>
      </xdr:blipFill>
      <xdr:spPr>
        <a:xfrm>
          <a:off x="38160" y="28058400"/>
          <a:ext cx="171000" cy="176400"/>
        </a:xfrm>
        <a:prstGeom prst="rect">
          <a:avLst/>
        </a:prstGeom>
        <a:ln>
          <a:noFill/>
        </a:ln>
      </xdr:spPr>
    </xdr:pic>
    <xdr:clientData/>
  </xdr:twoCellAnchor>
  <xdr:twoCellAnchor editAs="absolute">
    <xdr:from>
      <xdr:col>0</xdr:col>
      <xdr:colOff>38160</xdr:colOff>
      <xdr:row>118</xdr:row>
      <xdr:rowOff>0</xdr:rowOff>
    </xdr:from>
    <xdr:to>
      <xdr:col>0</xdr:col>
      <xdr:colOff>209160</xdr:colOff>
      <xdr:row>118</xdr:row>
      <xdr:rowOff>176400</xdr:rowOff>
    </xdr:to>
    <xdr:pic>
      <xdr:nvPicPr>
        <xdr:cNvPr id="29" name="Picture 116" descr=""/>
        <xdr:cNvPicPr/>
      </xdr:nvPicPr>
      <xdr:blipFill>
        <a:blip r:embed="rId9"/>
        <a:stretch/>
      </xdr:blipFill>
      <xdr:spPr>
        <a:xfrm>
          <a:off x="38160" y="28268280"/>
          <a:ext cx="171000" cy="176400"/>
        </a:xfrm>
        <a:prstGeom prst="rect">
          <a:avLst/>
        </a:prstGeom>
        <a:ln>
          <a:noFill/>
        </a:ln>
      </xdr:spPr>
    </xdr:pic>
    <xdr:clientData/>
  </xdr:twoCellAnchor>
  <xdr:twoCellAnchor editAs="absolute">
    <xdr:from>
      <xdr:col>0</xdr:col>
      <xdr:colOff>38160</xdr:colOff>
      <xdr:row>119</xdr:row>
      <xdr:rowOff>360</xdr:rowOff>
    </xdr:from>
    <xdr:to>
      <xdr:col>0</xdr:col>
      <xdr:colOff>209160</xdr:colOff>
      <xdr:row>119</xdr:row>
      <xdr:rowOff>176760</xdr:rowOff>
    </xdr:to>
    <xdr:pic>
      <xdr:nvPicPr>
        <xdr:cNvPr id="30" name="Picture 116" descr=""/>
        <xdr:cNvPicPr/>
      </xdr:nvPicPr>
      <xdr:blipFill>
        <a:blip r:embed="rId10"/>
        <a:stretch/>
      </xdr:blipFill>
      <xdr:spPr>
        <a:xfrm>
          <a:off x="38160" y="28478160"/>
          <a:ext cx="171000" cy="176400"/>
        </a:xfrm>
        <a:prstGeom prst="rect">
          <a:avLst/>
        </a:prstGeom>
        <a:ln>
          <a:noFill/>
        </a:ln>
      </xdr:spPr>
    </xdr:pic>
    <xdr:clientData/>
  </xdr:twoCellAnchor>
  <xdr:twoCellAnchor editAs="absolute">
    <xdr:from>
      <xdr:col>0</xdr:col>
      <xdr:colOff>38160</xdr:colOff>
      <xdr:row>120</xdr:row>
      <xdr:rowOff>720</xdr:rowOff>
    </xdr:from>
    <xdr:to>
      <xdr:col>0</xdr:col>
      <xdr:colOff>209160</xdr:colOff>
      <xdr:row>120</xdr:row>
      <xdr:rowOff>177120</xdr:rowOff>
    </xdr:to>
    <xdr:pic>
      <xdr:nvPicPr>
        <xdr:cNvPr id="31" name="Picture 116" descr=""/>
        <xdr:cNvPicPr/>
      </xdr:nvPicPr>
      <xdr:blipFill>
        <a:blip r:embed="rId11"/>
        <a:stretch/>
      </xdr:blipFill>
      <xdr:spPr>
        <a:xfrm>
          <a:off x="38160" y="28688040"/>
          <a:ext cx="171000" cy="176400"/>
        </a:xfrm>
        <a:prstGeom prst="rect">
          <a:avLst/>
        </a:prstGeom>
        <a:ln>
          <a:noFill/>
        </a:ln>
      </xdr:spPr>
    </xdr:pic>
    <xdr:clientData/>
  </xdr:twoCellAnchor>
  <xdr:twoCellAnchor editAs="absolute">
    <xdr:from>
      <xdr:col>0</xdr:col>
      <xdr:colOff>38160</xdr:colOff>
      <xdr:row>124</xdr:row>
      <xdr:rowOff>-360</xdr:rowOff>
    </xdr:from>
    <xdr:to>
      <xdr:col>0</xdr:col>
      <xdr:colOff>209160</xdr:colOff>
      <xdr:row>124</xdr:row>
      <xdr:rowOff>176040</xdr:rowOff>
    </xdr:to>
    <xdr:pic>
      <xdr:nvPicPr>
        <xdr:cNvPr id="32" name="Picture 116" descr=""/>
        <xdr:cNvPicPr/>
      </xdr:nvPicPr>
      <xdr:blipFill>
        <a:blip r:embed="rId12"/>
        <a:stretch/>
      </xdr:blipFill>
      <xdr:spPr>
        <a:xfrm>
          <a:off x="38160" y="29601360"/>
          <a:ext cx="171000" cy="176400"/>
        </a:xfrm>
        <a:prstGeom prst="rect">
          <a:avLst/>
        </a:prstGeom>
        <a:ln>
          <a:noFill/>
        </a:ln>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43.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38160</xdr:colOff>
      <xdr:row>34</xdr:row>
      <xdr:rowOff>9360</xdr:rowOff>
    </xdr:from>
    <xdr:to>
      <xdr:col>0</xdr:col>
      <xdr:colOff>209160</xdr:colOff>
      <xdr:row>34</xdr:row>
      <xdr:rowOff>185400</xdr:rowOff>
    </xdr:to>
    <xdr:pic>
      <xdr:nvPicPr>
        <xdr:cNvPr id="33" name="Picture 116" descr=""/>
        <xdr:cNvPicPr/>
      </xdr:nvPicPr>
      <xdr:blipFill>
        <a:blip r:embed="rId1"/>
        <a:stretch/>
      </xdr:blipFill>
      <xdr:spPr>
        <a:xfrm>
          <a:off x="38160" y="8008200"/>
          <a:ext cx="171000" cy="176040"/>
        </a:xfrm>
        <a:prstGeom prst="rect">
          <a:avLst/>
        </a:prstGeom>
        <a:ln>
          <a:noFill/>
        </a:ln>
      </xdr:spPr>
    </xdr:pic>
    <xdr:clientData/>
  </xdr:twoCellAnchor>
  <xdr:twoCellAnchor editAs="absolute">
    <xdr:from>
      <xdr:col>0</xdr:col>
      <xdr:colOff>38160</xdr:colOff>
      <xdr:row>35</xdr:row>
      <xdr:rowOff>30600</xdr:rowOff>
    </xdr:from>
    <xdr:to>
      <xdr:col>0</xdr:col>
      <xdr:colOff>209160</xdr:colOff>
      <xdr:row>35</xdr:row>
      <xdr:rowOff>206640</xdr:rowOff>
    </xdr:to>
    <xdr:pic>
      <xdr:nvPicPr>
        <xdr:cNvPr id="34" name="Picture 116" descr=""/>
        <xdr:cNvPicPr/>
      </xdr:nvPicPr>
      <xdr:blipFill>
        <a:blip r:embed="rId2"/>
        <a:stretch/>
      </xdr:blipFill>
      <xdr:spPr>
        <a:xfrm>
          <a:off x="38160" y="8238960"/>
          <a:ext cx="171000" cy="176040"/>
        </a:xfrm>
        <a:prstGeom prst="rect">
          <a:avLst/>
        </a:prstGeom>
        <a:ln>
          <a:noFill/>
        </a:ln>
      </xdr:spPr>
    </xdr:pic>
    <xdr:clientData/>
  </xdr:twoCellAnchor>
  <xdr:twoCellAnchor editAs="absolute">
    <xdr:from>
      <xdr:col>0</xdr:col>
      <xdr:colOff>38160</xdr:colOff>
      <xdr:row>36</xdr:row>
      <xdr:rowOff>20520</xdr:rowOff>
    </xdr:from>
    <xdr:to>
      <xdr:col>0</xdr:col>
      <xdr:colOff>209160</xdr:colOff>
      <xdr:row>36</xdr:row>
      <xdr:rowOff>196560</xdr:rowOff>
    </xdr:to>
    <xdr:pic>
      <xdr:nvPicPr>
        <xdr:cNvPr id="35" name="Picture 116" descr=""/>
        <xdr:cNvPicPr/>
      </xdr:nvPicPr>
      <xdr:blipFill>
        <a:blip r:embed="rId3"/>
        <a:stretch/>
      </xdr:blipFill>
      <xdr:spPr>
        <a:xfrm>
          <a:off x="38160" y="8438400"/>
          <a:ext cx="171000" cy="176040"/>
        </a:xfrm>
        <a:prstGeom prst="rect">
          <a:avLst/>
        </a:prstGeom>
        <a:ln>
          <a:noFill/>
        </a:ln>
      </xdr:spPr>
    </xdr:pic>
    <xdr:clientData/>
  </xdr:twoCellAnchor>
  <xdr:twoCellAnchor editAs="absolute">
    <xdr:from>
      <xdr:col>0</xdr:col>
      <xdr:colOff>38160</xdr:colOff>
      <xdr:row>37</xdr:row>
      <xdr:rowOff>20880</xdr:rowOff>
    </xdr:from>
    <xdr:to>
      <xdr:col>0</xdr:col>
      <xdr:colOff>209160</xdr:colOff>
      <xdr:row>37</xdr:row>
      <xdr:rowOff>196920</xdr:rowOff>
    </xdr:to>
    <xdr:pic>
      <xdr:nvPicPr>
        <xdr:cNvPr id="36" name="Picture 116" descr=""/>
        <xdr:cNvPicPr/>
      </xdr:nvPicPr>
      <xdr:blipFill>
        <a:blip r:embed="rId4"/>
        <a:stretch/>
      </xdr:blipFill>
      <xdr:spPr>
        <a:xfrm>
          <a:off x="38160" y="8648280"/>
          <a:ext cx="171000" cy="176040"/>
        </a:xfrm>
        <a:prstGeom prst="rect">
          <a:avLst/>
        </a:prstGeom>
        <a:ln>
          <a:noFill/>
        </a:ln>
      </xdr:spPr>
    </xdr:pic>
    <xdr:clientData/>
  </xdr:twoCellAnchor>
  <xdr:twoCellAnchor editAs="absolute">
    <xdr:from>
      <xdr:col>0</xdr:col>
      <xdr:colOff>38160</xdr:colOff>
      <xdr:row>41</xdr:row>
      <xdr:rowOff>360</xdr:rowOff>
    </xdr:from>
    <xdr:to>
      <xdr:col>0</xdr:col>
      <xdr:colOff>209160</xdr:colOff>
      <xdr:row>41</xdr:row>
      <xdr:rowOff>176400</xdr:rowOff>
    </xdr:to>
    <xdr:pic>
      <xdr:nvPicPr>
        <xdr:cNvPr id="37" name="Picture 116" descr=""/>
        <xdr:cNvPicPr/>
      </xdr:nvPicPr>
      <xdr:blipFill>
        <a:blip r:embed="rId5"/>
        <a:stretch/>
      </xdr:blipFill>
      <xdr:spPr>
        <a:xfrm>
          <a:off x="38160" y="9466200"/>
          <a:ext cx="171000" cy="176040"/>
        </a:xfrm>
        <a:prstGeom prst="rect">
          <a:avLst/>
        </a:prstGeom>
        <a:ln>
          <a:noFill/>
        </a:ln>
      </xdr:spPr>
    </xdr:pic>
    <xdr:clientData/>
  </xdr:twoCellAnchor>
  <xdr:twoCellAnchor editAs="absolute">
    <xdr:from>
      <xdr:col>0</xdr:col>
      <xdr:colOff>38160</xdr:colOff>
      <xdr:row>50</xdr:row>
      <xdr:rowOff>14040</xdr:rowOff>
    </xdr:from>
    <xdr:to>
      <xdr:col>0</xdr:col>
      <xdr:colOff>209160</xdr:colOff>
      <xdr:row>50</xdr:row>
      <xdr:rowOff>190080</xdr:rowOff>
    </xdr:to>
    <xdr:pic>
      <xdr:nvPicPr>
        <xdr:cNvPr id="38" name="Picture 116" descr=""/>
        <xdr:cNvPicPr/>
      </xdr:nvPicPr>
      <xdr:blipFill>
        <a:blip r:embed="rId6"/>
        <a:stretch/>
      </xdr:blipFill>
      <xdr:spPr>
        <a:xfrm>
          <a:off x="38160" y="11270520"/>
          <a:ext cx="171000" cy="176040"/>
        </a:xfrm>
        <a:prstGeom prst="rect">
          <a:avLst/>
        </a:prstGeom>
        <a:ln>
          <a:noFill/>
        </a:ln>
      </xdr:spPr>
    </xdr:pic>
    <xdr:clientData/>
  </xdr:twoCellAnchor>
  <xdr:twoCellAnchor editAs="absolute">
    <xdr:from>
      <xdr:col>0</xdr:col>
      <xdr:colOff>38160</xdr:colOff>
      <xdr:row>137</xdr:row>
      <xdr:rowOff>13680</xdr:rowOff>
    </xdr:from>
    <xdr:to>
      <xdr:col>0</xdr:col>
      <xdr:colOff>209160</xdr:colOff>
      <xdr:row>137</xdr:row>
      <xdr:rowOff>190080</xdr:rowOff>
    </xdr:to>
    <xdr:pic>
      <xdr:nvPicPr>
        <xdr:cNvPr id="39" name="Picture 116" descr=""/>
        <xdr:cNvPicPr/>
      </xdr:nvPicPr>
      <xdr:blipFill>
        <a:blip r:embed="rId7"/>
        <a:stretch/>
      </xdr:blipFill>
      <xdr:spPr>
        <a:xfrm>
          <a:off x="38160" y="32225040"/>
          <a:ext cx="171000" cy="176400"/>
        </a:xfrm>
        <a:prstGeom prst="rect">
          <a:avLst/>
        </a:prstGeom>
        <a:ln>
          <a:noFill/>
        </a:ln>
      </xdr:spPr>
    </xdr:pic>
    <xdr:clientData/>
  </xdr:twoCellAnchor>
  <xdr:twoCellAnchor editAs="absolute">
    <xdr:from>
      <xdr:col>0</xdr:col>
      <xdr:colOff>38160</xdr:colOff>
      <xdr:row>117</xdr:row>
      <xdr:rowOff>0</xdr:rowOff>
    </xdr:from>
    <xdr:to>
      <xdr:col>0</xdr:col>
      <xdr:colOff>209160</xdr:colOff>
      <xdr:row>117</xdr:row>
      <xdr:rowOff>176400</xdr:rowOff>
    </xdr:to>
    <xdr:pic>
      <xdr:nvPicPr>
        <xdr:cNvPr id="40" name="Picture 116" descr=""/>
        <xdr:cNvPicPr/>
      </xdr:nvPicPr>
      <xdr:blipFill>
        <a:blip r:embed="rId8"/>
        <a:stretch/>
      </xdr:blipFill>
      <xdr:spPr>
        <a:xfrm>
          <a:off x="38160" y="28058400"/>
          <a:ext cx="171000" cy="176400"/>
        </a:xfrm>
        <a:prstGeom prst="rect">
          <a:avLst/>
        </a:prstGeom>
        <a:ln>
          <a:noFill/>
        </a:ln>
      </xdr:spPr>
    </xdr:pic>
    <xdr:clientData/>
  </xdr:twoCellAnchor>
  <xdr:twoCellAnchor editAs="absolute">
    <xdr:from>
      <xdr:col>0</xdr:col>
      <xdr:colOff>38160</xdr:colOff>
      <xdr:row>118</xdr:row>
      <xdr:rowOff>0</xdr:rowOff>
    </xdr:from>
    <xdr:to>
      <xdr:col>0</xdr:col>
      <xdr:colOff>209160</xdr:colOff>
      <xdr:row>118</xdr:row>
      <xdr:rowOff>176400</xdr:rowOff>
    </xdr:to>
    <xdr:pic>
      <xdr:nvPicPr>
        <xdr:cNvPr id="41" name="Picture 116" descr=""/>
        <xdr:cNvPicPr/>
      </xdr:nvPicPr>
      <xdr:blipFill>
        <a:blip r:embed="rId9"/>
        <a:stretch/>
      </xdr:blipFill>
      <xdr:spPr>
        <a:xfrm>
          <a:off x="38160" y="28268280"/>
          <a:ext cx="171000" cy="176400"/>
        </a:xfrm>
        <a:prstGeom prst="rect">
          <a:avLst/>
        </a:prstGeom>
        <a:ln>
          <a:noFill/>
        </a:ln>
      </xdr:spPr>
    </xdr:pic>
    <xdr:clientData/>
  </xdr:twoCellAnchor>
  <xdr:twoCellAnchor editAs="absolute">
    <xdr:from>
      <xdr:col>0</xdr:col>
      <xdr:colOff>38160</xdr:colOff>
      <xdr:row>119</xdr:row>
      <xdr:rowOff>360</xdr:rowOff>
    </xdr:from>
    <xdr:to>
      <xdr:col>0</xdr:col>
      <xdr:colOff>209160</xdr:colOff>
      <xdr:row>119</xdr:row>
      <xdr:rowOff>176760</xdr:rowOff>
    </xdr:to>
    <xdr:pic>
      <xdr:nvPicPr>
        <xdr:cNvPr id="42" name="Picture 116" descr=""/>
        <xdr:cNvPicPr/>
      </xdr:nvPicPr>
      <xdr:blipFill>
        <a:blip r:embed="rId10"/>
        <a:stretch/>
      </xdr:blipFill>
      <xdr:spPr>
        <a:xfrm>
          <a:off x="38160" y="28478160"/>
          <a:ext cx="171000" cy="176400"/>
        </a:xfrm>
        <a:prstGeom prst="rect">
          <a:avLst/>
        </a:prstGeom>
        <a:ln>
          <a:noFill/>
        </a:ln>
      </xdr:spPr>
    </xdr:pic>
    <xdr:clientData/>
  </xdr:twoCellAnchor>
  <xdr:twoCellAnchor editAs="absolute">
    <xdr:from>
      <xdr:col>0</xdr:col>
      <xdr:colOff>38160</xdr:colOff>
      <xdr:row>120</xdr:row>
      <xdr:rowOff>720</xdr:rowOff>
    </xdr:from>
    <xdr:to>
      <xdr:col>0</xdr:col>
      <xdr:colOff>209160</xdr:colOff>
      <xdr:row>120</xdr:row>
      <xdr:rowOff>177120</xdr:rowOff>
    </xdr:to>
    <xdr:pic>
      <xdr:nvPicPr>
        <xdr:cNvPr id="43" name="Picture 116" descr=""/>
        <xdr:cNvPicPr/>
      </xdr:nvPicPr>
      <xdr:blipFill>
        <a:blip r:embed="rId11"/>
        <a:stretch/>
      </xdr:blipFill>
      <xdr:spPr>
        <a:xfrm>
          <a:off x="38160" y="28688040"/>
          <a:ext cx="171000" cy="176400"/>
        </a:xfrm>
        <a:prstGeom prst="rect">
          <a:avLst/>
        </a:prstGeom>
        <a:ln>
          <a:noFill/>
        </a:ln>
      </xdr:spPr>
    </xdr:pic>
    <xdr:clientData/>
  </xdr:twoCellAnchor>
  <xdr:twoCellAnchor editAs="absolute">
    <xdr:from>
      <xdr:col>0</xdr:col>
      <xdr:colOff>38160</xdr:colOff>
      <xdr:row>124</xdr:row>
      <xdr:rowOff>-360</xdr:rowOff>
    </xdr:from>
    <xdr:to>
      <xdr:col>0</xdr:col>
      <xdr:colOff>209160</xdr:colOff>
      <xdr:row>124</xdr:row>
      <xdr:rowOff>176040</xdr:rowOff>
    </xdr:to>
    <xdr:pic>
      <xdr:nvPicPr>
        <xdr:cNvPr id="44" name="Picture 116" descr=""/>
        <xdr:cNvPicPr/>
      </xdr:nvPicPr>
      <xdr:blipFill>
        <a:blip r:embed="rId12"/>
        <a:stretch/>
      </xdr:blipFill>
      <xdr:spPr>
        <a:xfrm>
          <a:off x="38160" y="29601360"/>
          <a:ext cx="171000" cy="176400"/>
        </a:xfrm>
        <a:prstGeom prst="rect">
          <a:avLst/>
        </a:prstGeom>
        <a:ln>
          <a:noFill/>
        </a:ln>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4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21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1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21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21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21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Check Box 21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Check Box 21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Check Box 22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Check Box 22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Check Box 22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Check Box 22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Check Box 22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Check Box 22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4" name="Check Box 22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5" name="Check Box 22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6" name="Check Box 22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7" name="Check Box 22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8" name="Check Box 23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9" name="Check Box 23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0" name="Check Box 25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1" name="Check Box 25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2" name="Check Box 25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3" name="Check Box 25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4" name="Check Box 25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5" name="Check Box 25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6" name="Check Box 25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7" name="Check Box 26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8" name="Check Box 26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9" name="Check Box 26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0" name="Check Box 26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1" name="Check Box 26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2" name="Check Box 26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3" name="Check Box 26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4" name="Check Box 26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5" name="Check Box 26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6" name="Check Box 27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7" name="Check Box 27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8" name="Check Box 27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9" name="Check Box 27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40" name="Check Box 27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41" name="Check Box 27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42" name="Check Box 278"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714240</xdr:colOff>
      <xdr:row>54</xdr:row>
      <xdr:rowOff>47520</xdr:rowOff>
    </xdr:from>
    <xdr:to>
      <xdr:col>9</xdr:col>
      <xdr:colOff>66240</xdr:colOff>
      <xdr:row>54</xdr:row>
      <xdr:rowOff>256680</xdr:rowOff>
    </xdr:to>
    <xdr:sp>
      <xdr:nvSpPr>
        <xdr:cNvPr id="4" name="CustomShape 1" hidden="1"/>
        <xdr:cNvSpPr/>
      </xdr:nvSpPr>
      <xdr:spPr>
        <a:xfrm>
          <a:off x="6615720" y="13487040"/>
          <a:ext cx="270720" cy="209160"/>
        </a:xfrm>
        <a:prstGeom prst="rect">
          <a:avLst/>
        </a:prstGeom>
        <a:noFill/>
        <a:ln>
          <a:noFill/>
        </a:ln>
      </xdr:spPr>
      <xdr:style>
        <a:lnRef idx="0"/>
        <a:fillRef idx="0"/>
        <a:effectRef idx="0"/>
        <a:fontRef idx="minor"/>
      </xdr:style>
    </xdr:sp>
    <xdr:clientData/>
  </xdr:twoCellAnchor>
  <xdr:twoCellAnchor editAs="oneCell">
    <xdr:from>
      <xdr:col>11</xdr:col>
      <xdr:colOff>9360</xdr:colOff>
      <xdr:row>54</xdr:row>
      <xdr:rowOff>47520</xdr:rowOff>
    </xdr:from>
    <xdr:to>
      <xdr:col>12</xdr:col>
      <xdr:colOff>47160</xdr:colOff>
      <xdr:row>54</xdr:row>
      <xdr:rowOff>256680</xdr:rowOff>
    </xdr:to>
    <xdr:sp>
      <xdr:nvSpPr>
        <xdr:cNvPr id="5" name="CustomShape 1" hidden="1"/>
        <xdr:cNvSpPr/>
      </xdr:nvSpPr>
      <xdr:spPr>
        <a:xfrm>
          <a:off x="8899920" y="13487040"/>
          <a:ext cx="259920" cy="209160"/>
        </a:xfrm>
        <a:prstGeom prst="rect">
          <a:avLst/>
        </a:prstGeom>
        <a:noFill/>
        <a:ln>
          <a:noFill/>
        </a:ln>
      </xdr:spPr>
      <xdr:style>
        <a:lnRef idx="0"/>
        <a:fillRef idx="0"/>
        <a:effectRef idx="0"/>
        <a:fontRef idx="minor"/>
      </xdr:style>
    </xdr:sp>
    <xdr:clientData/>
  </xdr:twoCellAnchor>
  <xdr:twoCellAnchor editAs="oneCell">
    <xdr:from>
      <xdr:col>13</xdr:col>
      <xdr:colOff>9360</xdr:colOff>
      <xdr:row>54</xdr:row>
      <xdr:rowOff>66600</xdr:rowOff>
    </xdr:from>
    <xdr:to>
      <xdr:col>13</xdr:col>
      <xdr:colOff>246960</xdr:colOff>
      <xdr:row>54</xdr:row>
      <xdr:rowOff>275760</xdr:rowOff>
    </xdr:to>
    <xdr:sp>
      <xdr:nvSpPr>
        <xdr:cNvPr id="6" name="CustomShape 1" hidden="1"/>
        <xdr:cNvSpPr/>
      </xdr:nvSpPr>
      <xdr:spPr>
        <a:xfrm>
          <a:off x="10060560" y="13506120"/>
          <a:ext cx="237600" cy="209160"/>
        </a:xfrm>
        <a:prstGeom prst="rect">
          <a:avLst/>
        </a:prstGeom>
        <a:noFill/>
        <a:ln>
          <a:noFill/>
        </a:ln>
      </xdr:spPr>
      <xdr:style>
        <a:lnRef idx="0"/>
        <a:fillRef idx="0"/>
        <a:effectRef idx="0"/>
        <a:fontRef idx="minor"/>
      </xdr:style>
    </xdr:sp>
    <xdr:clientData/>
  </xdr:twoCellAnchor>
  <xdr:twoCellAnchor editAs="oneCell">
    <xdr:from>
      <xdr:col>15</xdr:col>
      <xdr:colOff>9360</xdr:colOff>
      <xdr:row>54</xdr:row>
      <xdr:rowOff>66600</xdr:rowOff>
    </xdr:from>
    <xdr:to>
      <xdr:col>15</xdr:col>
      <xdr:colOff>246960</xdr:colOff>
      <xdr:row>54</xdr:row>
      <xdr:rowOff>275760</xdr:rowOff>
    </xdr:to>
    <xdr:sp>
      <xdr:nvSpPr>
        <xdr:cNvPr id="7" name="CustomShape 1" hidden="1"/>
        <xdr:cNvSpPr/>
      </xdr:nvSpPr>
      <xdr:spPr>
        <a:xfrm>
          <a:off x="11105640" y="13506120"/>
          <a:ext cx="237600" cy="209160"/>
        </a:xfrm>
        <a:prstGeom prst="rect">
          <a:avLst/>
        </a:prstGeom>
        <a:noFill/>
        <a:ln>
          <a:noFill/>
        </a:ln>
      </xdr:spPr>
      <xdr:style>
        <a:lnRef idx="0"/>
        <a:fillRef idx="0"/>
        <a:effectRef idx="0"/>
        <a:fontRef idx="minor"/>
      </xdr:style>
    </xdr:sp>
    <xdr:clientData/>
  </xdr:twoCellAnchor>
  <xdr:twoCellAnchor editAs="oneCell">
    <xdr:from>
      <xdr:col>19</xdr:col>
      <xdr:colOff>9360</xdr:colOff>
      <xdr:row>54</xdr:row>
      <xdr:rowOff>66600</xdr:rowOff>
    </xdr:from>
    <xdr:to>
      <xdr:col>19</xdr:col>
      <xdr:colOff>246960</xdr:colOff>
      <xdr:row>54</xdr:row>
      <xdr:rowOff>275760</xdr:rowOff>
    </xdr:to>
    <xdr:sp>
      <xdr:nvSpPr>
        <xdr:cNvPr id="8" name="CustomShape 1" hidden="1"/>
        <xdr:cNvSpPr/>
      </xdr:nvSpPr>
      <xdr:spPr>
        <a:xfrm>
          <a:off x="14231160" y="13506120"/>
          <a:ext cx="237600" cy="209160"/>
        </a:xfrm>
        <a:prstGeom prst="rect">
          <a:avLst/>
        </a:prstGeom>
        <a:noFill/>
        <a:ln>
          <a:noFill/>
        </a:ln>
      </xdr:spPr>
      <xdr:style>
        <a:lnRef idx="0"/>
        <a:fillRef idx="0"/>
        <a:effectRef idx="0"/>
        <a:fontRef idx="minor"/>
      </xdr:style>
    </xdr:sp>
    <xdr:clientData/>
  </xdr:twoCellAnchor>
  <xdr:twoCellAnchor editAs="oneCell">
    <xdr:from>
      <xdr:col>17</xdr:col>
      <xdr:colOff>9360</xdr:colOff>
      <xdr:row>54</xdr:row>
      <xdr:rowOff>66600</xdr:rowOff>
    </xdr:from>
    <xdr:to>
      <xdr:col>17</xdr:col>
      <xdr:colOff>246960</xdr:colOff>
      <xdr:row>54</xdr:row>
      <xdr:rowOff>275760</xdr:rowOff>
    </xdr:to>
    <xdr:sp>
      <xdr:nvSpPr>
        <xdr:cNvPr id="9" name="CustomShape 1" hidden="1"/>
        <xdr:cNvSpPr/>
      </xdr:nvSpPr>
      <xdr:spPr>
        <a:xfrm>
          <a:off x="12722040" y="13506120"/>
          <a:ext cx="237600" cy="209160"/>
        </a:xfrm>
        <a:prstGeom prst="rect">
          <a:avLst/>
        </a:prstGeom>
        <a:noFill/>
        <a:ln>
          <a:noFill/>
        </a:ln>
      </xdr:spPr>
      <xdr:style>
        <a:lnRef idx="0"/>
        <a:fillRef idx="0"/>
        <a:effectRef idx="0"/>
        <a:fontRef idx="minor"/>
      </xdr:style>
    </xdr:sp>
    <xdr:clientData/>
  </xdr:twoCellAnchor>
  <xdr:twoCellAnchor editAs="oneCell">
    <xdr:from>
      <xdr:col>11</xdr:col>
      <xdr:colOff>9360</xdr:colOff>
      <xdr:row>55</xdr:row>
      <xdr:rowOff>38160</xdr:rowOff>
    </xdr:from>
    <xdr:to>
      <xdr:col>12</xdr:col>
      <xdr:colOff>28080</xdr:colOff>
      <xdr:row>55</xdr:row>
      <xdr:rowOff>247320</xdr:rowOff>
    </xdr:to>
    <xdr:sp>
      <xdr:nvSpPr>
        <xdr:cNvPr id="10" name="CustomShape 1" hidden="1"/>
        <xdr:cNvSpPr/>
      </xdr:nvSpPr>
      <xdr:spPr>
        <a:xfrm>
          <a:off x="8899920" y="13791960"/>
          <a:ext cx="240840" cy="209160"/>
        </a:xfrm>
        <a:prstGeom prst="rect">
          <a:avLst/>
        </a:prstGeom>
        <a:noFill/>
        <a:ln>
          <a:noFill/>
        </a:ln>
      </xdr:spPr>
      <xdr:style>
        <a:lnRef idx="0"/>
        <a:fillRef idx="0"/>
        <a:effectRef idx="0"/>
        <a:fontRef idx="minor"/>
      </xdr:style>
    </xdr:sp>
    <xdr:clientData/>
  </xdr:twoCellAnchor>
  <xdr:twoCellAnchor editAs="oneCell">
    <xdr:from>
      <xdr:col>17</xdr:col>
      <xdr:colOff>9360</xdr:colOff>
      <xdr:row>55</xdr:row>
      <xdr:rowOff>66600</xdr:rowOff>
    </xdr:from>
    <xdr:to>
      <xdr:col>17</xdr:col>
      <xdr:colOff>246960</xdr:colOff>
      <xdr:row>55</xdr:row>
      <xdr:rowOff>275760</xdr:rowOff>
    </xdr:to>
    <xdr:sp>
      <xdr:nvSpPr>
        <xdr:cNvPr id="11" name="CustomShape 1" hidden="1"/>
        <xdr:cNvSpPr/>
      </xdr:nvSpPr>
      <xdr:spPr>
        <a:xfrm>
          <a:off x="12722040" y="13820400"/>
          <a:ext cx="237600" cy="209160"/>
        </a:xfrm>
        <a:prstGeom prst="rect">
          <a:avLst/>
        </a:prstGeom>
        <a:noFill/>
        <a:ln>
          <a:noFill/>
        </a:ln>
      </xdr:spPr>
      <xdr:style>
        <a:lnRef idx="0"/>
        <a:fillRef idx="0"/>
        <a:effectRef idx="0"/>
        <a:fontRef idx="minor"/>
      </xdr:style>
    </xdr:sp>
    <xdr:clientData/>
  </xdr:twoCellAnchor>
  <xdr:twoCellAnchor editAs="twoCell">
    <xdr:from>
      <xdr:col>8</xdr:col>
      <xdr:colOff>714240</xdr:colOff>
      <xdr:row>53</xdr:row>
      <xdr:rowOff>47520</xdr:rowOff>
    </xdr:from>
    <xdr:to>
      <xdr:col>9</xdr:col>
      <xdr:colOff>52200</xdr:colOff>
      <xdr:row>53</xdr:row>
      <xdr:rowOff>256680</xdr:rowOff>
    </xdr:to>
    <xdr:sp>
      <xdr:nvSpPr>
        <xdr:cNvPr id="12" name="CustomShape 1" hidden="1"/>
        <xdr:cNvSpPr/>
      </xdr:nvSpPr>
      <xdr:spPr>
        <a:xfrm>
          <a:off x="6615720" y="13172760"/>
          <a:ext cx="256680" cy="209160"/>
        </a:xfrm>
        <a:prstGeom prst="rect">
          <a:avLst/>
        </a:prstGeom>
        <a:noFill/>
        <a:ln>
          <a:noFill/>
        </a:ln>
      </xdr:spPr>
      <xdr:style>
        <a:lnRef idx="0"/>
        <a:fillRef idx="0"/>
        <a:effectRef idx="0"/>
        <a:fontRef idx="minor"/>
      </xdr:style>
    </xdr:sp>
    <xdr:clientData/>
  </xdr:twoCellAnchor>
  <xdr:twoCellAnchor editAs="twoCell">
    <xdr:from>
      <xdr:col>11</xdr:col>
      <xdr:colOff>9360</xdr:colOff>
      <xdr:row>53</xdr:row>
      <xdr:rowOff>47520</xdr:rowOff>
    </xdr:from>
    <xdr:to>
      <xdr:col>12</xdr:col>
      <xdr:colOff>39240</xdr:colOff>
      <xdr:row>53</xdr:row>
      <xdr:rowOff>256680</xdr:rowOff>
    </xdr:to>
    <xdr:sp>
      <xdr:nvSpPr>
        <xdr:cNvPr id="13" name="CustomShape 1" hidden="1"/>
        <xdr:cNvSpPr/>
      </xdr:nvSpPr>
      <xdr:spPr>
        <a:xfrm>
          <a:off x="8899920" y="13172760"/>
          <a:ext cx="252000" cy="209160"/>
        </a:xfrm>
        <a:prstGeom prst="rect">
          <a:avLst/>
        </a:prstGeom>
        <a:noFill/>
        <a:ln>
          <a:noFill/>
        </a:ln>
      </xdr:spPr>
      <xdr:style>
        <a:lnRef idx="0"/>
        <a:fillRef idx="0"/>
        <a:effectRef idx="0"/>
        <a:fontRef idx="minor"/>
      </xdr:style>
    </xdr:sp>
    <xdr:clientData/>
  </xdr:twoCellAnchor>
  <xdr:twoCellAnchor editAs="twoCell">
    <xdr:from>
      <xdr:col>13</xdr:col>
      <xdr:colOff>9360</xdr:colOff>
      <xdr:row>53</xdr:row>
      <xdr:rowOff>66600</xdr:rowOff>
    </xdr:from>
    <xdr:to>
      <xdr:col>13</xdr:col>
      <xdr:colOff>246960</xdr:colOff>
      <xdr:row>53</xdr:row>
      <xdr:rowOff>275760</xdr:rowOff>
    </xdr:to>
    <xdr:sp>
      <xdr:nvSpPr>
        <xdr:cNvPr id="14" name="CustomShape 1" hidden="1"/>
        <xdr:cNvSpPr/>
      </xdr:nvSpPr>
      <xdr:spPr>
        <a:xfrm>
          <a:off x="10060560" y="13191840"/>
          <a:ext cx="237600" cy="209160"/>
        </a:xfrm>
        <a:prstGeom prst="rect">
          <a:avLst/>
        </a:prstGeom>
        <a:noFill/>
        <a:ln>
          <a:noFill/>
        </a:ln>
      </xdr:spPr>
      <xdr:style>
        <a:lnRef idx="0"/>
        <a:fillRef idx="0"/>
        <a:effectRef idx="0"/>
        <a:fontRef idx="minor"/>
      </xdr:style>
    </xdr:sp>
    <xdr:clientData/>
  </xdr:twoCellAnchor>
  <xdr:twoCellAnchor editAs="twoCell">
    <xdr:from>
      <xdr:col>15</xdr:col>
      <xdr:colOff>9360</xdr:colOff>
      <xdr:row>53</xdr:row>
      <xdr:rowOff>66600</xdr:rowOff>
    </xdr:from>
    <xdr:to>
      <xdr:col>15</xdr:col>
      <xdr:colOff>246960</xdr:colOff>
      <xdr:row>53</xdr:row>
      <xdr:rowOff>275760</xdr:rowOff>
    </xdr:to>
    <xdr:sp>
      <xdr:nvSpPr>
        <xdr:cNvPr id="15" name="CustomShape 1" hidden="1"/>
        <xdr:cNvSpPr/>
      </xdr:nvSpPr>
      <xdr:spPr>
        <a:xfrm>
          <a:off x="11105640" y="13191840"/>
          <a:ext cx="237600" cy="209160"/>
        </a:xfrm>
        <a:prstGeom prst="rect">
          <a:avLst/>
        </a:prstGeom>
        <a:noFill/>
        <a:ln>
          <a:noFill/>
        </a:ln>
      </xdr:spPr>
      <xdr:style>
        <a:lnRef idx="0"/>
        <a:fillRef idx="0"/>
        <a:effectRef idx="0"/>
        <a:fontRef idx="minor"/>
      </xdr:style>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20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120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120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120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120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Check Box 120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Check Box 120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Check Box 121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Check Box 121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Check Box 121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Check Box 121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Check Box 121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Check Box 121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4" name="Check Box 121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5" name="Check Box 121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6" name="Check Box 121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7" name="Check Box 121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8" name="Check Box 122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9" name="Check Box 122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0" name="Check Box 122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1" name="Check Box 123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2" name="Check Box 123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3" name="Check Box 122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4" name="Check Box 122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5" name="Check Box 1224"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9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1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1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1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1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Check Box 20"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9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5"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file://10.15.1.38/Users/user/AppData/Local/Microsoft/Windows/Temporary%20Internet%20Files/Content.Outlook/V40A5B92/SEAP_template_REVISED.xls" TargetMode="External"/>
</Relationships>
</file>

<file path=xl/externalLinks/_rels/externalLink10.xml.rels><?xml version="1.0" encoding="UTF-8"?>
<Relationships xmlns="http://schemas.openxmlformats.org/package/2006/relationships"><Relationship Id="rId1" Type="http://schemas.openxmlformats.org/officeDocument/2006/relationships/externalLinkPath" Target="file://10.15.1.38/Users/user/AppData/Local/Microsoft/Windows/Temporary%20Internet%20Files/Content.Outlook/V40A5B92/Monitoring_template_Jan2013.xlsx" TargetMode="External"/>
</Relationships>
</file>

<file path=xl/externalLinks/_rels/externalLink11.xml.rels><?xml version="1.0" encoding="UTF-8"?>
<Relationships xmlns="http://schemas.openxmlformats.org/package/2006/relationships"><Relationship Id="rId1" Type="http://schemas.openxmlformats.org/officeDocument/2006/relationships/externalLinkPath" Target="file://10.15.1.38/Users/user/AppData/Local/Microsoft/Windows/Temporary%20Internet%20Files/Content.Outlook/V40A5B92/SEAP_template_REVISED_v3.xls" TargetMode="External"/>
</Relationships>
</file>

<file path=xl/externalLinks/_rels/externalLink12.xml.rels><?xml version="1.0" encoding="UTF-8"?>
<Relationships xmlns="http://schemas.openxmlformats.org/package/2006/relationships"><Relationship Id="rId1" Type="http://schemas.openxmlformats.org/officeDocument/2006/relationships/externalLinkPath" Target="file://10.15.1.38/Users/Lucie/AppData/Roaming/Skype/My%20Skype%20Received%20Files/Copie2%20de%20SECAP_Template_v2.xlsm" TargetMode="External"/>
</Relationships>
</file>

<file path=xl/externalLinks/_rels/externalLink13.xml.rels><?xml version="1.0" encoding="UTF-8"?>
<Relationships xmlns="http://schemas.openxmlformats.org/package/2006/relationships"><Relationship Id="rId1" Type="http://schemas.openxmlformats.org/officeDocument/2006/relationships/externalLinkPath" Target="file://10.15.1.38/Users/Lucie/Documents/3.%20Mayors%20Adapt/Mayors%20Adapt%202/T5%20-%20Cooperation%20with%20CoMO%20and%20Supporters/CRAFT/151028_CRAFT_Questionnaire-Draft-TAC%20review2.xlsx" TargetMode="External"/>
</Relationships>
</file>

<file path=xl/externalLinks/_rels/externalLink14.xml.rels><?xml version="1.0" encoding="UTF-8"?>
<Relationships xmlns="http://schemas.openxmlformats.org/package/2006/relationships"><Relationship Id="rId1" Type="http://schemas.openxmlformats.org/officeDocument/2006/relationships/externalLinkPath" Target="file://10.15.1.38/Users/zancapa/AppData/Local/Microsoft/Windows/Temporary%20Internet%20Files/Content.Outlook/96IXTC60/MA_MR_template_FINAL_unprotected.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file://10.15.1.38/Users/Lucie/AppData/Local/Microsoft/Windows/INetCache/Content.Outlook/8TWEC8QB/SECAP_Template_v5+BoEfinal.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file://10.15.1.38/Users/Lucie/AppData/Roaming/Skype/My%20Skype%20Received%20Files/MA_M&amp;R_template_FINAL-VERSION_tested.xls" TargetMode="External"/>
</Relationships>
</file>

<file path=xl/externalLinks/_rels/externalLink4.xml.rels><?xml version="1.0" encoding="UTF-8"?>
<Relationships xmlns="http://schemas.openxmlformats.org/package/2006/relationships"><Relationship Id="rId1" Type="http://schemas.openxmlformats.org/officeDocument/2006/relationships/externalLinkPath" Target="file://10.15.1.38/Users/Ana/Documents/OneDrive/EXCEL%20Work/MA_MR_template_FINAL_unprotected.xls" TargetMode="External"/>
</Relationships>
</file>

<file path=xl/externalLinks/_rels/externalLink5.xml.rels><?xml version="1.0" encoding="UTF-8"?>
<Relationships xmlns="http://schemas.openxmlformats.org/package/2006/relationships"><Relationship Id="rId1" Type="http://schemas.openxmlformats.org/officeDocument/2006/relationships/externalLinkPath" Target="file://10.15.1.38/Users/Lucie/AppData/Roaming/Skype/My%20Skype%20Received%20Files/EXCEL%20Work/MA_M&amp;R_template_FINAL-VERSION_tested.xls" TargetMode="External"/>
</Relationships>
</file>

<file path=xl/externalLinks/_rels/externalLink6.xml.rels><?xml version="1.0" encoding="UTF-8"?>
<Relationships xmlns="http://schemas.openxmlformats.org/package/2006/relationships"><Relationship Id="rId1" Type="http://schemas.openxmlformats.org/officeDocument/2006/relationships/externalLinkPath" Target="file://10.15.1.38/Users/Lucie/AppData/Roaming/Skype/My%20Skype%20Received%20Files/EXCEL%20Work/MA_M&amp;R_template_(almost)FINAL-VERSION.xls" TargetMode="External"/>
</Relationships>
</file>

<file path=xl/externalLinks/_rels/externalLink7.xml.rels><?xml version="1.0" encoding="UTF-8"?>
<Relationships xmlns="http://schemas.openxmlformats.org/package/2006/relationships"><Relationship Id="rId1" Type="http://schemas.openxmlformats.org/officeDocument/2006/relationships/externalLinkPath" Target="file://10.15.1.38/Users/Lucie/AppData/Roaming/Skype/My%20Skype%20Received%20Files/MA_M&amp;R_template_(almost)FINAL-VERSION.xls" TargetMode="External"/>
</Relationships>
</file>

<file path=xl/externalLinks/_rels/externalLink8.xml.rels><?xml version="1.0" encoding="UTF-8"?>
<Relationships xmlns="http://schemas.openxmlformats.org/package/2006/relationships"><Relationship Id="rId1" Type="http://schemas.openxmlformats.org/officeDocument/2006/relationships/externalLinkPath" Target="file://10.15.1.38/Users/Lucie/AppData/Roaming/Skype/My%20Skype%20Received%20Files/EXCEL%20Work/Basis/Monitoring_template.xls" TargetMode="External"/>
</Relationships>
</file>

<file path=xl/externalLinks/_rels/externalLink9.xml.rels><?xml version="1.0" encoding="UTF-8"?>
<Relationships xmlns="http://schemas.openxmlformats.org/package/2006/relationships"><Relationship Id="rId1" Type="http://schemas.openxmlformats.org/officeDocument/2006/relationships/externalLinkPath" Target="file://10.15.1.38/Users/melicgi/AppData/Local/Microsoft/Windows/Temporary%20Internet%20Files/Content.Outlook/5NSOKD0T/SEAP%20and%20Monitoring%20Template_with_specschecks_v2-1_JRC.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Overall Strategy"/>
      <sheetName val="Baseline Emission Inventory"/>
      <sheetName val="Monitoring Emission Inventory"/>
      <sheetName val="Sustainable Energy Action Plan"/>
      <sheetName val="Feuil1"/>
      <sheetName val="Feuil2"/>
    </sheetNames>
    <sheetDataSet>
      <sheetData sheetId="0"/>
      <sheetData sheetId="1"/>
      <sheetData sheetId="2"/>
      <sheetData sheetId="3"/>
      <sheetData sheetId="4"/>
      <sheetData sheetId="5"/>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Legend"/>
      <sheetName val="Strategy"/>
      <sheetName val="BEI"/>
      <sheetName val="SEAP"/>
      <sheetName val="Merged Categories Jan13"/>
      <sheetName val="Emission Factors"/>
      <sheetName val="Strategy status"/>
      <sheetName val="MEI"/>
      <sheetName val="SEAP status"/>
      <sheetName val="Indicators (Feb12with comments)"/>
      <sheetName val="Indicators (Feb2012_CoMO)"/>
      <sheetName val="Report"/>
      <sheetName val="extra"/>
      <sheetName val="extr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Overall Strategy"/>
      <sheetName val="Baseline Emission Inventory"/>
      <sheetName val="Monitoring Emission Inventory 1"/>
      <sheetName val="Sustainable Energy Action Plan"/>
      <sheetName val="Feuil1"/>
      <sheetName val="Feuil4"/>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Home"/>
      <sheetName val="Strategy"/>
      <sheetName val="BEI"/>
      <sheetName val="MEI"/>
      <sheetName val="Mitigation Actions"/>
      <sheetName val="Mitigation Report"/>
      <sheetName val="Adaptation Scoreboard"/>
      <sheetName val="Risks &amp; Vulnerabilities"/>
      <sheetName val="Categories (2)"/>
      <sheetName val="Adaptation Actions"/>
      <sheetName val="Adaptation Report"/>
      <sheetName val="Indicators"/>
      <sheetName val="EFs"/>
      <sheetName val="Categories"/>
      <sheetName val="Drop-down Menus"/>
      <sheetName val="extr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Introduction"/>
      <sheetName val="Module 1"/>
      <sheetName val="Module 2"/>
      <sheetName val="Module 3"/>
      <sheetName val="FOV REF"/>
      <sheetName val="FOV MAP"/>
    </sheetNames>
    <sheetDataSet>
      <sheetData sheetId="0"/>
      <sheetData sheetId="1"/>
      <sheetData sheetId="2"/>
      <sheetData sheetId="3"/>
      <sheetData sheetId="4"/>
      <sheetData sheetId="5"/>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Synthesis Report"/>
      <sheetName val="Indicators"/>
      <sheetName val="Glossary"/>
      <sheetName val="Drop-down Menu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Home"/>
      <sheetName val="Strategy"/>
      <sheetName val="BEI"/>
      <sheetName val="MEI1"/>
      <sheetName val="MEI2"/>
      <sheetName val="Mitigation Actions"/>
      <sheetName val="BoE"/>
      <sheetName val="Mitigation Report"/>
      <sheetName val="Monitoring Report"/>
      <sheetName val="Adaptation Scoreboard"/>
      <sheetName val="Risks &amp; Vulnerabilities"/>
      <sheetName val="Adaptation Actions"/>
      <sheetName val="Adaptation Report"/>
      <sheetName val="Adaptation Indicators"/>
      <sheetName val="EFs"/>
      <sheetName val="Drop-down Menus"/>
      <sheetName val="extra"/>
      <sheetName val="Categor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Indicators"/>
      <sheetName val="Glossary"/>
    </sheetNames>
    <sheetDataSet>
      <sheetData sheetId="0"/>
      <sheetData sheetId="1"/>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Synthesis Report"/>
      <sheetName val="Indicators"/>
      <sheetName val="Glossary"/>
      <sheetName val="Drop-down Menu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Indicators"/>
      <sheetName val="Glossary"/>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Synthesis Report"/>
      <sheetName val="Indicators"/>
      <sheetName val="Glossary"/>
      <sheetName val="Drop-down Menu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Synthesis Report"/>
      <sheetName val="Indicators"/>
      <sheetName val="Glossary"/>
      <sheetName val="Drop-down Menu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Home"/>
      <sheetName val="BoE form"/>
      <sheetName val="SEAP-Report"/>
      <sheetName val="M-Strategy"/>
      <sheetName val="BEI"/>
      <sheetName val="MEI"/>
      <sheetName val="MEI2"/>
      <sheetName val="MEI3"/>
      <sheetName val="M-SEAP"/>
      <sheetName val="M-Action form"/>
      <sheetName val="M-Report"/>
      <sheetName val="Categories"/>
      <sheetName val="EFs"/>
      <sheetName val="EFsold"/>
      <sheetName val="List of pre-checks"/>
      <sheetName val="Panel1"/>
      <sheetName val="dict"/>
      <sheetName val="pro-indicators"/>
      <sheetName val="extra"/>
      <sheetName val="extr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Home &amp; Legend"/>
      <sheetName val="Strategy"/>
      <sheetName val="BEI"/>
      <sheetName val="SEAP"/>
      <sheetName val="Action form"/>
      <sheetName val="BoE form"/>
      <sheetName val="SEAP-Report"/>
      <sheetName val="M-Strategy"/>
      <sheetName val="MEI"/>
      <sheetName val="M-SEAP"/>
      <sheetName val="M-Action form"/>
      <sheetName val="M-Report"/>
      <sheetName val="Categories"/>
      <sheetName val="EFs"/>
      <sheetName val="List of pre-checks"/>
      <sheetName val="pro-indicators"/>
      <sheetName val="extra"/>
      <sheetName val="extr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ables/table1.xml><?xml version="1.0" encoding="utf-8"?>
<table xmlns="http://schemas.openxmlformats.org/spreadsheetml/2006/main" id="1" name="Tableau1212" displayName="Tableau1212" ref="B34:E46" headerRowCount="1" totalsRowCount="0" totalsRowShown="0">
  <tableColumns count="4">
    <tableColumn id="1" name="Adaptive capacity"/>
    <tableColumn id="2" name="Indicators"/>
    <tableColumn id="3" name="Measurement unit"/>
    <tableColumn id="4" name="Numerical value"/>
  </tableColumns>
</table>
</file>

<file path=xl/tables/table2.xml><?xml version="1.0" encoding="utf-8"?>
<table xmlns="http://schemas.openxmlformats.org/spreadsheetml/2006/main" id="2" name="Tableau123" displayName="Tableau123" ref="B6:E31" headerRowCount="1" totalsRowCount="0" totalsRowShown="0">
  <tableColumns count="4">
    <tableColumn id="1" name="Sector"/>
    <tableColumn id="2" name="Indicator"/>
    <tableColumn id="3" name="Measurement unit"/>
    <tableColumn id="4" name="Numerical value"/>
  </tableColumns>
</tabl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ctrlProp" Target="../ctrlProps/ctrlProps2.x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
</Relationships>
</file>

<file path=xl/worksheets/_rels/sheet10.xml.rels><?xml version="1.0" encoding="UTF-8"?>
<Relationships xmlns="http://schemas.openxmlformats.org/package/2006/relationships"><Relationship Id="rId1" Type="http://schemas.openxmlformats.org/officeDocument/2006/relationships/drawing" Target="../drawings/drawing110.xml"/>
</Relationships>
</file>

<file path=xl/worksheets/_rels/sheet11.xml.rels><?xml version="1.0" encoding="UTF-8"?>
<Relationships xmlns="http://schemas.openxmlformats.org/package/2006/relationships"><Relationship Id="rId1" Type="http://schemas.openxmlformats.org/officeDocument/2006/relationships/drawing" Target="../drawings/drawing111.x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drawing" Target="../drawings/drawing112.xml"/><Relationship Id="rId3" Type="http://schemas.openxmlformats.org/officeDocument/2006/relationships/vmlDrawing" Target="../drawings/vmlDrawing1.vml"/>
</Relationships>
</file>

<file path=xl/worksheets/_rels/sheet14.xml.rels><?xml version="1.0" encoding="UTF-8"?>
<Relationships xmlns="http://schemas.openxmlformats.org/package/2006/relationships"><Relationship Id="rId1" Type="http://schemas.openxmlformats.org/officeDocument/2006/relationships/drawing" Target="../drawings/drawing113.xml"/>
</Relationships>
</file>

<file path=xl/worksheets/_rels/sheet15.xml.rels><?xml version="1.0" encoding="UTF-8"?>
<Relationships xmlns="http://schemas.openxmlformats.org/package/2006/relationships"><Relationship Id="rId1" Type="http://schemas.openxmlformats.org/officeDocument/2006/relationships/hyperlink" Target="http://ec.europa.eu/eurostat/web/cities/data/database" TargetMode="External"/><Relationship Id="rId2" Type="http://schemas.openxmlformats.org/officeDocument/2006/relationships/hyperlink" Target="https://climate-adapt.eea.europa.eu/knowledge/tools/urban-adaptation" TargetMode="External"/><Relationship Id="rId3" Type="http://schemas.openxmlformats.org/officeDocument/2006/relationships/hyperlink" Target="https://climate-adapt.eea.europa.eu/repository/11261590.pdf/@@download/file/Fact%20sheets%20final%201_7_2016.pdf" TargetMode="External"/><Relationship Id="rId4" Type="http://schemas.openxmlformats.org/officeDocument/2006/relationships/hyperlink" Target="http://cca.eionet.europa.eu/docs/TP_3-2012" TargetMode="External"/><Relationship Id="rId5" Type="http://schemas.openxmlformats.org/officeDocument/2006/relationships/hyperlink" Target="http://open.dataforcities.org/" TargetMode="External"/><Relationship Id="rId6" Type="http://schemas.openxmlformats.org/officeDocument/2006/relationships/hyperlink" Target="https://www.iso.org/obp/ui/" TargetMode="External"/><Relationship Id="rId7" Type="http://schemas.openxmlformats.org/officeDocument/2006/relationships/hyperlink" Target="http://climate-adapt.eea.europa.eu/viewaceitem?aceitem_id=8420" TargetMode="External"/><Relationship Id="rId8" Type="http://schemas.openxmlformats.org/officeDocument/2006/relationships/table" Target="../tables/table1.xml"/><Relationship Id="rId9" Type="http://schemas.openxmlformats.org/officeDocument/2006/relationships/table" Target="../tables/table2.xml"/>
</Relationships>
</file>

<file path=xl/worksheets/_rels/sheet17.xml.rels><?xml version="1.0" encoding="UTF-8"?>
<Relationships xmlns="http://schemas.openxmlformats.org/package/2006/relationships"><Relationship Id="rId1" Type="http://schemas.openxmlformats.org/officeDocument/2006/relationships/hyperlink" Target="mailto:helpdesk@mayors-adapt.eu?subject=Mayors%20Adapt%20Adaptation%20Action%20Plan%20Submision" TargetMode="External"/>
</Relationships>
</file>

<file path=xl/worksheets/_rels/sheet18.xml.rels><?xml version="1.0" encoding="UTF-8"?>
<Relationships xmlns="http://schemas.openxmlformats.org/package/2006/relationships"><Relationship Id="rId1" Type="http://schemas.openxmlformats.org/officeDocument/2006/relationships/comments" Target="../comments18.xml"/><Relationship Id="rId2" Type="http://schemas.openxmlformats.org/officeDocument/2006/relationships/vmlDrawing" Target="../drawings/vmlDrawing2.vml"/>
</Relationships>
</file>

<file path=xl/worksheets/_rels/sheet19.xml.rels><?xml version="1.0" encoding="UTF-8"?>
<Relationships xmlns="http://schemas.openxmlformats.org/package/2006/relationships"><Relationship Id="rId1" Type="http://schemas.openxmlformats.org/officeDocument/2006/relationships/drawing" Target="../drawings/drawing114.xml"/>
</Relationships>
</file>

<file path=xl/worksheets/_rels/sheet2.xml.rels><?xml version="1.0" encoding="UTF-8"?>
<Relationships xmlns="http://schemas.openxmlformats.org/package/2006/relationships"><Relationship Id="rId1" Type="http://schemas.openxmlformats.org/officeDocument/2006/relationships/drawing" Target="../drawings/drawing6.xml"/><Relationship Id="rId2" Type="http://schemas.openxmlformats.org/officeDocument/2006/relationships/ctrlProp" Target="../ctrlProps/ctrlProps7.xml"/><Relationship Id="rId3" Type="http://schemas.openxmlformats.org/officeDocument/2006/relationships/ctrlProp" Target="../ctrlProps/ctrlProps8.xml"/><Relationship Id="rId4" Type="http://schemas.openxmlformats.org/officeDocument/2006/relationships/ctrlProp" Target="../ctrlProps/ctrlProps9.xml"/><Relationship Id="rId5" Type="http://schemas.openxmlformats.org/officeDocument/2006/relationships/ctrlProp" Target="../ctrlProps/ctrlProps10.xml"/><Relationship Id="rId6" Type="http://schemas.openxmlformats.org/officeDocument/2006/relationships/ctrlProp" Target="../ctrlProps/ctrlProps11.xml"/><Relationship Id="rId7" Type="http://schemas.openxmlformats.org/officeDocument/2006/relationships/ctrlProp" Target="../ctrlProps/ctrlProps12.xml"/><Relationship Id="rId8" Type="http://schemas.openxmlformats.org/officeDocument/2006/relationships/ctrlProp" Target="../ctrlProps/ctrlProps13.xml"/><Relationship Id="rId9" Type="http://schemas.openxmlformats.org/officeDocument/2006/relationships/ctrlProp" Target="../ctrlProps/ctrlProps14.xml"/><Relationship Id="rId10" Type="http://schemas.openxmlformats.org/officeDocument/2006/relationships/ctrlProp" Target="../ctrlProps/ctrlProps15.xml"/><Relationship Id="rId11" Type="http://schemas.openxmlformats.org/officeDocument/2006/relationships/ctrlProp" Target="../ctrlProps/ctrlProps16.xml"/><Relationship Id="rId12" Type="http://schemas.openxmlformats.org/officeDocument/2006/relationships/ctrlProp" Target="../ctrlProps/ctrlProps17.xml"/><Relationship Id="rId13" Type="http://schemas.openxmlformats.org/officeDocument/2006/relationships/ctrlProp" Target="../ctrlProps/ctrlProps18.xml"/><Relationship Id="rId14" Type="http://schemas.openxmlformats.org/officeDocument/2006/relationships/ctrlProp" Target="../ctrlProps/ctrlProps19.xml"/><Relationship Id="rId15" Type="http://schemas.openxmlformats.org/officeDocument/2006/relationships/ctrlProp" Target="../ctrlProps/ctrlProps20.xml"/><Relationship Id="rId16" Type="http://schemas.openxmlformats.org/officeDocument/2006/relationships/ctrlProp" Target="../ctrlProps/ctrlProps21.xml"/><Relationship Id="rId17" Type="http://schemas.openxmlformats.org/officeDocument/2006/relationships/ctrlProp" Target="../ctrlProps/ctrlProps22.xml"/><Relationship Id="rId18" Type="http://schemas.openxmlformats.org/officeDocument/2006/relationships/ctrlProp" Target="../ctrlProps/ctrlProps23.xml"/><Relationship Id="rId19" Type="http://schemas.openxmlformats.org/officeDocument/2006/relationships/ctrlProp" Target="../ctrlProps/ctrlProps24.xml"/><Relationship Id="rId20" Type="http://schemas.openxmlformats.org/officeDocument/2006/relationships/ctrlProp" Target="../ctrlProps/ctrlProps25.xml"/><Relationship Id="rId21" Type="http://schemas.openxmlformats.org/officeDocument/2006/relationships/ctrlProp" Target="../ctrlProps/ctrlProps26.xml"/><Relationship Id="rId22" Type="http://schemas.openxmlformats.org/officeDocument/2006/relationships/ctrlProp" Target="../ctrlProps/ctrlProps27.xml"/><Relationship Id="rId23" Type="http://schemas.openxmlformats.org/officeDocument/2006/relationships/ctrlProp" Target="../ctrlProps/ctrlProps28.xml"/><Relationship Id="rId24" Type="http://schemas.openxmlformats.org/officeDocument/2006/relationships/ctrlProp" Target="../ctrlProps/ctrlProps29.xml"/><Relationship Id="rId25" Type="http://schemas.openxmlformats.org/officeDocument/2006/relationships/ctrlProp" Target="../ctrlProps/ctrlProps30.xml"/><Relationship Id="rId26" Type="http://schemas.openxmlformats.org/officeDocument/2006/relationships/ctrlProp" Target="../ctrlProps/ctrlProps31.xml"/>
</Relationships>
</file>

<file path=xl/worksheets/_rels/sheet3.xml.rels><?xml version="1.0" encoding="UTF-8"?>
<Relationships xmlns="http://schemas.openxmlformats.org/package/2006/relationships"><Relationship Id="rId1" Type="http://schemas.openxmlformats.org/officeDocument/2006/relationships/drawing" Target="../drawings/drawing32.xml"/><Relationship Id="rId2" Type="http://schemas.openxmlformats.org/officeDocument/2006/relationships/ctrlProp" Target="../ctrlProps/ctrlProps33.xml"/><Relationship Id="rId3" Type="http://schemas.openxmlformats.org/officeDocument/2006/relationships/ctrlProp" Target="../ctrlProps/ctrlProps34.xml"/><Relationship Id="rId4" Type="http://schemas.openxmlformats.org/officeDocument/2006/relationships/ctrlProp" Target="../ctrlProps/ctrlProps35.xml"/><Relationship Id="rId5" Type="http://schemas.openxmlformats.org/officeDocument/2006/relationships/ctrlProp" Target="../ctrlProps/ctrlProps36.xml"/><Relationship Id="rId6" Type="http://schemas.openxmlformats.org/officeDocument/2006/relationships/ctrlProp" Target="../ctrlProps/ctrlProps37.xml"/>
</Relationships>
</file>

<file path=xl/worksheets/_rels/sheet4.xml.rels><?xml version="1.0" encoding="UTF-8"?>
<Relationships xmlns="http://schemas.openxmlformats.org/package/2006/relationships"><Relationship Id="rId1" Type="http://schemas.openxmlformats.org/officeDocument/2006/relationships/drawing" Target="../drawings/drawing38.xml"/><Relationship Id="rId2" Type="http://schemas.openxmlformats.org/officeDocument/2006/relationships/ctrlProp" Target="../ctrlProps/ctrlProps39.xml"/><Relationship Id="rId3" Type="http://schemas.openxmlformats.org/officeDocument/2006/relationships/ctrlProp" Target="../ctrlProps/ctrlProps40.xml"/><Relationship Id="rId4" Type="http://schemas.openxmlformats.org/officeDocument/2006/relationships/ctrlProp" Target="../ctrlProps/ctrlProps41.xml"/><Relationship Id="rId5" Type="http://schemas.openxmlformats.org/officeDocument/2006/relationships/ctrlProp" Target="../ctrlProps/ctrlProps42.xml"/>
</Relationships>
</file>

<file path=xl/worksheets/_rels/sheet5.xml.rels><?xml version="1.0" encoding="UTF-8"?>
<Relationships xmlns="http://schemas.openxmlformats.org/package/2006/relationships"><Relationship Id="rId1" Type="http://schemas.openxmlformats.org/officeDocument/2006/relationships/drawing" Target="../drawings/drawing43.xml"/><Relationship Id="rId2" Type="http://schemas.openxmlformats.org/officeDocument/2006/relationships/ctrlProp" Target="../ctrlProps/ctrlProps44.xml"/><Relationship Id="rId3" Type="http://schemas.openxmlformats.org/officeDocument/2006/relationships/ctrlProp" Target="../ctrlProps/ctrlProps45.xml"/><Relationship Id="rId4" Type="http://schemas.openxmlformats.org/officeDocument/2006/relationships/ctrlProp" Target="../ctrlProps/ctrlProps46.xml"/><Relationship Id="rId5" Type="http://schemas.openxmlformats.org/officeDocument/2006/relationships/ctrlProp" Target="../ctrlProps/ctrlProps47.xml"/>
</Relationships>
</file>

<file path=xl/worksheets/_rels/sheet6.xml.rels><?xml version="1.0" encoding="UTF-8"?>
<Relationships xmlns="http://schemas.openxmlformats.org/package/2006/relationships"><Relationship Id="rId1" Type="http://schemas.openxmlformats.org/officeDocument/2006/relationships/drawing" Target="../drawings/drawing48.xml"/><Relationship Id="rId2" Type="http://schemas.openxmlformats.org/officeDocument/2006/relationships/ctrlProp" Target="../ctrlProps/ctrlProps49.xml"/><Relationship Id="rId3" Type="http://schemas.openxmlformats.org/officeDocument/2006/relationships/ctrlProp" Target="../ctrlProps/ctrlProps50.xml"/><Relationship Id="rId4" Type="http://schemas.openxmlformats.org/officeDocument/2006/relationships/ctrlProp" Target="../ctrlProps/ctrlProps51.xml"/><Relationship Id="rId5" Type="http://schemas.openxmlformats.org/officeDocument/2006/relationships/ctrlProp" Target="../ctrlProps/ctrlProps52.xml"/><Relationship Id="rId6" Type="http://schemas.openxmlformats.org/officeDocument/2006/relationships/ctrlProp" Target="../ctrlProps/ctrlProps53.xml"/><Relationship Id="rId7" Type="http://schemas.openxmlformats.org/officeDocument/2006/relationships/ctrlProp" Target="../ctrlProps/ctrlProps54.xml"/><Relationship Id="rId8" Type="http://schemas.openxmlformats.org/officeDocument/2006/relationships/ctrlProp" Target="../ctrlProps/ctrlProps55.xml"/><Relationship Id="rId9" Type="http://schemas.openxmlformats.org/officeDocument/2006/relationships/ctrlProp" Target="../ctrlProps/ctrlProps56.xml"/><Relationship Id="rId10" Type="http://schemas.openxmlformats.org/officeDocument/2006/relationships/ctrlProp" Target="../ctrlProps/ctrlProps57.xml"/><Relationship Id="rId11" Type="http://schemas.openxmlformats.org/officeDocument/2006/relationships/ctrlProp" Target="../ctrlProps/ctrlProps58.xml"/><Relationship Id="rId12" Type="http://schemas.openxmlformats.org/officeDocument/2006/relationships/ctrlProp" Target="../ctrlProps/ctrlProps59.xml"/><Relationship Id="rId13" Type="http://schemas.openxmlformats.org/officeDocument/2006/relationships/ctrlProp" Target="../ctrlProps/ctrlProps60.xml"/><Relationship Id="rId14" Type="http://schemas.openxmlformats.org/officeDocument/2006/relationships/ctrlProp" Target="../ctrlProps/ctrlProps61.xml"/><Relationship Id="rId15" Type="http://schemas.openxmlformats.org/officeDocument/2006/relationships/ctrlProp" Target="../ctrlProps/ctrlProps62.xml"/><Relationship Id="rId16" Type="http://schemas.openxmlformats.org/officeDocument/2006/relationships/ctrlProp" Target="../ctrlProps/ctrlProps63.xml"/><Relationship Id="rId17" Type="http://schemas.openxmlformats.org/officeDocument/2006/relationships/ctrlProp" Target="../ctrlProps/ctrlProps64.xml"/><Relationship Id="rId18" Type="http://schemas.openxmlformats.org/officeDocument/2006/relationships/ctrlProp" Target="../ctrlProps/ctrlProps65.xml"/><Relationship Id="rId19" Type="http://schemas.openxmlformats.org/officeDocument/2006/relationships/ctrlProp" Target="../ctrlProps/ctrlProps66.xml"/><Relationship Id="rId20" Type="http://schemas.openxmlformats.org/officeDocument/2006/relationships/ctrlProp" Target="../ctrlProps/ctrlProps67.xml"/><Relationship Id="rId21" Type="http://schemas.openxmlformats.org/officeDocument/2006/relationships/ctrlProp" Target="../ctrlProps/ctrlProps68.xml"/><Relationship Id="rId22" Type="http://schemas.openxmlformats.org/officeDocument/2006/relationships/ctrlProp" Target="../ctrlProps/ctrlProps69.xml"/><Relationship Id="rId23" Type="http://schemas.openxmlformats.org/officeDocument/2006/relationships/ctrlProp" Target="../ctrlProps/ctrlProps70.xml"/><Relationship Id="rId24" Type="http://schemas.openxmlformats.org/officeDocument/2006/relationships/ctrlProp" Target="../ctrlProps/ctrlProps71.xml"/><Relationship Id="rId25" Type="http://schemas.openxmlformats.org/officeDocument/2006/relationships/ctrlProp" Target="../ctrlProps/ctrlProps72.xml"/><Relationship Id="rId26" Type="http://schemas.openxmlformats.org/officeDocument/2006/relationships/ctrlProp" Target="../ctrlProps/ctrlProps73.xml"/><Relationship Id="rId27" Type="http://schemas.openxmlformats.org/officeDocument/2006/relationships/ctrlProp" Target="../ctrlProps/ctrlProps74.xml"/><Relationship Id="rId28" Type="http://schemas.openxmlformats.org/officeDocument/2006/relationships/ctrlProp" Target="../ctrlProps/ctrlProps75.xml"/><Relationship Id="rId29" Type="http://schemas.openxmlformats.org/officeDocument/2006/relationships/ctrlProp" Target="../ctrlProps/ctrlProps76.xml"/><Relationship Id="rId30" Type="http://schemas.openxmlformats.org/officeDocument/2006/relationships/ctrlProp" Target="../ctrlProps/ctrlProps77.xml"/><Relationship Id="rId31" Type="http://schemas.openxmlformats.org/officeDocument/2006/relationships/ctrlProp" Target="../ctrlProps/ctrlProps78.xml"/><Relationship Id="rId32" Type="http://schemas.openxmlformats.org/officeDocument/2006/relationships/ctrlProp" Target="../ctrlProps/ctrlProps79.xml"/><Relationship Id="rId33" Type="http://schemas.openxmlformats.org/officeDocument/2006/relationships/ctrlProp" Target="../ctrlProps/ctrlProps80.xml"/><Relationship Id="rId34" Type="http://schemas.openxmlformats.org/officeDocument/2006/relationships/ctrlProp" Target="../ctrlProps/ctrlProps81.xml"/><Relationship Id="rId35" Type="http://schemas.openxmlformats.org/officeDocument/2006/relationships/ctrlProp" Target="../ctrlProps/ctrlProps82.xml"/><Relationship Id="rId36" Type="http://schemas.openxmlformats.org/officeDocument/2006/relationships/ctrlProp" Target="../ctrlProps/ctrlProps83.xml"/><Relationship Id="rId37" Type="http://schemas.openxmlformats.org/officeDocument/2006/relationships/ctrlProp" Target="../ctrlProps/ctrlProps84.xml"/><Relationship Id="rId38" Type="http://schemas.openxmlformats.org/officeDocument/2006/relationships/ctrlProp" Target="../ctrlProps/ctrlProps85.xml"/><Relationship Id="rId39" Type="http://schemas.openxmlformats.org/officeDocument/2006/relationships/ctrlProp" Target="../ctrlProps/ctrlProps86.xml"/><Relationship Id="rId40" Type="http://schemas.openxmlformats.org/officeDocument/2006/relationships/ctrlProp" Target="../ctrlProps/ctrlProps87.xml"/><Relationship Id="rId41" Type="http://schemas.openxmlformats.org/officeDocument/2006/relationships/ctrlProp" Target="../ctrlProps/ctrlProps88.xml"/><Relationship Id="rId42" Type="http://schemas.openxmlformats.org/officeDocument/2006/relationships/ctrlProp" Target="../ctrlProps/ctrlProps89.xml"/><Relationship Id="rId43" Type="http://schemas.openxmlformats.org/officeDocument/2006/relationships/ctrlProp" Target="../ctrlProps/ctrlProps90.xml"/>
</Relationships>
</file>

<file path=xl/worksheets/_rels/sheet7.xml.rels><?xml version="1.0" encoding="UTF-8"?>
<Relationships xmlns="http://schemas.openxmlformats.org/package/2006/relationships"><Relationship Id="rId1" Type="http://schemas.openxmlformats.org/officeDocument/2006/relationships/drawing" Target="../drawings/drawing91.xml"/><Relationship Id="rId2" Type="http://schemas.openxmlformats.org/officeDocument/2006/relationships/ctrlProp" Target="../ctrlProps/ctrlProps92.xml"/><Relationship Id="rId3" Type="http://schemas.openxmlformats.org/officeDocument/2006/relationships/ctrlProp" Target="../ctrlProps/ctrlProps93.xml"/><Relationship Id="rId4" Type="http://schemas.openxmlformats.org/officeDocument/2006/relationships/ctrlProp" Target="../ctrlProps/ctrlProps94.xml"/><Relationship Id="rId5" Type="http://schemas.openxmlformats.org/officeDocument/2006/relationships/ctrlProp" Target="../ctrlProps/ctrlProps95.xml"/><Relationship Id="rId6" Type="http://schemas.openxmlformats.org/officeDocument/2006/relationships/ctrlProp" Target="../ctrlProps/ctrlProps96.xml"/><Relationship Id="rId7" Type="http://schemas.openxmlformats.org/officeDocument/2006/relationships/ctrlProp" Target="../ctrlProps/ctrlProps97.xml"/>
</Relationships>
</file>

<file path=xl/worksheets/_rels/sheet8.xml.rels><?xml version="1.0" encoding="UTF-8"?>
<Relationships xmlns="http://schemas.openxmlformats.org/package/2006/relationships"><Relationship Id="rId1" Type="http://schemas.openxmlformats.org/officeDocument/2006/relationships/hyperlink" Target="mailto:..@.." TargetMode="External"/><Relationship Id="rId2" Type="http://schemas.openxmlformats.org/officeDocument/2006/relationships/drawing" Target="../drawings/drawing98.xml"/><Relationship Id="rId3" Type="http://schemas.openxmlformats.org/officeDocument/2006/relationships/ctrlProp" Target="../ctrlProps/ctrlProps99.xml"/><Relationship Id="rId4" Type="http://schemas.openxmlformats.org/officeDocument/2006/relationships/ctrlProp" Target="../ctrlProps/ctrlProps100.xml"/><Relationship Id="rId5" Type="http://schemas.openxmlformats.org/officeDocument/2006/relationships/ctrlProp" Target="../ctrlProps/ctrlProps101.xml"/><Relationship Id="rId6" Type="http://schemas.openxmlformats.org/officeDocument/2006/relationships/ctrlProp" Target="../ctrlProps/ctrlProps102.xml"/><Relationship Id="rId7" Type="http://schemas.openxmlformats.org/officeDocument/2006/relationships/ctrlProp" Target="../ctrlProps/ctrlProps103.xml"/>
</Relationships>
</file>

<file path=xl/worksheets/_rels/sheet9.xml.rels><?xml version="1.0" encoding="UTF-8"?>
<Relationships xmlns="http://schemas.openxmlformats.org/package/2006/relationships"><Relationship Id="rId1" Type="http://schemas.openxmlformats.org/officeDocument/2006/relationships/hyperlink" Target="mailto:..@.." TargetMode="External"/><Relationship Id="rId2" Type="http://schemas.openxmlformats.org/officeDocument/2006/relationships/drawing" Target="../drawings/drawing104.xml"/><Relationship Id="rId3" Type="http://schemas.openxmlformats.org/officeDocument/2006/relationships/ctrlProp" Target="../ctrlProps/ctrlProps105.xml"/><Relationship Id="rId4" Type="http://schemas.openxmlformats.org/officeDocument/2006/relationships/ctrlProp" Target="../ctrlProps/ctrlProps106.xml"/><Relationship Id="rId5" Type="http://schemas.openxmlformats.org/officeDocument/2006/relationships/ctrlProp" Target="../ctrlProps/ctrlProps107.xml"/><Relationship Id="rId6" Type="http://schemas.openxmlformats.org/officeDocument/2006/relationships/ctrlProp" Target="../ctrlProps/ctrlProps108.xml"/><Relationship Id="rId7" Type="http://schemas.openxmlformats.org/officeDocument/2006/relationships/ctrlProp" Target="../ctrlProps/ctrlProps10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A6A6A6"/>
    <pageSetUpPr fitToPage="true"/>
  </sheetPr>
  <dimension ref="A1:P182"/>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6" topLeftCell="A7" activePane="bottomLeft" state="frozen"/>
      <selection pane="topLeft" activeCell="A1" activeCellId="0" sqref="A1"/>
      <selection pane="bottomLeft" activeCell="H45" activeCellId="0" sqref="H45"/>
    </sheetView>
  </sheetViews>
  <sheetFormatPr defaultColWidth="9.9921875" defaultRowHeight="12.75" zeroHeight="false" outlineLevelRow="0" outlineLevelCol="0"/>
  <cols>
    <col collapsed="false" customWidth="true" hidden="false" outlineLevel="0" max="1" min="1" style="1" width="2.62"/>
    <col collapsed="false" customWidth="true" hidden="false" outlineLevel="0" max="2" min="2" style="1" width="3.13"/>
    <col collapsed="false" customWidth="true" hidden="false" outlineLevel="0" max="3" min="3" style="2" width="4.87"/>
    <col collapsed="false" customWidth="true" hidden="false" outlineLevel="0" max="4" min="4" style="1" width="22.63"/>
    <col collapsed="false" customWidth="true" hidden="false" outlineLevel="0" max="5" min="5" style="1" width="14.62"/>
    <col collapsed="false" customWidth="true" hidden="false" outlineLevel="0" max="6" min="6" style="1" width="12.63"/>
    <col collapsed="false" customWidth="true" hidden="false" outlineLevel="0" max="7" min="7" style="1" width="16.38"/>
    <col collapsed="false" customWidth="true" hidden="false" outlineLevel="0" max="8" min="8" style="1" width="11.38"/>
    <col collapsed="false" customWidth="true" hidden="false" outlineLevel="0" max="9" min="9" style="1" width="4.13"/>
    <col collapsed="false" customWidth="true" hidden="false" outlineLevel="0" max="10" min="10" style="1" width="3.13"/>
    <col collapsed="false" customWidth="false" hidden="false" outlineLevel="0" max="1024" min="11" style="1" width="10"/>
  </cols>
  <sheetData>
    <row r="1" s="3" customFormat="true" ht="48" hidden="false" customHeight="true" outlineLevel="0" collapsed="false">
      <c r="B1" s="4"/>
      <c r="C1" s="4"/>
      <c r="D1" s="4"/>
      <c r="E1" s="5" t="s">
        <v>0</v>
      </c>
      <c r="F1" s="5"/>
      <c r="G1" s="5"/>
      <c r="H1" s="5"/>
      <c r="I1" s="5"/>
      <c r="J1" s="5"/>
      <c r="K1" s="5"/>
      <c r="L1" s="5"/>
      <c r="M1" s="5"/>
      <c r="N1" s="5"/>
    </row>
    <row r="2" s="3" customFormat="true" ht="17.25" hidden="false" customHeight="true" outlineLevel="0" collapsed="false">
      <c r="A2" s="6"/>
      <c r="B2" s="6"/>
      <c r="C2" s="6"/>
      <c r="D2" s="7"/>
      <c r="E2" s="5"/>
      <c r="F2" s="5"/>
      <c r="G2" s="5"/>
      <c r="H2" s="5"/>
      <c r="I2" s="5"/>
      <c r="J2" s="5"/>
      <c r="K2" s="5"/>
      <c r="L2" s="5"/>
      <c r="M2" s="5"/>
      <c r="N2" s="5"/>
    </row>
    <row r="3" s="10" customFormat="true" ht="3.6" hidden="false" customHeight="true" outlineLevel="0" collapsed="false">
      <c r="A3" s="8"/>
      <c r="B3" s="8"/>
      <c r="C3" s="8"/>
      <c r="D3" s="9"/>
      <c r="E3" s="9"/>
      <c r="F3" s="9"/>
      <c r="G3" s="9"/>
      <c r="H3" s="9"/>
      <c r="I3" s="9"/>
      <c r="J3" s="9"/>
    </row>
    <row r="4" s="13" customFormat="true" ht="6.75" hidden="false" customHeight="true" outlineLevel="0" collapsed="false">
      <c r="A4" s="11"/>
      <c r="B4" s="11"/>
      <c r="C4" s="11"/>
      <c r="D4" s="12"/>
      <c r="E4" s="12"/>
      <c r="F4" s="12"/>
      <c r="G4" s="12"/>
      <c r="H4" s="12"/>
      <c r="I4" s="12"/>
      <c r="J4" s="12"/>
    </row>
    <row r="5" s="16" customFormat="true" ht="3.6" hidden="false" customHeight="true" outlineLevel="0" collapsed="false">
      <c r="A5" s="14"/>
      <c r="B5" s="14"/>
      <c r="C5" s="14"/>
      <c r="D5" s="15"/>
      <c r="E5" s="15"/>
      <c r="F5" s="15"/>
      <c r="G5" s="15"/>
      <c r="H5" s="15"/>
      <c r="I5" s="15"/>
      <c r="J5" s="15"/>
    </row>
    <row r="6" s="19" customFormat="true" ht="3.75" hidden="false" customHeight="true" outlineLevel="0" collapsed="false">
      <c r="A6" s="17"/>
      <c r="B6" s="18"/>
      <c r="C6" s="18"/>
      <c r="D6" s="18"/>
      <c r="E6" s="18"/>
      <c r="F6" s="18"/>
      <c r="G6" s="18"/>
      <c r="H6" s="18"/>
      <c r="I6" s="18"/>
      <c r="J6" s="18"/>
    </row>
    <row r="8" customFormat="false" ht="14.1" hidden="false" customHeight="true" outlineLevel="0" collapsed="false">
      <c r="B8" s="20" t="s">
        <v>1</v>
      </c>
      <c r="C8" s="20"/>
      <c r="D8" s="20"/>
      <c r="E8" s="20"/>
      <c r="F8" s="20"/>
      <c r="G8" s="20"/>
      <c r="H8" s="20"/>
      <c r="I8" s="20"/>
      <c r="J8" s="20"/>
      <c r="K8" s="20"/>
      <c r="L8" s="20"/>
      <c r="M8" s="20"/>
      <c r="N8" s="20"/>
      <c r="O8" s="21"/>
      <c r="P8" s="21"/>
    </row>
    <row r="9" customFormat="false" ht="21.75" hidden="false" customHeight="true" outlineLevel="0" collapsed="false">
      <c r="B9" s="20"/>
      <c r="C9" s="20"/>
      <c r="D9" s="20"/>
      <c r="E9" s="20"/>
      <c r="F9" s="20"/>
      <c r="G9" s="20"/>
      <c r="H9" s="20"/>
      <c r="I9" s="20"/>
      <c r="J9" s="20"/>
      <c r="K9" s="20"/>
      <c r="L9" s="20"/>
      <c r="M9" s="20"/>
      <c r="N9" s="20"/>
      <c r="O9" s="21"/>
      <c r="P9" s="21"/>
    </row>
    <row r="10" customFormat="false" ht="16.5" hidden="false" customHeight="true" outlineLevel="0" collapsed="false">
      <c r="B10" s="20"/>
      <c r="C10" s="20"/>
      <c r="D10" s="20"/>
      <c r="E10" s="20"/>
      <c r="F10" s="20"/>
      <c r="G10" s="20"/>
      <c r="H10" s="20"/>
      <c r="I10" s="20"/>
      <c r="J10" s="20"/>
      <c r="K10" s="20"/>
      <c r="L10" s="20"/>
      <c r="M10" s="20"/>
      <c r="N10" s="20"/>
      <c r="O10" s="21"/>
      <c r="P10" s="21"/>
    </row>
    <row r="11" customFormat="false" ht="15" hidden="false" customHeight="true" outlineLevel="0" collapsed="false">
      <c r="B11" s="20"/>
      <c r="C11" s="20"/>
      <c r="D11" s="20"/>
      <c r="E11" s="20"/>
      <c r="F11" s="20"/>
      <c r="G11" s="20"/>
      <c r="H11" s="20"/>
      <c r="I11" s="20"/>
      <c r="J11" s="20"/>
      <c r="K11" s="20"/>
      <c r="L11" s="20"/>
      <c r="M11" s="20"/>
      <c r="N11" s="20"/>
      <c r="O11" s="21"/>
      <c r="P11" s="21"/>
    </row>
    <row r="12" customFormat="false" ht="7.5" hidden="false" customHeight="true" outlineLevel="0" collapsed="false">
      <c r="B12" s="20"/>
      <c r="C12" s="20"/>
      <c r="D12" s="20"/>
      <c r="E12" s="20"/>
      <c r="F12" s="20"/>
      <c r="G12" s="20"/>
      <c r="H12" s="20"/>
      <c r="I12" s="20"/>
      <c r="J12" s="20"/>
      <c r="K12" s="20"/>
      <c r="L12" s="20"/>
      <c r="M12" s="20"/>
      <c r="N12" s="20"/>
      <c r="O12" s="21"/>
      <c r="P12" s="21"/>
    </row>
    <row r="13" customFormat="false" ht="12.95" hidden="false" customHeight="true" outlineLevel="0" collapsed="false">
      <c r="A13" s="22"/>
      <c r="B13" s="20"/>
      <c r="C13" s="20"/>
      <c r="D13" s="20"/>
      <c r="E13" s="20"/>
      <c r="F13" s="20"/>
      <c r="G13" s="20"/>
      <c r="H13" s="20"/>
      <c r="I13" s="20"/>
      <c r="J13" s="20"/>
      <c r="K13" s="20"/>
      <c r="L13" s="20"/>
      <c r="M13" s="20"/>
      <c r="N13" s="20"/>
      <c r="O13" s="21"/>
      <c r="P13" s="21"/>
    </row>
    <row r="14" customFormat="false" ht="12.95" hidden="false" customHeight="true" outlineLevel="0" collapsed="false">
      <c r="A14" s="22"/>
      <c r="B14" s="20"/>
      <c r="C14" s="20"/>
      <c r="D14" s="20"/>
      <c r="E14" s="20"/>
      <c r="F14" s="20"/>
      <c r="G14" s="20"/>
      <c r="H14" s="20"/>
      <c r="I14" s="20"/>
      <c r="J14" s="20"/>
      <c r="K14" s="20"/>
      <c r="L14" s="20"/>
      <c r="M14" s="20"/>
      <c r="N14" s="20"/>
      <c r="O14" s="21"/>
      <c r="P14" s="21"/>
    </row>
    <row r="15" customFormat="false" ht="12.95" hidden="false" customHeight="true" outlineLevel="0" collapsed="false">
      <c r="A15" s="23"/>
      <c r="B15" s="24"/>
      <c r="C15" s="24"/>
      <c r="D15" s="24"/>
      <c r="E15" s="24"/>
      <c r="F15" s="24"/>
      <c r="G15" s="24"/>
      <c r="H15" s="24"/>
      <c r="I15" s="24"/>
      <c r="J15" s="24"/>
      <c r="K15" s="24"/>
      <c r="L15" s="24"/>
      <c r="M15" s="24"/>
      <c r="N15" s="24"/>
      <c r="O15" s="21"/>
      <c r="P15" s="21"/>
    </row>
    <row r="16" customFormat="false" ht="12.95" hidden="false" customHeight="true" outlineLevel="0" collapsed="false">
      <c r="A16" s="23"/>
      <c r="B16" s="24"/>
      <c r="C16" s="24"/>
      <c r="D16" s="24"/>
      <c r="E16" s="24"/>
      <c r="F16" s="24"/>
      <c r="G16" s="24"/>
      <c r="H16" s="24"/>
      <c r="I16" s="24"/>
      <c r="J16" s="24"/>
      <c r="K16" s="24"/>
      <c r="L16" s="24"/>
      <c r="M16" s="24"/>
      <c r="N16" s="24"/>
      <c r="O16" s="21"/>
      <c r="P16" s="21"/>
    </row>
    <row r="17" customFormat="false" ht="12.95" hidden="false" customHeight="true" outlineLevel="0" collapsed="false">
      <c r="A17" s="23"/>
      <c r="B17" s="24"/>
      <c r="C17" s="24"/>
      <c r="D17" s="24"/>
      <c r="E17" s="24"/>
      <c r="F17" s="24"/>
      <c r="G17" s="24"/>
      <c r="H17" s="24"/>
      <c r="I17" s="24"/>
      <c r="J17" s="24"/>
      <c r="K17" s="24"/>
      <c r="L17" s="24"/>
      <c r="M17" s="24"/>
      <c r="N17" s="24"/>
      <c r="O17" s="21"/>
      <c r="P17" s="21"/>
    </row>
    <row r="18" customFormat="false" ht="12.95" hidden="false" customHeight="true" outlineLevel="0" collapsed="false">
      <c r="B18" s="24"/>
      <c r="C18" s="24"/>
      <c r="D18" s="24"/>
      <c r="E18" s="24"/>
      <c r="F18" s="24"/>
      <c r="G18" s="24"/>
      <c r="H18" s="24"/>
      <c r="I18" s="24"/>
      <c r="J18" s="24"/>
      <c r="K18" s="24"/>
      <c r="L18" s="24"/>
      <c r="M18" s="24"/>
      <c r="N18" s="24"/>
      <c r="O18" s="21"/>
      <c r="P18" s="21"/>
    </row>
    <row r="19" customFormat="false" ht="12.95" hidden="false" customHeight="true" outlineLevel="0" collapsed="false">
      <c r="B19" s="24"/>
      <c r="C19" s="25" t="s">
        <v>2</v>
      </c>
      <c r="D19" s="25"/>
      <c r="E19" s="25"/>
      <c r="F19" s="25"/>
      <c r="G19" s="25"/>
      <c r="H19" s="25"/>
      <c r="I19" s="25"/>
      <c r="J19" s="25"/>
      <c r="K19" s="25"/>
      <c r="L19" s="25"/>
      <c r="M19" s="25"/>
      <c r="N19" s="24"/>
      <c r="O19" s="21"/>
      <c r="P19" s="21"/>
    </row>
    <row r="20" customFormat="false" ht="12.95" hidden="false" customHeight="true" outlineLevel="0" collapsed="false">
      <c r="B20" s="24"/>
      <c r="C20" s="25"/>
      <c r="D20" s="25"/>
      <c r="E20" s="25"/>
      <c r="F20" s="25"/>
      <c r="G20" s="25"/>
      <c r="H20" s="25"/>
      <c r="I20" s="25"/>
      <c r="J20" s="25"/>
      <c r="K20" s="25"/>
      <c r="L20" s="25"/>
      <c r="M20" s="25"/>
      <c r="N20" s="24"/>
      <c r="O20" s="21"/>
      <c r="P20" s="21"/>
    </row>
    <row r="21" customFormat="false" ht="12.95" hidden="false" customHeight="true" outlineLevel="0" collapsed="false">
      <c r="B21" s="24"/>
      <c r="C21" s="25"/>
      <c r="D21" s="25"/>
      <c r="E21" s="25"/>
      <c r="F21" s="25"/>
      <c r="G21" s="25"/>
      <c r="H21" s="25"/>
      <c r="I21" s="25"/>
      <c r="J21" s="25"/>
      <c r="K21" s="25"/>
      <c r="L21" s="25"/>
      <c r="M21" s="25"/>
      <c r="N21" s="24"/>
      <c r="O21" s="21"/>
      <c r="P21" s="21"/>
    </row>
    <row r="22" customFormat="false" ht="12.95" hidden="false" customHeight="true" outlineLevel="0" collapsed="false">
      <c r="B22" s="24"/>
      <c r="C22" s="24"/>
      <c r="D22" s="24"/>
      <c r="E22" s="24"/>
      <c r="F22" s="24"/>
      <c r="G22" s="24"/>
      <c r="H22" s="24"/>
      <c r="I22" s="24"/>
      <c r="J22" s="24"/>
      <c r="K22" s="24"/>
      <c r="L22" s="24"/>
      <c r="M22" s="24"/>
      <c r="N22" s="24"/>
      <c r="O22" s="21"/>
      <c r="P22" s="21"/>
    </row>
    <row r="177" s="1" customFormat="true" ht="12.75" hidden="false" customHeight="false" outlineLevel="0" collapsed="false"/>
    <row r="182" customFormat="false" ht="12.75" hidden="false" customHeight="false" outlineLevel="0" collapsed="false">
      <c r="A182" s="26"/>
      <c r="J182" s="23"/>
    </row>
  </sheetData>
  <mergeCells count="3">
    <mergeCell ref="E1:N2"/>
    <mergeCell ref="B8:N14"/>
    <mergeCell ref="C19:M21"/>
  </mergeCells>
  <printOptions headings="false" gridLines="false" gridLinesSet="true" horizontalCentered="true" verticalCentered="false"/>
  <pageMargins left="0.354166666666667" right="0.354166666666667" top="0.7875" bottom="0.7875" header="0.511805555555555" footer="0.511805555555555"/>
  <pageSetup paperSize="8"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10" man="true" max="65535" min="0"/>
  </colBreaks>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D500"/>
    <pageSetUpPr fitToPage="true"/>
  </sheetPr>
  <dimension ref="A1:AQ159"/>
  <sheetViews>
    <sheetView showFormulas="false" showGridLines="true" showRowColHeaders="true" showZeros="true" rightToLeft="false" tabSelected="false" showOutlineSymbols="true" defaultGridColor="true" view="normal" topLeftCell="A1" colorId="64" zoomScale="100" zoomScaleNormal="100" zoomScalePageLayoutView="50" workbookViewId="0">
      <pane xSplit="0" ySplit="5" topLeftCell="A6" activePane="bottomLeft" state="frozen"/>
      <selection pane="topLeft" activeCell="A1" activeCellId="0" sqref="A1"/>
      <selection pane="bottomLeft" activeCell="A1" activeCellId="0" sqref="A1"/>
    </sheetView>
  </sheetViews>
  <sheetFormatPr defaultColWidth="7.9921875" defaultRowHeight="12.75" zeroHeight="false" outlineLevelRow="0" outlineLevelCol="0"/>
  <cols>
    <col collapsed="false" customWidth="true" hidden="false" outlineLevel="0" max="1" min="1" style="725" width="7.13"/>
    <col collapsed="false" customWidth="true" hidden="false" outlineLevel="0" max="2" min="2" style="725" width="13.5"/>
    <col collapsed="false" customWidth="true" hidden="false" outlineLevel="0" max="3" min="3" style="725" width="18.62"/>
    <col collapsed="false" customWidth="true" hidden="false" outlineLevel="0" max="4" min="4" style="725" width="24.87"/>
    <col collapsed="false" customWidth="true" hidden="false" outlineLevel="0" max="5" min="5" style="725" width="11.38"/>
    <col collapsed="false" customWidth="false" hidden="false" outlineLevel="0" max="24" min="6" style="725" width="8"/>
    <col collapsed="false" customWidth="true" hidden="false" outlineLevel="0" max="25" min="25" style="725" width="23.62"/>
    <col collapsed="false" customWidth="false" hidden="false" outlineLevel="0" max="39" min="26" style="725" width="8"/>
    <col collapsed="false" customWidth="true" hidden="false" outlineLevel="0" max="40" min="40" style="725" width="21.38"/>
    <col collapsed="false" customWidth="false" hidden="false" outlineLevel="0" max="1024" min="41" style="725" width="8"/>
  </cols>
  <sheetData>
    <row r="1" s="727" customFormat="true" ht="54" hidden="false" customHeight="true" outlineLevel="0" collapsed="false">
      <c r="A1" s="29" t="s">
        <v>491</v>
      </c>
      <c r="B1" s="29"/>
      <c r="C1" s="29"/>
      <c r="D1" s="29"/>
      <c r="E1" s="29"/>
      <c r="F1" s="29"/>
      <c r="G1" s="29"/>
      <c r="H1" s="29"/>
      <c r="I1" s="29"/>
      <c r="J1" s="29"/>
      <c r="K1" s="29"/>
      <c r="L1" s="29"/>
      <c r="M1" s="29"/>
      <c r="N1" s="29"/>
      <c r="O1" s="29"/>
      <c r="P1" s="29"/>
      <c r="Q1" s="29"/>
      <c r="R1" s="29"/>
      <c r="S1" s="216"/>
      <c r="T1" s="726" t="s">
        <v>4</v>
      </c>
      <c r="U1" s="216"/>
      <c r="V1" s="216"/>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728" customFormat="true" ht="20.1" hidden="false" customHeight="true" outlineLevel="0" collapsed="false">
      <c r="A6" s="728" t="s">
        <v>492</v>
      </c>
    </row>
    <row r="7" s="729" customFormat="true" ht="12" hidden="false" customHeight="true" outlineLevel="0" collapsed="false"/>
    <row r="8" s="731" customFormat="true" ht="12.75" hidden="false" customHeight="false" outlineLevel="0" collapsed="false">
      <c r="A8" s="561" t="s">
        <v>493</v>
      </c>
      <c r="B8" s="561"/>
      <c r="C8" s="730" t="str">
        <f aca="false">'CO2-GHG emissions'!D10</f>
        <v>[drop-down]</v>
      </c>
    </row>
    <row r="9" s="732" customFormat="true" ht="12.75" hidden="false" customHeight="false" outlineLevel="0" collapsed="false"/>
    <row r="10" s="732" customFormat="true" ht="12.75" hidden="false" customHeight="false" outlineLevel="0" collapsed="false">
      <c r="A10" s="733" t="s">
        <v>494</v>
      </c>
    </row>
    <row r="11" s="732" customFormat="true" ht="12.75" hidden="false" customHeight="false" outlineLevel="0" collapsed="false"/>
    <row r="12" s="732" customFormat="true" ht="15.75" hidden="false" customHeight="true" outlineLevel="0" collapsed="false">
      <c r="B12" s="734" t="s">
        <v>495</v>
      </c>
      <c r="C12" s="735" t="s">
        <v>496</v>
      </c>
      <c r="D12" s="736" t="s">
        <v>497</v>
      </c>
    </row>
    <row r="13" s="737" customFormat="true" ht="15" hidden="false" customHeight="true" outlineLevel="0" collapsed="false">
      <c r="B13" s="738"/>
      <c r="C13" s="739" t="e">
        <f aca="false">'co2-ghg emissions'!#ref!/'CO2-GHG emissions'!D13</f>
        <v>#VALUE!</v>
      </c>
      <c r="D13" s="740" t="e">
        <f aca="false">'CO2-GHG emissions'!T71/'CO2-GHG emissions'!D13</f>
        <v>#DIV/0!</v>
      </c>
    </row>
    <row r="14" s="737" customFormat="true" ht="12.75" hidden="false" customHeight="false" outlineLevel="0" collapsed="false">
      <c r="B14" s="741"/>
      <c r="C14" s="741"/>
      <c r="D14" s="742"/>
    </row>
    <row r="15" s="737" customFormat="true" ht="12.75" hidden="false" customHeight="false" outlineLevel="0" collapsed="false"/>
    <row r="16" s="743" customFormat="true" ht="12.75" hidden="false" customHeight="false" outlineLevel="0" collapsed="false"/>
    <row r="17" s="744" customFormat="true" ht="12.75" hidden="false" customHeight="false" outlineLevel="0" collapsed="false">
      <c r="A17" s="744" t="s">
        <v>498</v>
      </c>
    </row>
    <row r="18" s="743" customFormat="true" ht="12.75" hidden="false" customHeight="false" outlineLevel="0" collapsed="false"/>
    <row r="19" s="745" customFormat="true" ht="12.75" hidden="false" customHeight="false" outlineLevel="0" collapsed="false">
      <c r="A19" s="743"/>
      <c r="B19" s="743"/>
      <c r="C19" s="743"/>
      <c r="D19" s="743"/>
      <c r="E19" s="743"/>
      <c r="F19" s="743"/>
      <c r="G19" s="743"/>
      <c r="H19" s="743"/>
      <c r="I19" s="743"/>
      <c r="J19" s="743"/>
      <c r="K19" s="743"/>
      <c r="L19" s="743"/>
      <c r="M19" s="743"/>
      <c r="N19" s="743"/>
      <c r="O19" s="743"/>
      <c r="P19" s="743"/>
      <c r="Q19" s="743"/>
      <c r="R19" s="743"/>
      <c r="S19" s="743"/>
      <c r="T19" s="743"/>
    </row>
    <row r="20" s="745" customFormat="true" ht="12.75" hidden="false" customHeight="false" outlineLevel="0" collapsed="false">
      <c r="A20" s="743"/>
      <c r="B20" s="743"/>
      <c r="C20" s="743"/>
      <c r="D20" s="743"/>
      <c r="E20" s="743"/>
      <c r="F20" s="743"/>
      <c r="G20" s="743"/>
      <c r="H20" s="743"/>
      <c r="I20" s="743"/>
      <c r="J20" s="743"/>
      <c r="K20" s="743"/>
      <c r="L20" s="743"/>
      <c r="M20" s="743"/>
      <c r="N20" s="743"/>
      <c r="O20" s="743"/>
      <c r="P20" s="743"/>
      <c r="Q20" s="743"/>
      <c r="R20" s="743"/>
      <c r="S20" s="743"/>
      <c r="T20" s="743"/>
      <c r="Y20" s="746" t="s">
        <v>499</v>
      </c>
      <c r="Z20" s="747" t="e">
        <f aca="false">'co2-ghg emissions'!#ref!</f>
        <v>#VALUE!</v>
      </c>
    </row>
    <row r="21" s="745" customFormat="true" ht="12.75" hidden="false" customHeight="false" outlineLevel="0" collapsed="false">
      <c r="A21" s="743"/>
      <c r="B21" s="743"/>
      <c r="C21" s="743"/>
      <c r="D21" s="743"/>
      <c r="E21" s="743"/>
      <c r="F21" s="743"/>
      <c r="G21" s="743"/>
      <c r="H21" s="743"/>
      <c r="I21" s="743"/>
      <c r="J21" s="743"/>
      <c r="K21" s="743"/>
      <c r="L21" s="743"/>
      <c r="M21" s="743"/>
      <c r="N21" s="743"/>
      <c r="O21" s="743"/>
      <c r="P21" s="743"/>
      <c r="Q21" s="743"/>
      <c r="R21" s="743"/>
      <c r="S21" s="743"/>
      <c r="T21" s="743"/>
      <c r="Y21" s="746" t="s">
        <v>500</v>
      </c>
      <c r="Z21" s="747" t="e">
        <f aca="false">'co2-ghg emissions'!#ref!</f>
        <v>#VALUE!</v>
      </c>
    </row>
    <row r="22" s="745" customFormat="true" ht="12.75" hidden="false" customHeight="false" outlineLevel="0" collapsed="false">
      <c r="A22" s="743"/>
      <c r="B22" s="743"/>
      <c r="C22" s="743"/>
      <c r="D22" s="743"/>
      <c r="E22" s="743"/>
      <c r="F22" s="743"/>
      <c r="G22" s="743"/>
      <c r="H22" s="743"/>
      <c r="I22" s="743"/>
      <c r="J22" s="743"/>
      <c r="K22" s="743"/>
      <c r="L22" s="743"/>
      <c r="M22" s="743"/>
      <c r="N22" s="743"/>
      <c r="O22" s="743"/>
      <c r="P22" s="743"/>
      <c r="Q22" s="743"/>
      <c r="R22" s="743"/>
      <c r="S22" s="743"/>
      <c r="T22" s="743"/>
      <c r="Y22" s="746" t="s">
        <v>501</v>
      </c>
      <c r="Z22" s="747" t="e">
        <f aca="false">'co2-ghg emissions'!#ref!</f>
        <v>#VALUE!</v>
      </c>
    </row>
    <row r="23" s="745" customFormat="true" ht="12.75" hidden="false" customHeight="false" outlineLevel="0" collapsed="false">
      <c r="A23" s="743"/>
      <c r="B23" s="743"/>
      <c r="C23" s="743"/>
      <c r="D23" s="743"/>
      <c r="E23" s="743"/>
      <c r="F23" s="743"/>
      <c r="G23" s="743"/>
      <c r="H23" s="743"/>
      <c r="I23" s="743"/>
      <c r="J23" s="743"/>
      <c r="K23" s="743"/>
      <c r="L23" s="743"/>
      <c r="M23" s="743"/>
      <c r="N23" s="743"/>
      <c r="O23" s="743"/>
      <c r="P23" s="743"/>
      <c r="Q23" s="743"/>
      <c r="R23" s="743"/>
      <c r="S23" s="743"/>
      <c r="T23" s="743"/>
      <c r="Y23" s="746" t="s">
        <v>137</v>
      </c>
      <c r="Z23" s="747" t="e">
        <f aca="false">'co2-ghg emissions'!#ref!</f>
        <v>#VALUE!</v>
      </c>
    </row>
    <row r="24" s="745" customFormat="true" ht="12.75" hidden="false" customHeight="false" outlineLevel="0" collapsed="false">
      <c r="A24" s="743"/>
      <c r="B24" s="743"/>
      <c r="C24" s="743"/>
      <c r="D24" s="743"/>
      <c r="E24" s="743"/>
      <c r="F24" s="743"/>
      <c r="G24" s="743"/>
      <c r="H24" s="743"/>
      <c r="I24" s="743"/>
      <c r="J24" s="743"/>
      <c r="K24" s="743"/>
      <c r="L24" s="743"/>
      <c r="M24" s="743"/>
      <c r="N24" s="743"/>
      <c r="O24" s="743"/>
      <c r="P24" s="743"/>
      <c r="Q24" s="743"/>
      <c r="R24" s="743"/>
      <c r="S24" s="743"/>
      <c r="T24" s="743"/>
      <c r="Y24" s="746" t="s">
        <v>142</v>
      </c>
      <c r="Z24" s="747" t="e">
        <f aca="false">SUM('co2-ghg emissions'!#ref!)</f>
        <v>#VALUE!</v>
      </c>
    </row>
    <row r="25" s="745" customFormat="true" ht="12.75" hidden="false" customHeight="false" outlineLevel="0" collapsed="false">
      <c r="A25" s="743"/>
      <c r="B25" s="743"/>
      <c r="C25" s="743"/>
      <c r="D25" s="743"/>
      <c r="E25" s="743"/>
      <c r="F25" s="743"/>
      <c r="G25" s="743"/>
      <c r="H25" s="743"/>
      <c r="I25" s="743"/>
      <c r="J25" s="743"/>
      <c r="K25" s="743"/>
      <c r="L25" s="743"/>
      <c r="M25" s="743"/>
      <c r="N25" s="743"/>
      <c r="O25" s="743"/>
      <c r="P25" s="743"/>
      <c r="Q25" s="743"/>
      <c r="R25" s="743"/>
      <c r="S25" s="743"/>
      <c r="T25" s="743"/>
      <c r="Y25" s="746" t="s">
        <v>327</v>
      </c>
      <c r="Z25" s="747" t="e">
        <f aca="false">'co2-ghg emissions'!#ref!</f>
        <v>#VALUE!</v>
      </c>
    </row>
    <row r="26" s="745" customFormat="true" ht="12.75" hidden="false" customHeight="false" outlineLevel="0" collapsed="false">
      <c r="A26" s="743"/>
      <c r="B26" s="743"/>
      <c r="C26" s="743"/>
      <c r="D26" s="743"/>
      <c r="E26" s="743"/>
      <c r="F26" s="743"/>
      <c r="G26" s="743"/>
      <c r="H26" s="743"/>
      <c r="I26" s="743"/>
      <c r="J26" s="743"/>
      <c r="K26" s="743"/>
      <c r="L26" s="743"/>
      <c r="M26" s="743"/>
      <c r="N26" s="743"/>
      <c r="O26" s="743"/>
      <c r="P26" s="743"/>
      <c r="Q26" s="743"/>
      <c r="R26" s="743"/>
      <c r="S26" s="743"/>
      <c r="T26" s="743"/>
      <c r="Y26" s="746" t="s">
        <v>47</v>
      </c>
      <c r="Z26" s="747" t="e">
        <f aca="false">'co2-ghg emissions'!#ref!</f>
        <v>#VALUE!</v>
      </c>
    </row>
    <row r="27" s="745" customFormat="true" ht="12.75" hidden="false" customHeight="false" outlineLevel="0" collapsed="false">
      <c r="A27" s="743"/>
      <c r="B27" s="743"/>
      <c r="C27" s="743"/>
      <c r="D27" s="743"/>
      <c r="E27" s="743"/>
      <c r="F27" s="743"/>
      <c r="G27" s="743"/>
      <c r="H27" s="743"/>
      <c r="I27" s="743"/>
      <c r="J27" s="743"/>
      <c r="K27" s="743"/>
      <c r="L27" s="743"/>
      <c r="M27" s="743"/>
      <c r="N27" s="743"/>
      <c r="O27" s="743"/>
      <c r="P27" s="743"/>
      <c r="Q27" s="743"/>
      <c r="R27" s="743"/>
      <c r="S27" s="743"/>
      <c r="T27" s="743"/>
      <c r="Y27" s="746" t="s">
        <v>502</v>
      </c>
      <c r="Z27" s="747" t="e">
        <f aca="false">SUM('co2-ghg emissions'!#ref!)</f>
        <v>#VALUE!</v>
      </c>
    </row>
    <row r="28" s="745" customFormat="true" ht="12.75" hidden="false" customHeight="false" outlineLevel="0" collapsed="false">
      <c r="A28" s="743"/>
      <c r="B28" s="743"/>
      <c r="C28" s="743"/>
      <c r="D28" s="743"/>
      <c r="E28" s="743"/>
      <c r="F28" s="743"/>
      <c r="G28" s="743"/>
      <c r="H28" s="743"/>
      <c r="I28" s="743"/>
      <c r="J28" s="743"/>
      <c r="K28" s="743"/>
      <c r="L28" s="743"/>
      <c r="M28" s="743"/>
      <c r="N28" s="743"/>
      <c r="O28" s="743"/>
      <c r="P28" s="743"/>
      <c r="Q28" s="743"/>
      <c r="R28" s="743"/>
      <c r="S28" s="743"/>
      <c r="T28" s="743"/>
      <c r="Y28" s="748"/>
      <c r="Z28" s="749"/>
    </row>
    <row r="29" s="745" customFormat="true" ht="25.5" hidden="false" customHeight="true" outlineLevel="0" collapsed="false">
      <c r="A29" s="743"/>
      <c r="B29" s="743"/>
      <c r="C29" s="743"/>
      <c r="D29" s="743"/>
      <c r="E29" s="743"/>
      <c r="F29" s="743"/>
      <c r="G29" s="743"/>
      <c r="H29" s="743"/>
      <c r="I29" s="743"/>
      <c r="J29" s="743"/>
      <c r="K29" s="743"/>
      <c r="L29" s="743"/>
      <c r="M29" s="743"/>
      <c r="N29" s="743"/>
      <c r="O29" s="743"/>
      <c r="P29" s="743"/>
      <c r="Q29" s="743"/>
      <c r="R29" s="743"/>
      <c r="S29" s="743"/>
      <c r="T29" s="743"/>
      <c r="Y29" s="750" t="s">
        <v>503</v>
      </c>
      <c r="Z29" s="747" t="e">
        <f aca="false">'co2-ghg emissions'!#ref!</f>
        <v>#VALUE!</v>
      </c>
    </row>
    <row r="30" s="745" customFormat="true" ht="12.75" hidden="false" customHeight="false" outlineLevel="0" collapsed="false">
      <c r="A30" s="743"/>
      <c r="B30" s="743"/>
      <c r="C30" s="743"/>
      <c r="D30" s="743"/>
      <c r="E30" s="743"/>
      <c r="F30" s="743"/>
      <c r="G30" s="743"/>
      <c r="H30" s="743"/>
      <c r="I30" s="743"/>
      <c r="J30" s="743"/>
      <c r="K30" s="743"/>
      <c r="L30" s="743"/>
      <c r="M30" s="743"/>
      <c r="N30" s="743"/>
      <c r="O30" s="743"/>
      <c r="P30" s="743"/>
      <c r="Q30" s="743"/>
      <c r="R30" s="743"/>
      <c r="S30" s="743"/>
      <c r="T30" s="743"/>
      <c r="Y30" s="746" t="s">
        <v>504</v>
      </c>
      <c r="Z30" s="747" t="e">
        <f aca="false">'co2-ghg emissions'!#ref!</f>
        <v>#VALUE!</v>
      </c>
    </row>
    <row r="31" s="745" customFormat="true" ht="12.75" hidden="false" customHeight="false" outlineLevel="0" collapsed="false">
      <c r="A31" s="743"/>
      <c r="B31" s="743"/>
      <c r="C31" s="743"/>
      <c r="D31" s="743"/>
      <c r="E31" s="743"/>
      <c r="F31" s="743"/>
      <c r="G31" s="743"/>
      <c r="H31" s="743"/>
      <c r="I31" s="743"/>
      <c r="J31" s="743"/>
      <c r="K31" s="743"/>
      <c r="L31" s="743"/>
      <c r="M31" s="743"/>
      <c r="N31" s="743"/>
      <c r="O31" s="743"/>
      <c r="P31" s="743"/>
      <c r="Q31" s="743"/>
      <c r="R31" s="743"/>
      <c r="S31" s="743"/>
      <c r="T31" s="743"/>
      <c r="Y31" s="746" t="s">
        <v>47</v>
      </c>
      <c r="Z31" s="747" t="e">
        <f aca="false">'co2-ghg emissions'!#ref!</f>
        <v>#VALUE!</v>
      </c>
    </row>
    <row r="32" s="745" customFormat="true" ht="12.75" hidden="false" customHeight="false" outlineLevel="0" collapsed="false">
      <c r="A32" s="743"/>
      <c r="B32" s="743"/>
      <c r="C32" s="743"/>
      <c r="D32" s="743"/>
      <c r="E32" s="743"/>
      <c r="F32" s="743"/>
      <c r="G32" s="743"/>
      <c r="H32" s="743"/>
      <c r="I32" s="743"/>
      <c r="J32" s="743"/>
      <c r="K32" s="743"/>
      <c r="L32" s="743"/>
      <c r="M32" s="743"/>
      <c r="N32" s="743"/>
      <c r="O32" s="743"/>
      <c r="P32" s="743"/>
      <c r="Q32" s="743"/>
      <c r="R32" s="743"/>
      <c r="S32" s="743"/>
      <c r="T32" s="743"/>
      <c r="Y32" s="746" t="s">
        <v>502</v>
      </c>
      <c r="Z32" s="747" t="e">
        <f aca="false">SUM('co2-ghg emissions'!#ref!)</f>
        <v>#VALUE!</v>
      </c>
    </row>
    <row r="33" s="745" customFormat="true" ht="12.75" hidden="false" customHeight="false" outlineLevel="0" collapsed="false">
      <c r="A33" s="743"/>
      <c r="B33" s="743"/>
      <c r="C33" s="743"/>
      <c r="D33" s="743"/>
      <c r="E33" s="743"/>
      <c r="F33" s="743"/>
      <c r="G33" s="743"/>
      <c r="H33" s="743"/>
      <c r="I33" s="743"/>
      <c r="J33" s="743"/>
      <c r="K33" s="743"/>
      <c r="L33" s="743"/>
      <c r="M33" s="743"/>
      <c r="N33" s="743"/>
      <c r="O33" s="743"/>
      <c r="P33" s="743"/>
      <c r="Q33" s="743"/>
      <c r="R33" s="743"/>
      <c r="S33" s="743"/>
      <c r="T33" s="743"/>
    </row>
    <row r="34" s="753" customFormat="true" ht="12.75" hidden="false" customHeight="false" outlineLevel="0" collapsed="false">
      <c r="A34" s="751"/>
      <c r="B34" s="752"/>
      <c r="C34" s="752"/>
      <c r="D34" s="752"/>
      <c r="E34" s="752"/>
      <c r="F34" s="752"/>
      <c r="G34" s="752"/>
      <c r="H34" s="752"/>
      <c r="I34" s="752"/>
      <c r="J34" s="752"/>
      <c r="K34" s="752"/>
      <c r="L34" s="752"/>
      <c r="M34" s="752"/>
      <c r="N34" s="752"/>
      <c r="O34" s="752"/>
      <c r="P34" s="752"/>
      <c r="Q34" s="752"/>
      <c r="R34" s="752"/>
      <c r="S34" s="752"/>
      <c r="T34" s="752"/>
    </row>
    <row r="35" s="753" customFormat="true" ht="12.75" hidden="false" customHeight="false" outlineLevel="0" collapsed="false">
      <c r="A35" s="751"/>
      <c r="B35" s="752"/>
      <c r="C35" s="752"/>
      <c r="D35" s="752"/>
      <c r="E35" s="752"/>
      <c r="F35" s="752"/>
      <c r="G35" s="752"/>
      <c r="H35" s="752"/>
      <c r="I35" s="752"/>
      <c r="J35" s="752"/>
      <c r="K35" s="752"/>
      <c r="L35" s="752"/>
      <c r="M35" s="752"/>
      <c r="N35" s="752"/>
      <c r="O35" s="752"/>
      <c r="P35" s="752"/>
      <c r="Q35" s="752"/>
      <c r="R35" s="752"/>
      <c r="S35" s="752"/>
      <c r="T35" s="752"/>
    </row>
    <row r="36" s="732" customFormat="true" ht="12.75" hidden="false" customHeight="false" outlineLevel="0" collapsed="false"/>
    <row r="37" s="733" customFormat="true" ht="12.75" hidden="false" customHeight="false" outlineLevel="0" collapsed="false">
      <c r="A37" s="733" t="s">
        <v>505</v>
      </c>
    </row>
    <row r="38" s="732" customFormat="true" ht="12.75" hidden="false" customHeight="false" outlineLevel="0" collapsed="false"/>
    <row r="39" s="737" customFormat="true" ht="12.75" hidden="false" customHeight="false" outlineLevel="0" collapsed="false">
      <c r="A39" s="732"/>
      <c r="B39" s="732"/>
      <c r="C39" s="732"/>
      <c r="D39" s="732"/>
      <c r="E39" s="732"/>
      <c r="F39" s="732"/>
      <c r="G39" s="732"/>
      <c r="H39" s="732"/>
      <c r="I39" s="732"/>
      <c r="J39" s="732"/>
      <c r="K39" s="732"/>
      <c r="L39" s="732"/>
      <c r="M39" s="732"/>
      <c r="N39" s="732"/>
      <c r="O39" s="732"/>
      <c r="P39" s="732"/>
      <c r="Q39" s="732"/>
      <c r="R39" s="732"/>
      <c r="S39" s="732"/>
      <c r="T39" s="732"/>
    </row>
    <row r="40" s="737" customFormat="true" ht="12.75" hidden="false" customHeight="false" outlineLevel="0" collapsed="false">
      <c r="A40" s="732"/>
      <c r="B40" s="732"/>
      <c r="C40" s="732"/>
      <c r="D40" s="732"/>
      <c r="E40" s="732"/>
      <c r="F40" s="732"/>
      <c r="G40" s="732"/>
      <c r="H40" s="732"/>
      <c r="I40" s="732"/>
      <c r="J40" s="732"/>
      <c r="K40" s="732"/>
      <c r="L40" s="732"/>
      <c r="M40" s="732"/>
      <c r="N40" s="732"/>
      <c r="O40" s="732"/>
      <c r="P40" s="732"/>
      <c r="Q40" s="732"/>
      <c r="R40" s="732"/>
      <c r="S40" s="732"/>
      <c r="T40" s="732"/>
      <c r="Y40" s="746" t="s">
        <v>499</v>
      </c>
      <c r="Z40" s="747" t="n">
        <f aca="false">'CO2-GHG emissions'!T39</f>
        <v>0</v>
      </c>
    </row>
    <row r="41" s="737" customFormat="true" ht="12.75" hidden="false" customHeight="false" outlineLevel="0" collapsed="false">
      <c r="A41" s="732"/>
      <c r="B41" s="732"/>
      <c r="C41" s="732"/>
      <c r="D41" s="732"/>
      <c r="E41" s="732"/>
      <c r="F41" s="732"/>
      <c r="G41" s="732"/>
      <c r="H41" s="732"/>
      <c r="I41" s="732"/>
      <c r="J41" s="732"/>
      <c r="K41" s="732"/>
      <c r="L41" s="732"/>
      <c r="M41" s="732"/>
      <c r="N41" s="732"/>
      <c r="O41" s="732"/>
      <c r="P41" s="732"/>
      <c r="Q41" s="732"/>
      <c r="R41" s="732"/>
      <c r="S41" s="732"/>
      <c r="T41" s="732"/>
      <c r="Y41" s="746" t="s">
        <v>500</v>
      </c>
      <c r="Z41" s="747" t="n">
        <f aca="false">'CO2-GHG emissions'!T42</f>
        <v>0</v>
      </c>
    </row>
    <row r="42" s="737" customFormat="true" ht="12.75" hidden="false" customHeight="false" outlineLevel="0" collapsed="false">
      <c r="A42" s="732"/>
      <c r="B42" s="732"/>
      <c r="C42" s="732"/>
      <c r="D42" s="732"/>
      <c r="E42" s="732"/>
      <c r="F42" s="732"/>
      <c r="G42" s="732"/>
      <c r="H42" s="732"/>
      <c r="I42" s="732"/>
      <c r="J42" s="732"/>
      <c r="K42" s="732"/>
      <c r="L42" s="732"/>
      <c r="M42" s="732"/>
      <c r="N42" s="732"/>
      <c r="O42" s="732"/>
      <c r="P42" s="732"/>
      <c r="Q42" s="732"/>
      <c r="R42" s="732"/>
      <c r="S42" s="732"/>
      <c r="T42" s="732"/>
      <c r="Y42" s="746" t="s">
        <v>501</v>
      </c>
      <c r="Z42" s="747" t="n">
        <f aca="false">'CO2-GHG emissions'!T44</f>
        <v>0</v>
      </c>
    </row>
    <row r="43" s="737" customFormat="true" ht="12.75" hidden="false" customHeight="false" outlineLevel="0" collapsed="false">
      <c r="A43" s="732"/>
      <c r="B43" s="732"/>
      <c r="C43" s="732"/>
      <c r="D43" s="732"/>
      <c r="E43" s="732"/>
      <c r="F43" s="732"/>
      <c r="G43" s="732"/>
      <c r="H43" s="732"/>
      <c r="I43" s="732"/>
      <c r="J43" s="732"/>
      <c r="K43" s="732"/>
      <c r="L43" s="732"/>
      <c r="M43" s="732"/>
      <c r="N43" s="732"/>
      <c r="O43" s="732"/>
      <c r="P43" s="732"/>
      <c r="Q43" s="732"/>
      <c r="R43" s="732"/>
      <c r="S43" s="732"/>
      <c r="T43" s="732"/>
      <c r="Y43" s="746" t="s">
        <v>137</v>
      </c>
      <c r="Z43" s="747" t="n">
        <f aca="false">'CO2-GHG emissions'!T45</f>
        <v>0</v>
      </c>
    </row>
    <row r="44" s="737" customFormat="true" ht="12.75" hidden="false" customHeight="false" outlineLevel="0" collapsed="false">
      <c r="A44" s="732"/>
      <c r="B44" s="732"/>
      <c r="C44" s="732"/>
      <c r="D44" s="732"/>
      <c r="E44" s="732"/>
      <c r="F44" s="732"/>
      <c r="G44" s="732"/>
      <c r="H44" s="732"/>
      <c r="I44" s="732"/>
      <c r="J44" s="732"/>
      <c r="K44" s="732"/>
      <c r="L44" s="732"/>
      <c r="M44" s="732"/>
      <c r="N44" s="732"/>
      <c r="O44" s="732"/>
      <c r="P44" s="732"/>
      <c r="Q44" s="732"/>
      <c r="R44" s="732"/>
      <c r="S44" s="732"/>
      <c r="T44" s="732"/>
      <c r="Y44" s="746" t="s">
        <v>142</v>
      </c>
      <c r="Z44" s="747" t="n">
        <f aca="false">SUM('CO2-GHG emissions'!T46:T47)</f>
        <v>0</v>
      </c>
    </row>
    <row r="45" s="737" customFormat="true" ht="12.75" hidden="false" customHeight="false" outlineLevel="0" collapsed="false">
      <c r="A45" s="732"/>
      <c r="B45" s="732"/>
      <c r="C45" s="732"/>
      <c r="D45" s="732"/>
      <c r="E45" s="732"/>
      <c r="F45" s="732"/>
      <c r="G45" s="732"/>
      <c r="H45" s="732"/>
      <c r="I45" s="732"/>
      <c r="J45" s="732"/>
      <c r="K45" s="732"/>
      <c r="L45" s="732"/>
      <c r="M45" s="732"/>
      <c r="N45" s="732"/>
      <c r="O45" s="732"/>
      <c r="P45" s="732"/>
      <c r="Q45" s="732"/>
      <c r="R45" s="732"/>
      <c r="S45" s="732"/>
      <c r="T45" s="732"/>
      <c r="Y45" s="746" t="s">
        <v>327</v>
      </c>
      <c r="Z45" s="747" t="n">
        <f aca="false">'CO2-GHG emissions'!T66</f>
        <v>0</v>
      </c>
    </row>
    <row r="46" s="737" customFormat="true" ht="12.75" hidden="false" customHeight="false" outlineLevel="0" collapsed="false">
      <c r="A46" s="732"/>
      <c r="B46" s="732"/>
      <c r="C46" s="732"/>
      <c r="D46" s="732"/>
      <c r="E46" s="732"/>
      <c r="F46" s="732"/>
      <c r="G46" s="732"/>
      <c r="H46" s="732"/>
      <c r="I46" s="732"/>
      <c r="J46" s="732"/>
      <c r="K46" s="732"/>
      <c r="L46" s="732"/>
      <c r="M46" s="732"/>
      <c r="N46" s="732"/>
      <c r="O46" s="732"/>
      <c r="P46" s="732"/>
      <c r="Q46" s="732"/>
      <c r="R46" s="732"/>
      <c r="S46" s="732"/>
      <c r="T46" s="732"/>
      <c r="Y46" s="746" t="s">
        <v>47</v>
      </c>
      <c r="Z46" s="747" t="n">
        <f aca="false">'CO2-GHG emissions'!T68</f>
        <v>0</v>
      </c>
    </row>
    <row r="47" s="737" customFormat="true" ht="12.75" hidden="false" customHeight="false" outlineLevel="0" collapsed="false">
      <c r="A47" s="732"/>
      <c r="B47" s="732"/>
      <c r="C47" s="732"/>
      <c r="D47" s="732"/>
      <c r="E47" s="732"/>
      <c r="F47" s="732"/>
      <c r="G47" s="732"/>
      <c r="H47" s="732"/>
      <c r="I47" s="732"/>
      <c r="J47" s="732"/>
      <c r="K47" s="732"/>
      <c r="L47" s="732"/>
      <c r="M47" s="732"/>
      <c r="N47" s="732"/>
      <c r="O47" s="732"/>
      <c r="P47" s="732"/>
      <c r="Q47" s="732"/>
      <c r="R47" s="732"/>
      <c r="S47" s="732"/>
      <c r="T47" s="732"/>
      <c r="X47" s="754"/>
      <c r="Y47" s="755"/>
      <c r="Z47" s="756"/>
      <c r="AA47" s="754"/>
    </row>
    <row r="48" s="737" customFormat="true" ht="12.75" hidden="false" customHeight="false" outlineLevel="0" collapsed="false">
      <c r="A48" s="732"/>
      <c r="B48" s="732"/>
      <c r="C48" s="732"/>
      <c r="D48" s="732"/>
      <c r="E48" s="732"/>
      <c r="F48" s="732"/>
      <c r="G48" s="732"/>
      <c r="H48" s="732"/>
      <c r="I48" s="732"/>
      <c r="J48" s="732"/>
      <c r="K48" s="732"/>
      <c r="L48" s="732"/>
      <c r="M48" s="732"/>
      <c r="N48" s="732"/>
      <c r="O48" s="732"/>
      <c r="P48" s="732"/>
      <c r="Q48" s="732"/>
      <c r="R48" s="732"/>
      <c r="S48" s="732"/>
      <c r="T48" s="732"/>
      <c r="X48" s="754"/>
      <c r="Y48" s="757"/>
      <c r="Z48" s="756"/>
      <c r="AA48" s="754"/>
    </row>
    <row r="49" s="737" customFormat="true" ht="25.5" hidden="false" customHeight="false" outlineLevel="0" collapsed="false">
      <c r="A49" s="732"/>
      <c r="B49" s="732"/>
      <c r="C49" s="732"/>
      <c r="D49" s="732"/>
      <c r="E49" s="732"/>
      <c r="F49" s="732"/>
      <c r="G49" s="732"/>
      <c r="H49" s="732"/>
      <c r="I49" s="732"/>
      <c r="J49" s="732"/>
      <c r="K49" s="732"/>
      <c r="L49" s="732"/>
      <c r="M49" s="732"/>
      <c r="N49" s="732"/>
      <c r="O49" s="732"/>
      <c r="P49" s="732"/>
      <c r="Q49" s="732"/>
      <c r="R49" s="732"/>
      <c r="S49" s="732"/>
      <c r="T49" s="732"/>
      <c r="Y49" s="750" t="s">
        <v>503</v>
      </c>
      <c r="Z49" s="747" t="n">
        <f aca="false">'CO2-GHG emissions'!T49</f>
        <v>0</v>
      </c>
    </row>
    <row r="50" s="737" customFormat="true" ht="12.75" hidden="false" customHeight="false" outlineLevel="0" collapsed="false">
      <c r="A50" s="732"/>
      <c r="B50" s="732"/>
      <c r="C50" s="732"/>
      <c r="D50" s="732"/>
      <c r="E50" s="732"/>
      <c r="F50" s="732"/>
      <c r="G50" s="732"/>
      <c r="H50" s="732"/>
      <c r="I50" s="732"/>
      <c r="J50" s="732"/>
      <c r="K50" s="732"/>
      <c r="L50" s="732"/>
      <c r="M50" s="732"/>
      <c r="N50" s="732"/>
      <c r="O50" s="732"/>
      <c r="P50" s="732"/>
      <c r="Q50" s="732"/>
      <c r="R50" s="732"/>
      <c r="S50" s="732"/>
      <c r="T50" s="732"/>
      <c r="Y50" s="746" t="s">
        <v>504</v>
      </c>
      <c r="Z50" s="747" t="n">
        <f aca="false">'CO2-GHG emissions'!T66</f>
        <v>0</v>
      </c>
    </row>
    <row r="51" s="737" customFormat="true" ht="12.75" hidden="false" customHeight="false" outlineLevel="0" collapsed="false">
      <c r="A51" s="732"/>
      <c r="B51" s="732"/>
      <c r="C51" s="732"/>
      <c r="D51" s="732"/>
      <c r="E51" s="732"/>
      <c r="F51" s="732"/>
      <c r="G51" s="732"/>
      <c r="H51" s="732"/>
      <c r="I51" s="732"/>
      <c r="J51" s="732"/>
      <c r="K51" s="732"/>
      <c r="L51" s="732"/>
      <c r="M51" s="732"/>
      <c r="N51" s="732"/>
      <c r="O51" s="732"/>
      <c r="P51" s="732"/>
      <c r="Q51" s="732"/>
      <c r="R51" s="732"/>
      <c r="S51" s="732"/>
      <c r="T51" s="732"/>
      <c r="Y51" s="746" t="s">
        <v>47</v>
      </c>
      <c r="Z51" s="747" t="n">
        <f aca="false">'CO2-GHG emissions'!T71</f>
        <v>0</v>
      </c>
    </row>
    <row r="52" s="737" customFormat="true" ht="12.75" hidden="false" customHeight="false" outlineLevel="0" collapsed="false">
      <c r="A52" s="732"/>
      <c r="B52" s="732"/>
      <c r="C52" s="732"/>
      <c r="D52" s="732"/>
      <c r="E52" s="732"/>
      <c r="F52" s="732"/>
      <c r="G52" s="732"/>
      <c r="H52" s="732"/>
      <c r="I52" s="732"/>
      <c r="J52" s="732"/>
      <c r="K52" s="732"/>
      <c r="L52" s="732"/>
      <c r="M52" s="732"/>
      <c r="N52" s="732"/>
      <c r="O52" s="732"/>
      <c r="P52" s="732"/>
      <c r="Q52" s="732"/>
      <c r="R52" s="732"/>
      <c r="S52" s="732"/>
      <c r="T52" s="732"/>
      <c r="Y52" s="755"/>
      <c r="Z52" s="756"/>
      <c r="AA52" s="754"/>
      <c r="AB52" s="754"/>
    </row>
    <row r="53" s="737" customFormat="true" ht="12.75" hidden="false" customHeight="false" outlineLevel="0" collapsed="false">
      <c r="A53" s="732"/>
      <c r="B53" s="732"/>
      <c r="C53" s="732"/>
      <c r="D53" s="732"/>
      <c r="E53" s="732"/>
      <c r="F53" s="732"/>
      <c r="G53" s="732"/>
      <c r="H53" s="732"/>
      <c r="I53" s="732"/>
      <c r="J53" s="732"/>
      <c r="K53" s="732"/>
      <c r="L53" s="732"/>
      <c r="M53" s="732"/>
      <c r="N53" s="732"/>
      <c r="O53" s="732"/>
      <c r="P53" s="732"/>
      <c r="Q53" s="732"/>
      <c r="R53" s="732"/>
      <c r="S53" s="732"/>
      <c r="T53" s="732"/>
    </row>
    <row r="54" s="737" customFormat="true" ht="12.75" hidden="false" customHeight="false" outlineLevel="0" collapsed="false">
      <c r="A54" s="758"/>
      <c r="B54" s="732"/>
      <c r="C54" s="732"/>
      <c r="D54" s="732"/>
      <c r="E54" s="732"/>
      <c r="F54" s="732"/>
      <c r="G54" s="732"/>
      <c r="H54" s="732"/>
      <c r="I54" s="732"/>
      <c r="J54" s="732"/>
      <c r="K54" s="732"/>
      <c r="L54" s="732"/>
      <c r="M54" s="732"/>
      <c r="N54" s="732"/>
      <c r="O54" s="732"/>
      <c r="P54" s="732"/>
      <c r="Q54" s="732"/>
      <c r="R54" s="732"/>
      <c r="S54" s="732"/>
      <c r="T54" s="732"/>
    </row>
    <row r="55" s="743" customFormat="true" ht="12.75" hidden="false" customHeight="false" outlineLevel="0" collapsed="false"/>
    <row r="56" s="743" customFormat="true" ht="12.75" hidden="false" customHeight="false" outlineLevel="0" collapsed="false">
      <c r="A56" s="744" t="s">
        <v>506</v>
      </c>
    </row>
    <row r="57" s="743" customFormat="true" ht="12.75" hidden="false" customHeight="false" outlineLevel="0" collapsed="false">
      <c r="A57" s="744"/>
    </row>
    <row r="58" s="745" customFormat="true" ht="12.75" hidden="false" customHeight="false" outlineLevel="0" collapsed="false">
      <c r="A58" s="743"/>
      <c r="B58" s="743"/>
      <c r="C58" s="743"/>
      <c r="D58" s="743"/>
      <c r="E58" s="743"/>
      <c r="F58" s="743"/>
      <c r="G58" s="743"/>
      <c r="H58" s="743"/>
      <c r="I58" s="743"/>
      <c r="J58" s="743"/>
      <c r="K58" s="743"/>
      <c r="L58" s="743"/>
      <c r="M58" s="743"/>
      <c r="N58" s="743"/>
      <c r="O58" s="743"/>
      <c r="P58" s="743"/>
      <c r="Q58" s="743"/>
      <c r="R58" s="743"/>
      <c r="S58" s="743"/>
      <c r="T58" s="743"/>
    </row>
    <row r="59" s="745" customFormat="true" ht="12.75" hidden="false" customHeight="false" outlineLevel="0" collapsed="false">
      <c r="A59" s="743"/>
      <c r="B59" s="743"/>
      <c r="C59" s="743"/>
      <c r="D59" s="743"/>
      <c r="E59" s="743"/>
      <c r="F59" s="743"/>
      <c r="G59" s="743"/>
      <c r="H59" s="743"/>
      <c r="I59" s="743"/>
      <c r="J59" s="743"/>
      <c r="K59" s="743"/>
      <c r="L59" s="743"/>
      <c r="M59" s="743"/>
      <c r="N59" s="743"/>
      <c r="O59" s="743"/>
      <c r="P59" s="743"/>
      <c r="Q59" s="743"/>
      <c r="R59" s="743"/>
      <c r="S59" s="743"/>
      <c r="T59" s="743"/>
      <c r="Y59" s="746" t="s">
        <v>114</v>
      </c>
      <c r="Z59" s="747" t="e">
        <f aca="false">'CO2-GHG emissions'!D71</f>
        <v>#VALUE!</v>
      </c>
    </row>
    <row r="60" s="745" customFormat="true" ht="12.75" hidden="false" customHeight="false" outlineLevel="0" collapsed="false">
      <c r="A60" s="743"/>
      <c r="B60" s="743"/>
      <c r="C60" s="743"/>
      <c r="D60" s="743"/>
      <c r="E60" s="743"/>
      <c r="F60" s="743"/>
      <c r="G60" s="743"/>
      <c r="H60" s="743"/>
      <c r="I60" s="743"/>
      <c r="J60" s="743"/>
      <c r="K60" s="743"/>
      <c r="L60" s="743"/>
      <c r="M60" s="743"/>
      <c r="N60" s="743"/>
      <c r="O60" s="743"/>
      <c r="P60" s="743"/>
      <c r="Q60" s="743"/>
      <c r="R60" s="743"/>
      <c r="S60" s="743"/>
      <c r="T60" s="743"/>
      <c r="Y60" s="746" t="s">
        <v>197</v>
      </c>
      <c r="Z60" s="747" t="e">
        <f aca="false">'CO2-GHG emissions'!E71</f>
        <v>#VALUE!</v>
      </c>
    </row>
    <row r="61" s="745" customFormat="true" ht="12.75" hidden="false" customHeight="false" outlineLevel="0" collapsed="false">
      <c r="A61" s="743"/>
      <c r="B61" s="743"/>
      <c r="C61" s="743"/>
      <c r="D61" s="743"/>
      <c r="E61" s="743"/>
      <c r="F61" s="743"/>
      <c r="G61" s="743"/>
      <c r="H61" s="743"/>
      <c r="I61" s="743"/>
      <c r="J61" s="743"/>
      <c r="K61" s="743"/>
      <c r="L61" s="743"/>
      <c r="M61" s="743"/>
      <c r="N61" s="743"/>
      <c r="O61" s="743"/>
      <c r="P61" s="743"/>
      <c r="Q61" s="743"/>
      <c r="R61" s="743"/>
      <c r="S61" s="743"/>
      <c r="T61" s="743"/>
      <c r="Y61" s="746" t="s">
        <v>116</v>
      </c>
      <c r="Z61" s="747" t="e">
        <f aca="false">SUM('CO2-GHG emissions'!F71:M71)</f>
        <v>#VALUE!</v>
      </c>
    </row>
    <row r="62" s="745" customFormat="true" ht="12.75" hidden="false" customHeight="false" outlineLevel="0" collapsed="false">
      <c r="A62" s="743"/>
      <c r="B62" s="743"/>
      <c r="C62" s="743"/>
      <c r="D62" s="743"/>
      <c r="E62" s="743"/>
      <c r="F62" s="743"/>
      <c r="G62" s="743"/>
      <c r="H62" s="743"/>
      <c r="I62" s="743"/>
      <c r="J62" s="743"/>
      <c r="K62" s="743"/>
      <c r="L62" s="743"/>
      <c r="M62" s="743"/>
      <c r="N62" s="743"/>
      <c r="O62" s="743"/>
      <c r="P62" s="743"/>
      <c r="Q62" s="743"/>
      <c r="R62" s="743"/>
      <c r="S62" s="743"/>
      <c r="T62" s="743"/>
      <c r="Y62" s="746" t="s">
        <v>507</v>
      </c>
      <c r="Z62" s="747" t="e">
        <f aca="false">SUM('CO2-GHG emissions'!O71:S71)</f>
        <v>#VALUE!</v>
      </c>
    </row>
    <row r="63" s="745" customFormat="true" ht="12.75" hidden="false" customHeight="false" outlineLevel="0" collapsed="false">
      <c r="A63" s="743"/>
      <c r="B63" s="743"/>
      <c r="C63" s="743"/>
      <c r="D63" s="743"/>
      <c r="E63" s="743"/>
      <c r="F63" s="743"/>
      <c r="G63" s="743"/>
      <c r="H63" s="743"/>
      <c r="I63" s="743"/>
      <c r="J63" s="743"/>
      <c r="K63" s="743"/>
      <c r="L63" s="743"/>
      <c r="M63" s="743"/>
      <c r="N63" s="743"/>
      <c r="O63" s="743"/>
      <c r="P63" s="743"/>
      <c r="Q63" s="743"/>
      <c r="R63" s="743"/>
      <c r="S63" s="743"/>
      <c r="T63" s="743"/>
    </row>
    <row r="64" s="745" customFormat="true" ht="12.75" hidden="false" customHeight="false" outlineLevel="0" collapsed="false">
      <c r="A64" s="743"/>
      <c r="B64" s="743"/>
      <c r="C64" s="743"/>
      <c r="D64" s="743"/>
      <c r="E64" s="743"/>
      <c r="F64" s="743"/>
      <c r="G64" s="743"/>
      <c r="H64" s="743"/>
      <c r="I64" s="743"/>
      <c r="J64" s="743"/>
      <c r="K64" s="743"/>
      <c r="L64" s="743"/>
      <c r="M64" s="743"/>
      <c r="N64" s="743"/>
      <c r="O64" s="743"/>
      <c r="P64" s="743"/>
      <c r="Q64" s="743"/>
      <c r="R64" s="743"/>
      <c r="S64" s="743"/>
      <c r="T64" s="743"/>
    </row>
    <row r="65" s="745" customFormat="true" ht="12.75" hidden="false" customHeight="false" outlineLevel="0" collapsed="false">
      <c r="A65" s="743"/>
      <c r="B65" s="743"/>
      <c r="C65" s="743"/>
      <c r="D65" s="743"/>
      <c r="E65" s="743"/>
      <c r="F65" s="743"/>
      <c r="G65" s="743"/>
      <c r="H65" s="743"/>
      <c r="I65" s="743"/>
      <c r="J65" s="743"/>
      <c r="K65" s="743"/>
      <c r="L65" s="743"/>
      <c r="M65" s="743"/>
      <c r="N65" s="743"/>
      <c r="O65" s="743"/>
      <c r="P65" s="743"/>
      <c r="Q65" s="743"/>
      <c r="R65" s="743"/>
      <c r="S65" s="743"/>
      <c r="T65" s="743"/>
    </row>
    <row r="66" s="745" customFormat="true" ht="12.75" hidden="false" customHeight="false" outlineLevel="0" collapsed="false">
      <c r="A66" s="743"/>
      <c r="B66" s="743"/>
      <c r="C66" s="743"/>
      <c r="D66" s="743"/>
      <c r="E66" s="743"/>
      <c r="F66" s="743"/>
      <c r="G66" s="743"/>
      <c r="H66" s="743"/>
      <c r="I66" s="743"/>
      <c r="J66" s="743"/>
      <c r="K66" s="743"/>
      <c r="L66" s="743"/>
      <c r="M66" s="743"/>
      <c r="N66" s="743"/>
      <c r="O66" s="743"/>
      <c r="P66" s="743"/>
      <c r="Q66" s="743"/>
      <c r="R66" s="743"/>
      <c r="S66" s="743"/>
      <c r="T66" s="743"/>
    </row>
    <row r="67" s="745" customFormat="true" ht="12.75" hidden="false" customHeight="false" outlineLevel="0" collapsed="false">
      <c r="A67" s="743"/>
      <c r="B67" s="743"/>
      <c r="C67" s="743"/>
      <c r="D67" s="743"/>
      <c r="E67" s="743"/>
      <c r="F67" s="743"/>
      <c r="G67" s="743"/>
      <c r="H67" s="743"/>
      <c r="I67" s="743"/>
      <c r="J67" s="743"/>
      <c r="K67" s="743"/>
      <c r="L67" s="743"/>
      <c r="M67" s="743"/>
      <c r="N67" s="743"/>
      <c r="O67" s="743"/>
      <c r="P67" s="743"/>
      <c r="Q67" s="743"/>
      <c r="R67" s="743"/>
      <c r="S67" s="743"/>
      <c r="T67" s="743"/>
    </row>
    <row r="68" s="745" customFormat="true" ht="12.75" hidden="false" customHeight="false" outlineLevel="0" collapsed="false">
      <c r="A68" s="743"/>
      <c r="B68" s="743"/>
      <c r="C68" s="743"/>
      <c r="D68" s="743"/>
      <c r="E68" s="743"/>
      <c r="F68" s="743"/>
      <c r="G68" s="743"/>
      <c r="H68" s="743"/>
      <c r="I68" s="743"/>
      <c r="J68" s="743"/>
      <c r="K68" s="743"/>
      <c r="L68" s="743"/>
      <c r="M68" s="743"/>
      <c r="N68" s="743"/>
      <c r="O68" s="743"/>
      <c r="P68" s="743"/>
      <c r="Q68" s="743"/>
      <c r="R68" s="743"/>
      <c r="S68" s="743"/>
      <c r="T68" s="743"/>
    </row>
    <row r="69" s="745" customFormat="true" ht="12.75" hidden="false" customHeight="false" outlineLevel="0" collapsed="false">
      <c r="A69" s="743"/>
      <c r="B69" s="743"/>
      <c r="C69" s="743"/>
      <c r="D69" s="743"/>
      <c r="E69" s="743"/>
      <c r="F69" s="743"/>
      <c r="G69" s="743"/>
      <c r="H69" s="743"/>
      <c r="I69" s="743"/>
      <c r="J69" s="743"/>
      <c r="K69" s="743"/>
      <c r="L69" s="743"/>
      <c r="M69" s="743"/>
      <c r="N69" s="743"/>
      <c r="O69" s="743"/>
      <c r="P69" s="743"/>
      <c r="Q69" s="743"/>
      <c r="R69" s="743"/>
      <c r="S69" s="743"/>
      <c r="T69" s="743"/>
    </row>
    <row r="70" s="745" customFormat="true" ht="12.75" hidden="false" customHeight="false" outlineLevel="0" collapsed="false">
      <c r="A70" s="743"/>
      <c r="B70" s="743"/>
      <c r="C70" s="743"/>
      <c r="D70" s="743"/>
      <c r="E70" s="743"/>
      <c r="F70" s="743"/>
      <c r="G70" s="743"/>
      <c r="H70" s="743"/>
      <c r="I70" s="743"/>
      <c r="J70" s="743"/>
      <c r="K70" s="743"/>
      <c r="L70" s="743"/>
      <c r="M70" s="743"/>
      <c r="N70" s="743"/>
      <c r="O70" s="743"/>
      <c r="P70" s="743"/>
      <c r="Q70" s="743"/>
      <c r="R70" s="743"/>
      <c r="S70" s="743"/>
      <c r="T70" s="743"/>
    </row>
    <row r="71" s="745" customFormat="true" ht="12.75" hidden="false" customHeight="false" outlineLevel="0" collapsed="false">
      <c r="A71" s="743"/>
      <c r="B71" s="743"/>
      <c r="C71" s="743"/>
      <c r="D71" s="743"/>
      <c r="E71" s="743"/>
      <c r="F71" s="743"/>
      <c r="G71" s="743"/>
      <c r="H71" s="743"/>
      <c r="I71" s="743"/>
      <c r="J71" s="743"/>
      <c r="K71" s="743"/>
      <c r="L71" s="743"/>
      <c r="M71" s="743"/>
      <c r="N71" s="743"/>
      <c r="O71" s="743"/>
      <c r="P71" s="743"/>
      <c r="Q71" s="743"/>
      <c r="R71" s="743"/>
      <c r="S71" s="743"/>
      <c r="T71" s="743"/>
    </row>
    <row r="72" s="761" customFormat="true" ht="12" hidden="false" customHeight="false" outlineLevel="0" collapsed="false">
      <c r="A72" s="759" t="s">
        <v>508</v>
      </c>
      <c r="B72" s="760"/>
      <c r="C72" s="760"/>
      <c r="D72" s="760"/>
      <c r="E72" s="760"/>
      <c r="F72" s="760"/>
      <c r="G72" s="760"/>
      <c r="H72" s="760"/>
      <c r="I72" s="760"/>
      <c r="J72" s="760"/>
      <c r="K72" s="760"/>
      <c r="L72" s="760"/>
      <c r="M72" s="760"/>
      <c r="N72" s="760"/>
      <c r="O72" s="760"/>
      <c r="P72" s="760"/>
      <c r="Q72" s="760"/>
      <c r="R72" s="760"/>
      <c r="S72" s="760"/>
      <c r="T72" s="760"/>
    </row>
    <row r="73" s="761" customFormat="true" ht="12" hidden="false" customHeight="false" outlineLevel="0" collapsed="false">
      <c r="A73" s="759" t="s">
        <v>509</v>
      </c>
      <c r="B73" s="760"/>
      <c r="C73" s="760"/>
      <c r="D73" s="760"/>
      <c r="E73" s="760"/>
      <c r="F73" s="760"/>
      <c r="G73" s="760"/>
      <c r="H73" s="760"/>
      <c r="I73" s="760"/>
      <c r="J73" s="760"/>
      <c r="K73" s="760"/>
      <c r="L73" s="760"/>
      <c r="M73" s="760"/>
      <c r="N73" s="760"/>
      <c r="O73" s="760"/>
      <c r="P73" s="760"/>
      <c r="Q73" s="760"/>
      <c r="R73" s="760"/>
      <c r="S73" s="760"/>
      <c r="T73" s="760"/>
    </row>
    <row r="74" s="745" customFormat="true" ht="12.75" hidden="false" customHeight="false" outlineLevel="0" collapsed="false">
      <c r="A74" s="743"/>
      <c r="B74" s="743"/>
      <c r="C74" s="743"/>
      <c r="D74" s="743"/>
      <c r="E74" s="743"/>
      <c r="F74" s="743"/>
      <c r="G74" s="743"/>
      <c r="H74" s="743"/>
      <c r="I74" s="743"/>
      <c r="J74" s="743"/>
      <c r="K74" s="743"/>
      <c r="L74" s="743"/>
      <c r="M74" s="743"/>
      <c r="N74" s="743"/>
      <c r="O74" s="743"/>
      <c r="P74" s="743"/>
      <c r="Q74" s="743"/>
      <c r="R74" s="743"/>
      <c r="S74" s="743"/>
      <c r="T74" s="743"/>
    </row>
    <row r="75" s="745" customFormat="true" ht="12.75" hidden="false" customHeight="false" outlineLevel="0" collapsed="false">
      <c r="A75" s="752"/>
      <c r="B75" s="743"/>
      <c r="C75" s="743"/>
      <c r="D75" s="743"/>
      <c r="E75" s="743"/>
      <c r="F75" s="743"/>
      <c r="G75" s="743"/>
      <c r="H75" s="743"/>
      <c r="I75" s="743"/>
      <c r="J75" s="743"/>
      <c r="K75" s="743"/>
      <c r="L75" s="743"/>
      <c r="M75" s="743"/>
      <c r="N75" s="743"/>
      <c r="O75" s="743"/>
      <c r="P75" s="743"/>
      <c r="Q75" s="743"/>
      <c r="R75" s="743"/>
      <c r="S75" s="743"/>
      <c r="T75" s="743"/>
    </row>
    <row r="76" s="732" customFormat="true" ht="12.75" hidden="false" customHeight="false" outlineLevel="0" collapsed="false"/>
    <row r="77" s="732" customFormat="true" ht="12.75" hidden="false" customHeight="false" outlineLevel="0" collapsed="false">
      <c r="A77" s="733" t="s">
        <v>510</v>
      </c>
    </row>
    <row r="78" s="732" customFormat="true" ht="12.75" hidden="false" customHeight="false" outlineLevel="0" collapsed="false"/>
    <row r="79" s="737" customFormat="true" ht="35.25" hidden="false" customHeight="true" outlineLevel="0" collapsed="false">
      <c r="A79" s="732"/>
      <c r="B79" s="762" t="s">
        <v>511</v>
      </c>
      <c r="C79" s="762"/>
      <c r="D79" s="732"/>
      <c r="E79" s="763"/>
      <c r="F79" s="763"/>
      <c r="G79" s="732"/>
      <c r="H79" s="732"/>
      <c r="I79" s="732"/>
      <c r="J79" s="732"/>
      <c r="K79" s="732"/>
      <c r="L79" s="732"/>
      <c r="M79" s="732"/>
      <c r="N79" s="764"/>
      <c r="O79" s="764"/>
      <c r="P79" s="765"/>
      <c r="Q79" s="766"/>
      <c r="R79" s="766"/>
      <c r="S79" s="767"/>
      <c r="T79" s="732"/>
    </row>
    <row r="80" s="737" customFormat="true" ht="18.75" hidden="false" customHeight="true" outlineLevel="0" collapsed="false">
      <c r="A80" s="732"/>
      <c r="B80" s="768" t="e">
        <f aca="false">SUM(Z81:Z82,Z85:Z86,Z89)/Z92</f>
        <v>#VALUE!</v>
      </c>
      <c r="C80" s="768"/>
      <c r="D80" s="732"/>
      <c r="E80" s="767"/>
      <c r="F80" s="767"/>
      <c r="G80" s="732"/>
      <c r="H80" s="732"/>
      <c r="I80" s="732"/>
      <c r="J80" s="732"/>
      <c r="K80" s="732"/>
      <c r="L80" s="732"/>
      <c r="M80" s="732"/>
      <c r="N80" s="764"/>
      <c r="O80" s="764"/>
      <c r="P80" s="765"/>
      <c r="Q80" s="766"/>
      <c r="R80" s="766"/>
      <c r="S80" s="767"/>
      <c r="T80" s="732"/>
      <c r="Y80" s="746" t="s">
        <v>512</v>
      </c>
      <c r="Z80" s="747" t="e">
        <f aca="false">Z59</f>
        <v>#VALUE!</v>
      </c>
    </row>
    <row r="81" s="737" customFormat="true" ht="12.75" hidden="false" customHeight="false" outlineLevel="0" collapsed="false">
      <c r="A81" s="732"/>
      <c r="B81" s="732"/>
      <c r="C81" s="732"/>
      <c r="D81" s="732"/>
      <c r="E81" s="732"/>
      <c r="F81" s="732"/>
      <c r="G81" s="732"/>
      <c r="H81" s="732"/>
      <c r="I81" s="732"/>
      <c r="J81" s="732"/>
      <c r="K81" s="732"/>
      <c r="L81" s="732"/>
      <c r="M81" s="732"/>
      <c r="N81" s="764"/>
      <c r="O81" s="764"/>
      <c r="P81" s="765"/>
      <c r="Q81" s="766"/>
      <c r="R81" s="766"/>
      <c r="S81" s="767"/>
      <c r="T81" s="732"/>
      <c r="Y81" s="746" t="s">
        <v>513</v>
      </c>
      <c r="Z81" s="747" t="n">
        <f aca="false">'CO2-GHG emissions'!E102</f>
        <v>0</v>
      </c>
    </row>
    <row r="82" s="737" customFormat="true" ht="12.75" hidden="false" customHeight="false" outlineLevel="0" collapsed="false">
      <c r="A82" s="732"/>
      <c r="B82" s="732"/>
      <c r="C82" s="732"/>
      <c r="D82" s="732"/>
      <c r="E82" s="732"/>
      <c r="F82" s="732"/>
      <c r="G82" s="732"/>
      <c r="H82" s="732"/>
      <c r="I82" s="732"/>
      <c r="J82" s="732"/>
      <c r="K82" s="732"/>
      <c r="L82" s="732"/>
      <c r="M82" s="732"/>
      <c r="N82" s="764"/>
      <c r="O82" s="764"/>
      <c r="P82" s="765"/>
      <c r="Q82" s="766"/>
      <c r="R82" s="766"/>
      <c r="S82" s="767"/>
      <c r="T82" s="732"/>
      <c r="Y82" s="746" t="s">
        <v>514</v>
      </c>
      <c r="Z82" s="747" t="n">
        <f aca="false">SUM('CO2-GHG emissions'!D93,'CO2-GHG emissions'!D102)</f>
        <v>0</v>
      </c>
    </row>
    <row r="83" s="737" customFormat="true" ht="30.75" hidden="false" customHeight="true" outlineLevel="0" collapsed="false">
      <c r="A83" s="732"/>
      <c r="B83" s="732"/>
      <c r="C83" s="732"/>
      <c r="D83" s="732"/>
      <c r="E83" s="732"/>
      <c r="F83" s="732"/>
      <c r="G83" s="732"/>
      <c r="H83" s="732"/>
      <c r="I83" s="732"/>
      <c r="J83" s="732"/>
      <c r="K83" s="732"/>
      <c r="L83" s="732"/>
      <c r="M83" s="732"/>
      <c r="N83" s="764"/>
      <c r="O83" s="764"/>
      <c r="P83" s="765"/>
      <c r="Q83" s="766"/>
      <c r="R83" s="766"/>
      <c r="S83" s="767"/>
      <c r="T83" s="732"/>
    </row>
    <row r="84" s="737" customFormat="true" ht="14.25" hidden="false" customHeight="true" outlineLevel="0" collapsed="false">
      <c r="A84" s="732"/>
      <c r="B84" s="732"/>
      <c r="C84" s="732"/>
      <c r="D84" s="732"/>
      <c r="E84" s="732"/>
      <c r="F84" s="732"/>
      <c r="G84" s="732"/>
      <c r="H84" s="732"/>
      <c r="I84" s="764"/>
      <c r="J84" s="764"/>
      <c r="K84" s="765"/>
      <c r="L84" s="766"/>
      <c r="M84" s="766"/>
      <c r="N84" s="764"/>
      <c r="O84" s="764"/>
      <c r="P84" s="765"/>
      <c r="Q84" s="766"/>
      <c r="R84" s="766"/>
      <c r="S84" s="767"/>
      <c r="T84" s="732"/>
      <c r="Y84" s="746" t="s">
        <v>515</v>
      </c>
      <c r="Z84" s="747" t="e">
        <f aca="false">Z60</f>
        <v>#VALUE!</v>
      </c>
    </row>
    <row r="85" s="737" customFormat="true" ht="12.75" hidden="false" customHeight="false" outlineLevel="0" collapsed="false">
      <c r="A85" s="732"/>
      <c r="B85" s="732"/>
      <c r="C85" s="732"/>
      <c r="D85" s="732"/>
      <c r="E85" s="732"/>
      <c r="F85" s="732"/>
      <c r="G85" s="732"/>
      <c r="H85" s="732"/>
      <c r="I85" s="764"/>
      <c r="J85" s="764"/>
      <c r="K85" s="764"/>
      <c r="L85" s="764"/>
      <c r="M85" s="764"/>
      <c r="N85" s="764"/>
      <c r="O85" s="732"/>
      <c r="P85" s="767"/>
      <c r="Q85" s="767"/>
      <c r="R85" s="767"/>
      <c r="S85" s="767"/>
      <c r="T85" s="732"/>
      <c r="Y85" s="746" t="s">
        <v>516</v>
      </c>
      <c r="Z85" s="747" t="n">
        <f aca="false">'CO2-GHG emissions'!D112</f>
        <v>0</v>
      </c>
    </row>
    <row r="86" s="737" customFormat="true" ht="12.75" hidden="false" customHeight="false" outlineLevel="0" collapsed="false">
      <c r="A86" s="732"/>
      <c r="B86" s="732"/>
      <c r="C86" s="732"/>
      <c r="D86" s="732"/>
      <c r="E86" s="732"/>
      <c r="F86" s="732"/>
      <c r="G86" s="732"/>
      <c r="H86" s="732"/>
      <c r="I86" s="764"/>
      <c r="J86" s="764"/>
      <c r="K86" s="764"/>
      <c r="L86" s="764"/>
      <c r="M86" s="764"/>
      <c r="N86" s="732"/>
      <c r="O86" s="732"/>
      <c r="P86" s="767"/>
      <c r="Q86" s="767"/>
      <c r="R86" s="767"/>
      <c r="S86" s="767"/>
      <c r="T86" s="732"/>
      <c r="Y86" s="746" t="s">
        <v>517</v>
      </c>
      <c r="Z86" s="747" t="n">
        <f aca="false">'CO2-GHG emissions'!E112</f>
        <v>0</v>
      </c>
    </row>
    <row r="87" s="737" customFormat="true" ht="12.75" hidden="false" customHeight="false" outlineLevel="0" collapsed="false">
      <c r="A87" s="732"/>
      <c r="B87" s="732"/>
      <c r="C87" s="732"/>
      <c r="D87" s="732"/>
      <c r="E87" s="732"/>
      <c r="F87" s="732"/>
      <c r="G87" s="732"/>
      <c r="H87" s="732"/>
      <c r="I87" s="732"/>
      <c r="J87" s="732"/>
      <c r="K87" s="732"/>
      <c r="L87" s="732"/>
      <c r="M87" s="732"/>
      <c r="N87" s="732"/>
      <c r="O87" s="732"/>
      <c r="P87" s="767"/>
      <c r="Q87" s="767"/>
      <c r="R87" s="767"/>
      <c r="S87" s="767"/>
      <c r="T87" s="732"/>
    </row>
    <row r="88" s="737" customFormat="true" ht="12.75" hidden="false" customHeight="false" outlineLevel="0" collapsed="false">
      <c r="A88" s="732"/>
      <c r="B88" s="732"/>
      <c r="C88" s="732"/>
      <c r="D88" s="732"/>
      <c r="E88" s="732"/>
      <c r="F88" s="732"/>
      <c r="G88" s="732"/>
      <c r="H88" s="732"/>
      <c r="I88" s="732"/>
      <c r="J88" s="732"/>
      <c r="K88" s="732"/>
      <c r="L88" s="732"/>
      <c r="M88" s="732"/>
      <c r="N88" s="732"/>
      <c r="O88" s="732"/>
      <c r="P88" s="767"/>
      <c r="Q88" s="767"/>
      <c r="R88" s="767"/>
      <c r="S88" s="767"/>
      <c r="T88" s="732"/>
    </row>
    <row r="89" s="737" customFormat="true" ht="12.75" hidden="false" customHeight="false" outlineLevel="0" collapsed="false">
      <c r="A89" s="732"/>
      <c r="B89" s="732"/>
      <c r="C89" s="732"/>
      <c r="D89" s="732"/>
      <c r="E89" s="732"/>
      <c r="F89" s="732"/>
      <c r="G89" s="732"/>
      <c r="H89" s="732"/>
      <c r="I89" s="732"/>
      <c r="J89" s="732"/>
      <c r="K89" s="732"/>
      <c r="L89" s="732"/>
      <c r="M89" s="732"/>
      <c r="N89" s="732"/>
      <c r="O89" s="732"/>
      <c r="P89" s="732"/>
      <c r="Q89" s="732"/>
      <c r="R89" s="732"/>
      <c r="S89" s="732"/>
      <c r="T89" s="732"/>
      <c r="Y89" s="746" t="s">
        <v>518</v>
      </c>
      <c r="Z89" s="747" t="e">
        <f aca="false">SUM('CO2-GHG emissions'!O71:S71)</f>
        <v>#VALUE!</v>
      </c>
    </row>
    <row r="90" s="737" customFormat="true" ht="12.75" hidden="false" customHeight="false" outlineLevel="0" collapsed="false">
      <c r="A90" s="732"/>
      <c r="B90" s="732"/>
      <c r="C90" s="732"/>
      <c r="D90" s="732"/>
      <c r="E90" s="732"/>
      <c r="F90" s="732"/>
      <c r="G90" s="732"/>
      <c r="H90" s="732"/>
      <c r="I90" s="732"/>
      <c r="J90" s="732"/>
      <c r="K90" s="732"/>
      <c r="L90" s="732"/>
      <c r="M90" s="732"/>
      <c r="N90" s="732"/>
      <c r="O90" s="732"/>
      <c r="P90" s="732"/>
      <c r="Q90" s="732"/>
      <c r="R90" s="732"/>
      <c r="S90" s="732"/>
      <c r="T90" s="732"/>
    </row>
    <row r="91" s="737" customFormat="true" ht="12.75" hidden="false" customHeight="false" outlineLevel="0" collapsed="false">
      <c r="A91" s="732"/>
      <c r="B91" s="732"/>
      <c r="C91" s="732"/>
      <c r="D91" s="732"/>
      <c r="E91" s="732"/>
      <c r="F91" s="732"/>
      <c r="G91" s="732"/>
      <c r="H91" s="732"/>
      <c r="I91" s="732"/>
      <c r="J91" s="732"/>
      <c r="K91" s="732"/>
      <c r="L91" s="732"/>
      <c r="M91" s="732"/>
      <c r="N91" s="732"/>
      <c r="O91" s="732"/>
      <c r="P91" s="732"/>
      <c r="Q91" s="732"/>
      <c r="R91" s="732"/>
      <c r="S91" s="732"/>
      <c r="T91" s="732"/>
    </row>
    <row r="92" s="737" customFormat="true" ht="12.75" hidden="false" customHeight="false" outlineLevel="0" collapsed="false">
      <c r="A92" s="732"/>
      <c r="B92" s="732"/>
      <c r="C92" s="732"/>
      <c r="D92" s="732"/>
      <c r="E92" s="732"/>
      <c r="F92" s="732"/>
      <c r="G92" s="732"/>
      <c r="H92" s="732"/>
      <c r="I92" s="732"/>
      <c r="J92" s="732"/>
      <c r="K92" s="732"/>
      <c r="L92" s="732"/>
      <c r="M92" s="732"/>
      <c r="N92" s="732"/>
      <c r="O92" s="732"/>
      <c r="P92" s="732"/>
      <c r="Q92" s="732"/>
      <c r="R92" s="732"/>
      <c r="S92" s="732"/>
      <c r="T92" s="732"/>
      <c r="Y92" s="746" t="s">
        <v>519</v>
      </c>
      <c r="Z92" s="747" t="n">
        <f aca="false">'CO2-GHG emissions'!T71</f>
        <v>0</v>
      </c>
    </row>
    <row r="93" s="770" customFormat="true" ht="12.75" hidden="false" customHeight="false" outlineLevel="0" collapsed="false">
      <c r="A93" s="769"/>
      <c r="B93" s="769"/>
      <c r="C93" s="769"/>
      <c r="D93" s="769"/>
      <c r="E93" s="769"/>
      <c r="F93" s="769"/>
      <c r="G93" s="769"/>
      <c r="H93" s="769"/>
      <c r="I93" s="769"/>
      <c r="J93" s="769"/>
      <c r="K93" s="769"/>
      <c r="L93" s="769"/>
      <c r="M93" s="769"/>
      <c r="N93" s="769"/>
      <c r="O93" s="769"/>
      <c r="P93" s="769"/>
      <c r="Q93" s="769"/>
      <c r="R93" s="769"/>
      <c r="S93" s="769"/>
      <c r="T93" s="769"/>
    </row>
    <row r="94" s="737" customFormat="true" ht="12.75" hidden="false" customHeight="false" outlineLevel="0" collapsed="false">
      <c r="A94" s="732"/>
      <c r="B94" s="732"/>
      <c r="C94" s="732"/>
      <c r="D94" s="732"/>
      <c r="E94" s="732"/>
      <c r="F94" s="732"/>
      <c r="G94" s="732"/>
      <c r="H94" s="732"/>
      <c r="I94" s="732"/>
      <c r="J94" s="732"/>
      <c r="K94" s="732"/>
      <c r="L94" s="732"/>
      <c r="M94" s="732"/>
      <c r="N94" s="732"/>
      <c r="O94" s="732"/>
      <c r="P94" s="732"/>
      <c r="Q94" s="732"/>
      <c r="R94" s="732"/>
      <c r="S94" s="732"/>
      <c r="T94" s="732"/>
    </row>
    <row r="95" s="737" customFormat="true" ht="12.75" hidden="false" customHeight="false" outlineLevel="0" collapsed="false">
      <c r="A95" s="732"/>
      <c r="B95" s="732"/>
      <c r="C95" s="732"/>
      <c r="D95" s="732"/>
      <c r="E95" s="732"/>
      <c r="F95" s="732"/>
      <c r="G95" s="732"/>
      <c r="H95" s="732"/>
      <c r="I95" s="732"/>
      <c r="J95" s="732"/>
      <c r="K95" s="732"/>
      <c r="L95" s="732"/>
      <c r="M95" s="732"/>
      <c r="N95" s="732"/>
      <c r="O95" s="732"/>
      <c r="P95" s="732"/>
      <c r="Q95" s="732"/>
      <c r="R95" s="732"/>
      <c r="S95" s="732"/>
      <c r="T95" s="732"/>
    </row>
    <row r="96" s="737" customFormat="true" ht="12.75" hidden="false" customHeight="false" outlineLevel="0" collapsed="false">
      <c r="A96" s="771"/>
      <c r="B96" s="732"/>
      <c r="C96" s="732"/>
      <c r="D96" s="732"/>
      <c r="E96" s="732"/>
      <c r="F96" s="732"/>
      <c r="G96" s="732"/>
      <c r="H96" s="732"/>
      <c r="I96" s="732"/>
      <c r="J96" s="732"/>
      <c r="K96" s="732"/>
      <c r="L96" s="732"/>
      <c r="M96" s="732"/>
      <c r="N96" s="732"/>
      <c r="O96" s="732"/>
      <c r="P96" s="732"/>
      <c r="Q96" s="732"/>
      <c r="R96" s="732"/>
      <c r="S96" s="732"/>
      <c r="T96" s="732"/>
    </row>
    <row r="97" s="732" customFormat="true" ht="12.75" hidden="false" customHeight="false" outlineLevel="0" collapsed="false"/>
    <row r="98" s="772" customFormat="true" ht="12.75" hidden="false" customHeight="false" outlineLevel="0" collapsed="false"/>
    <row r="99" s="728" customFormat="true" ht="20.1" hidden="false" customHeight="true" outlineLevel="0" collapsed="false">
      <c r="A99" s="728" t="s">
        <v>520</v>
      </c>
    </row>
    <row r="100" s="743" customFormat="true" ht="13.5" hidden="false" customHeight="true" outlineLevel="0" collapsed="false"/>
    <row r="101" s="743" customFormat="true" ht="12.75" hidden="false" customHeight="false" outlineLevel="0" collapsed="false">
      <c r="A101" s="744" t="s">
        <v>521</v>
      </c>
    </row>
    <row r="102" s="743" customFormat="true" ht="12.75" hidden="false" customHeight="false" outlineLevel="0" collapsed="false"/>
    <row r="103" s="743" customFormat="true" ht="16.5" hidden="false" customHeight="true" outlineLevel="0" collapsed="false">
      <c r="B103" s="735" t="s">
        <v>522</v>
      </c>
      <c r="C103" s="735" t="s">
        <v>523</v>
      </c>
      <c r="D103" s="735" t="s">
        <v>524</v>
      </c>
      <c r="E103" s="745"/>
      <c r="F103" s="745"/>
      <c r="G103" s="745"/>
      <c r="H103" s="745"/>
      <c r="I103" s="745"/>
    </row>
    <row r="104" s="745" customFormat="true" ht="15.75" hidden="false" customHeight="true" outlineLevel="0" collapsed="false">
      <c r="B104" s="773" t="n">
        <v>2020</v>
      </c>
      <c r="C104" s="774" t="n">
        <f aca="false">Strategy!E15</f>
        <v>0</v>
      </c>
      <c r="D104" s="773" t="e">
        <f aca="false">'co2-ghg emissions'!#ref!*C104</f>
        <v>#VALUE!</v>
      </c>
    </row>
    <row r="105" s="745" customFormat="true" ht="15.75" hidden="false" customHeight="true" outlineLevel="0" collapsed="false">
      <c r="B105" s="773" t="n">
        <v>2030</v>
      </c>
      <c r="C105" s="774" t="n">
        <f aca="false">Strategy!E16</f>
        <v>0</v>
      </c>
      <c r="D105" s="773" t="e">
        <f aca="false">'co2-ghg emissions'!#ref!*C105</f>
        <v>#VALUE!</v>
      </c>
    </row>
    <row r="106" s="745" customFormat="true" ht="15.75" hidden="false" customHeight="true" outlineLevel="0" collapsed="false">
      <c r="B106" s="773" t="n">
        <f aca="false">Strategy!G17</f>
        <v>2050</v>
      </c>
      <c r="C106" s="774" t="n">
        <f aca="false">Strategy!E17</f>
        <v>0</v>
      </c>
      <c r="D106" s="773" t="e">
        <f aca="false">'co2-ghg emissions'!#ref!*C106</f>
        <v>#VALUE!</v>
      </c>
    </row>
    <row r="107" s="745" customFormat="true" ht="12.75" hidden="false" customHeight="false" outlineLevel="0" collapsed="false"/>
    <row r="108" s="732" customFormat="true" ht="12.75" hidden="false" customHeight="false" outlineLevel="0" collapsed="false"/>
    <row r="109" s="732" customFormat="true" ht="12.75" hidden="false" customHeight="false" outlineLevel="0" collapsed="false">
      <c r="A109" s="733" t="s">
        <v>525</v>
      </c>
      <c r="K109" s="733" t="s">
        <v>526</v>
      </c>
      <c r="Y109" s="733" t="s">
        <v>527</v>
      </c>
    </row>
    <row r="110" s="732" customFormat="true" ht="12.75" hidden="false" customHeight="false" outlineLevel="0" collapsed="false">
      <c r="P110" s="767"/>
      <c r="Q110" s="767"/>
      <c r="R110" s="767"/>
      <c r="S110" s="767"/>
      <c r="AO110" s="775"/>
    </row>
    <row r="111" s="737" customFormat="true" ht="12.75" hidden="false" customHeight="false" outlineLevel="0" collapsed="false">
      <c r="A111" s="732"/>
      <c r="B111" s="732"/>
      <c r="C111" s="732"/>
      <c r="D111" s="732"/>
      <c r="E111" s="732"/>
      <c r="F111" s="732"/>
      <c r="G111" s="732"/>
      <c r="H111" s="732"/>
      <c r="I111" s="732"/>
      <c r="J111" s="732"/>
      <c r="K111" s="732"/>
      <c r="L111" s="732"/>
      <c r="M111" s="732"/>
      <c r="N111" s="732"/>
      <c r="O111" s="732"/>
      <c r="P111" s="766"/>
      <c r="Q111" s="766"/>
      <c r="R111" s="767"/>
      <c r="S111" s="767"/>
      <c r="T111" s="732"/>
      <c r="U111" s="732"/>
      <c r="V111" s="732"/>
      <c r="W111" s="732"/>
      <c r="X111" s="732"/>
      <c r="Y111" s="732"/>
      <c r="Z111" s="732"/>
      <c r="AA111" s="732"/>
      <c r="AB111" s="732"/>
      <c r="AC111" s="732"/>
      <c r="AD111" s="732"/>
      <c r="AE111" s="732"/>
      <c r="AF111" s="732"/>
      <c r="AG111" s="732"/>
      <c r="AH111" s="732"/>
      <c r="AI111" s="732"/>
      <c r="AJ111" s="732"/>
      <c r="AK111" s="732"/>
      <c r="AN111" s="776"/>
      <c r="AO111" s="777" t="n">
        <v>2020</v>
      </c>
      <c r="AP111" s="777" t="n">
        <v>2030</v>
      </c>
      <c r="AQ111" s="777" t="n">
        <f aca="false">Strategy!G17</f>
        <v>2050</v>
      </c>
    </row>
    <row r="112" s="737" customFormat="true" ht="12.75" hidden="false" customHeight="false" outlineLevel="0" collapsed="false">
      <c r="A112" s="732"/>
      <c r="B112" s="732"/>
      <c r="C112" s="732"/>
      <c r="D112" s="732"/>
      <c r="E112" s="732"/>
      <c r="F112" s="732"/>
      <c r="G112" s="732"/>
      <c r="H112" s="732"/>
      <c r="I112" s="732"/>
      <c r="J112" s="732"/>
      <c r="K112" s="732"/>
      <c r="L112" s="732"/>
      <c r="M112" s="732"/>
      <c r="N112" s="732"/>
      <c r="O112" s="732"/>
      <c r="P112" s="767"/>
      <c r="Q112" s="767"/>
      <c r="R112" s="767"/>
      <c r="S112" s="767"/>
      <c r="T112" s="732"/>
      <c r="U112" s="732"/>
      <c r="V112" s="732"/>
      <c r="W112" s="732"/>
      <c r="X112" s="732"/>
      <c r="Y112" s="732"/>
      <c r="Z112" s="732"/>
      <c r="AA112" s="732"/>
      <c r="AB112" s="732"/>
      <c r="AC112" s="732"/>
      <c r="AD112" s="732"/>
      <c r="AE112" s="732"/>
      <c r="AF112" s="732"/>
      <c r="AG112" s="732"/>
      <c r="AH112" s="732"/>
      <c r="AI112" s="732"/>
      <c r="AJ112" s="732"/>
      <c r="AK112" s="732"/>
      <c r="AN112" s="778" t="s">
        <v>499</v>
      </c>
      <c r="AO112" s="777" t="e">
        <f aca="false">'action plan'!#ref!</f>
        <v>#VALUE!</v>
      </c>
      <c r="AP112" s="777" t="e">
        <f aca="false">'action plan'!#ref!</f>
        <v>#VALUE!</v>
      </c>
      <c r="AQ112" s="777" t="e">
        <f aca="false">'action plan'!#ref!</f>
        <v>#VALUE!</v>
      </c>
    </row>
    <row r="113" s="737" customFormat="true" ht="12.75" hidden="false" customHeight="false" outlineLevel="0" collapsed="false">
      <c r="A113" s="732"/>
      <c r="B113" s="732"/>
      <c r="C113" s="732"/>
      <c r="D113" s="732"/>
      <c r="E113" s="732"/>
      <c r="F113" s="732"/>
      <c r="G113" s="732"/>
      <c r="H113" s="732"/>
      <c r="I113" s="732"/>
      <c r="J113" s="732"/>
      <c r="K113" s="732"/>
      <c r="L113" s="732"/>
      <c r="M113" s="732"/>
      <c r="N113" s="732"/>
      <c r="O113" s="732"/>
      <c r="P113" s="767"/>
      <c r="Q113" s="767"/>
      <c r="R113" s="767"/>
      <c r="S113" s="767"/>
      <c r="T113" s="732"/>
      <c r="U113" s="732"/>
      <c r="V113" s="732"/>
      <c r="W113" s="732"/>
      <c r="X113" s="732"/>
      <c r="Y113" s="732"/>
      <c r="Z113" s="732"/>
      <c r="AA113" s="732"/>
      <c r="AB113" s="732"/>
      <c r="AC113" s="732"/>
      <c r="AD113" s="732"/>
      <c r="AE113" s="732"/>
      <c r="AF113" s="732"/>
      <c r="AG113" s="732"/>
      <c r="AH113" s="732"/>
      <c r="AI113" s="732"/>
      <c r="AJ113" s="732"/>
      <c r="AK113" s="732"/>
      <c r="AN113" s="778" t="s">
        <v>500</v>
      </c>
      <c r="AO113" s="777" t="e">
        <f aca="false">'action plan'!#ref!</f>
        <v>#VALUE!</v>
      </c>
      <c r="AP113" s="777" t="e">
        <f aca="false">'action plan'!#ref!</f>
        <v>#VALUE!</v>
      </c>
      <c r="AQ113" s="777" t="e">
        <f aca="false">'action plan'!#ref!</f>
        <v>#VALUE!</v>
      </c>
    </row>
    <row r="114" s="737" customFormat="true" ht="12.75" hidden="false" customHeight="false" outlineLevel="0" collapsed="false">
      <c r="A114" s="732"/>
      <c r="B114" s="732"/>
      <c r="C114" s="732"/>
      <c r="D114" s="732"/>
      <c r="E114" s="732"/>
      <c r="F114" s="732"/>
      <c r="G114" s="732"/>
      <c r="H114" s="732"/>
      <c r="I114" s="732"/>
      <c r="J114" s="732"/>
      <c r="K114" s="732"/>
      <c r="L114" s="732"/>
      <c r="M114" s="732"/>
      <c r="N114" s="732"/>
      <c r="O114" s="732"/>
      <c r="P114" s="767"/>
      <c r="Q114" s="767"/>
      <c r="R114" s="767"/>
      <c r="S114" s="767"/>
      <c r="T114" s="732"/>
      <c r="U114" s="732"/>
      <c r="V114" s="732"/>
      <c r="W114" s="732"/>
      <c r="X114" s="732"/>
      <c r="Y114" s="732"/>
      <c r="Z114" s="732"/>
      <c r="AA114" s="732"/>
      <c r="AB114" s="732"/>
      <c r="AC114" s="732"/>
      <c r="AD114" s="732"/>
      <c r="AE114" s="732"/>
      <c r="AF114" s="732"/>
      <c r="AG114" s="732"/>
      <c r="AH114" s="732"/>
      <c r="AI114" s="732"/>
      <c r="AJ114" s="732"/>
      <c r="AK114" s="732"/>
      <c r="AN114" s="778" t="s">
        <v>501</v>
      </c>
      <c r="AO114" s="777" t="e">
        <f aca="false">'action plan'!#ref!</f>
        <v>#VALUE!</v>
      </c>
      <c r="AP114" s="777" t="e">
        <f aca="false">'action plan'!#ref!</f>
        <v>#VALUE!</v>
      </c>
      <c r="AQ114" s="777" t="e">
        <f aca="false">'action plan'!#ref!</f>
        <v>#VALUE!</v>
      </c>
    </row>
    <row r="115" s="737" customFormat="true" ht="12.75" hidden="false" customHeight="false" outlineLevel="0" collapsed="false">
      <c r="A115" s="732"/>
      <c r="B115" s="732"/>
      <c r="C115" s="732"/>
      <c r="D115" s="732"/>
      <c r="E115" s="732"/>
      <c r="F115" s="732"/>
      <c r="G115" s="732"/>
      <c r="H115" s="732"/>
      <c r="I115" s="732"/>
      <c r="J115" s="732"/>
      <c r="K115" s="732"/>
      <c r="L115" s="732"/>
      <c r="M115" s="732"/>
      <c r="N115" s="732"/>
      <c r="O115" s="732"/>
      <c r="P115" s="767"/>
      <c r="Q115" s="767"/>
      <c r="R115" s="767"/>
      <c r="S115" s="767"/>
      <c r="T115" s="732"/>
      <c r="U115" s="732"/>
      <c r="V115" s="732"/>
      <c r="W115" s="732"/>
      <c r="X115" s="732"/>
      <c r="Y115" s="732"/>
      <c r="Z115" s="732"/>
      <c r="AA115" s="732"/>
      <c r="AB115" s="732"/>
      <c r="AC115" s="732"/>
      <c r="AD115" s="732"/>
      <c r="AE115" s="732"/>
      <c r="AF115" s="732"/>
      <c r="AG115" s="732"/>
      <c r="AH115" s="732"/>
      <c r="AI115" s="732"/>
      <c r="AJ115" s="732"/>
      <c r="AK115" s="732"/>
      <c r="AN115" s="778" t="s">
        <v>137</v>
      </c>
      <c r="AO115" s="777" t="e">
        <f aca="false">'action plan'!#ref!</f>
        <v>#VALUE!</v>
      </c>
      <c r="AP115" s="777" t="e">
        <f aca="false">'action plan'!#ref!</f>
        <v>#VALUE!</v>
      </c>
      <c r="AQ115" s="777" t="e">
        <f aca="false">'action plan'!#ref!</f>
        <v>#VALUE!</v>
      </c>
    </row>
    <row r="116" s="737" customFormat="true" ht="12.75" hidden="false" customHeight="false" outlineLevel="0" collapsed="false">
      <c r="A116" s="732"/>
      <c r="B116" s="732"/>
      <c r="C116" s="732"/>
      <c r="D116" s="732"/>
      <c r="E116" s="732"/>
      <c r="F116" s="732"/>
      <c r="G116" s="732"/>
      <c r="H116" s="732"/>
      <c r="I116" s="732"/>
      <c r="J116" s="732"/>
      <c r="K116" s="732"/>
      <c r="L116" s="732"/>
      <c r="M116" s="732"/>
      <c r="N116" s="732"/>
      <c r="O116" s="732"/>
      <c r="P116" s="767"/>
      <c r="Q116" s="767"/>
      <c r="R116" s="767"/>
      <c r="S116" s="767"/>
      <c r="T116" s="732"/>
      <c r="U116" s="732"/>
      <c r="V116" s="732"/>
      <c r="W116" s="732"/>
      <c r="X116" s="732"/>
      <c r="Y116" s="732"/>
      <c r="Z116" s="732"/>
      <c r="AA116" s="732"/>
      <c r="AB116" s="732"/>
      <c r="AC116" s="732"/>
      <c r="AD116" s="732"/>
      <c r="AE116" s="732"/>
      <c r="AF116" s="732"/>
      <c r="AG116" s="732"/>
      <c r="AH116" s="732"/>
      <c r="AI116" s="732"/>
      <c r="AJ116" s="732"/>
      <c r="AK116" s="732"/>
      <c r="AN116" s="778" t="s">
        <v>327</v>
      </c>
      <c r="AO116" s="777" t="e">
        <f aca="false">'action plan'!#ref!</f>
        <v>#VALUE!</v>
      </c>
      <c r="AP116" s="777" t="e">
        <f aca="false">'action plan'!#ref!</f>
        <v>#VALUE!</v>
      </c>
      <c r="AQ116" s="777" t="e">
        <f aca="false">'action plan'!#ref!</f>
        <v>#VALUE!</v>
      </c>
    </row>
    <row r="117" s="737" customFormat="true" ht="12.75" hidden="false" customHeight="false" outlineLevel="0" collapsed="false">
      <c r="A117" s="732"/>
      <c r="B117" s="732"/>
      <c r="C117" s="732"/>
      <c r="D117" s="732"/>
      <c r="E117" s="732"/>
      <c r="F117" s="732"/>
      <c r="G117" s="732"/>
      <c r="H117" s="732"/>
      <c r="I117" s="732"/>
      <c r="J117" s="732"/>
      <c r="K117" s="732"/>
      <c r="L117" s="732"/>
      <c r="M117" s="732"/>
      <c r="N117" s="732"/>
      <c r="O117" s="732"/>
      <c r="P117" s="767"/>
      <c r="Q117" s="767"/>
      <c r="R117" s="767"/>
      <c r="S117" s="767"/>
      <c r="T117" s="732"/>
      <c r="U117" s="732"/>
      <c r="V117" s="732"/>
      <c r="W117" s="732"/>
      <c r="X117" s="732"/>
      <c r="Y117" s="732"/>
      <c r="Z117" s="732"/>
      <c r="AA117" s="732"/>
      <c r="AB117" s="732"/>
      <c r="AC117" s="732"/>
      <c r="AD117" s="732"/>
      <c r="AE117" s="732"/>
      <c r="AF117" s="732"/>
      <c r="AG117" s="732"/>
      <c r="AH117" s="732"/>
      <c r="AI117" s="732"/>
      <c r="AJ117" s="732"/>
      <c r="AK117" s="732"/>
      <c r="AN117" s="778" t="s">
        <v>142</v>
      </c>
      <c r="AO117" s="777" t="e">
        <f aca="false">'action plan'!#ref!</f>
        <v>#VALUE!</v>
      </c>
      <c r="AP117" s="777" t="e">
        <f aca="false">'action plan'!#ref!</f>
        <v>#VALUE!</v>
      </c>
      <c r="AQ117" s="777" t="e">
        <f aca="false">'action plan'!#ref!</f>
        <v>#VALUE!</v>
      </c>
    </row>
    <row r="118" s="737" customFormat="true" ht="12.75" hidden="false" customHeight="false" outlineLevel="0" collapsed="false">
      <c r="A118" s="732"/>
      <c r="B118" s="732"/>
      <c r="C118" s="732"/>
      <c r="D118" s="732"/>
      <c r="E118" s="732"/>
      <c r="F118" s="732"/>
      <c r="G118" s="732"/>
      <c r="H118" s="732"/>
      <c r="I118" s="732"/>
      <c r="J118" s="732"/>
      <c r="K118" s="732"/>
      <c r="L118" s="732"/>
      <c r="M118" s="732"/>
      <c r="N118" s="732"/>
      <c r="O118" s="732"/>
      <c r="P118" s="767"/>
      <c r="Q118" s="767"/>
      <c r="R118" s="767"/>
      <c r="S118" s="767"/>
      <c r="T118" s="732"/>
      <c r="U118" s="732"/>
      <c r="V118" s="732"/>
      <c r="W118" s="732"/>
      <c r="X118" s="732"/>
      <c r="Y118" s="732"/>
      <c r="Z118" s="732"/>
      <c r="AA118" s="732"/>
      <c r="AB118" s="732"/>
      <c r="AC118" s="732"/>
      <c r="AD118" s="732"/>
      <c r="AE118" s="732"/>
      <c r="AF118" s="732"/>
      <c r="AG118" s="732"/>
      <c r="AH118" s="732"/>
      <c r="AI118" s="732"/>
      <c r="AJ118" s="732"/>
      <c r="AK118" s="732"/>
      <c r="AN118" s="778" t="s">
        <v>528</v>
      </c>
      <c r="AO118" s="777" t="e">
        <f aca="false">'action plan'!#ref!</f>
        <v>#VALUE!</v>
      </c>
      <c r="AP118" s="777" t="e">
        <f aca="false">'action plan'!#ref!</f>
        <v>#VALUE!</v>
      </c>
      <c r="AQ118" s="777" t="e">
        <f aca="false">'action plan'!#ref!</f>
        <v>#VALUE!</v>
      </c>
    </row>
    <row r="119" s="737" customFormat="true" ht="12.75" hidden="false" customHeight="false" outlineLevel="0" collapsed="false">
      <c r="A119" s="732"/>
      <c r="B119" s="732"/>
      <c r="C119" s="732"/>
      <c r="D119" s="732"/>
      <c r="E119" s="732"/>
      <c r="F119" s="732"/>
      <c r="G119" s="732"/>
      <c r="H119" s="732"/>
      <c r="I119" s="732"/>
      <c r="J119" s="732"/>
      <c r="K119" s="732"/>
      <c r="L119" s="732"/>
      <c r="M119" s="732"/>
      <c r="N119" s="732"/>
      <c r="O119" s="732"/>
      <c r="P119" s="767"/>
      <c r="Q119" s="767"/>
      <c r="R119" s="767"/>
      <c r="S119" s="767"/>
      <c r="T119" s="732"/>
      <c r="U119" s="732"/>
      <c r="V119" s="732"/>
      <c r="W119" s="732"/>
      <c r="X119" s="732"/>
      <c r="Y119" s="732"/>
      <c r="Z119" s="732"/>
      <c r="AA119" s="732"/>
      <c r="AB119" s="732"/>
      <c r="AC119" s="732"/>
      <c r="AD119" s="732"/>
      <c r="AE119" s="732"/>
      <c r="AF119" s="732"/>
      <c r="AG119" s="732"/>
      <c r="AH119" s="732"/>
      <c r="AI119" s="732"/>
      <c r="AJ119" s="732"/>
      <c r="AK119" s="732"/>
      <c r="AN119" s="778" t="s">
        <v>529</v>
      </c>
      <c r="AO119" s="777" t="e">
        <f aca="false">'action plan'!#ref!</f>
        <v>#VALUE!</v>
      </c>
      <c r="AP119" s="777" t="e">
        <f aca="false">'action plan'!#ref!</f>
        <v>#VALUE!</v>
      </c>
      <c r="AQ119" s="777" t="e">
        <f aca="false">'action plan'!#ref!</f>
        <v>#VALUE!</v>
      </c>
    </row>
    <row r="120" s="737" customFormat="true" ht="12.75" hidden="false" customHeight="false" outlineLevel="0" collapsed="false">
      <c r="A120" s="732"/>
      <c r="B120" s="732"/>
      <c r="C120" s="732"/>
      <c r="D120" s="732"/>
      <c r="E120" s="732"/>
      <c r="F120" s="732"/>
      <c r="G120" s="732"/>
      <c r="H120" s="732"/>
      <c r="I120" s="732"/>
      <c r="J120" s="732"/>
      <c r="K120" s="732"/>
      <c r="L120" s="732"/>
      <c r="M120" s="732"/>
      <c r="N120" s="732"/>
      <c r="O120" s="732"/>
      <c r="P120" s="767"/>
      <c r="Q120" s="767"/>
      <c r="R120" s="767"/>
      <c r="S120" s="767"/>
      <c r="T120" s="732"/>
      <c r="U120" s="732"/>
      <c r="V120" s="732"/>
      <c r="W120" s="732"/>
      <c r="X120" s="732"/>
      <c r="Y120" s="732"/>
      <c r="Z120" s="732"/>
      <c r="AA120" s="732"/>
      <c r="AB120" s="732"/>
      <c r="AC120" s="732"/>
      <c r="AD120" s="732"/>
      <c r="AE120" s="732"/>
      <c r="AF120" s="732"/>
      <c r="AG120" s="732"/>
      <c r="AH120" s="732"/>
      <c r="AI120" s="732"/>
      <c r="AJ120" s="732"/>
      <c r="AK120" s="732"/>
      <c r="AN120" s="778" t="s">
        <v>385</v>
      </c>
      <c r="AO120" s="777" t="e">
        <f aca="false">'action plan'!#ref!</f>
        <v>#VALUE!</v>
      </c>
      <c r="AP120" s="777" t="e">
        <f aca="false">'action plan'!#ref!</f>
        <v>#VALUE!</v>
      </c>
      <c r="AQ120" s="777" t="e">
        <f aca="false">'action plan'!#ref!</f>
        <v>#VALUE!</v>
      </c>
    </row>
    <row r="121" s="737" customFormat="true" ht="12.75" hidden="false" customHeight="false" outlineLevel="0" collapsed="false">
      <c r="A121" s="732"/>
      <c r="B121" s="732"/>
      <c r="C121" s="732"/>
      <c r="D121" s="732"/>
      <c r="E121" s="732"/>
      <c r="F121" s="732"/>
      <c r="G121" s="732"/>
      <c r="H121" s="732"/>
      <c r="I121" s="732"/>
      <c r="J121" s="732"/>
      <c r="K121" s="732"/>
      <c r="L121" s="732"/>
      <c r="M121" s="732"/>
      <c r="N121" s="732"/>
      <c r="O121" s="732"/>
      <c r="P121" s="767"/>
      <c r="Q121" s="767"/>
      <c r="R121" s="767"/>
      <c r="S121" s="767"/>
      <c r="T121" s="732"/>
      <c r="U121" s="732"/>
      <c r="V121" s="732"/>
      <c r="W121" s="732"/>
      <c r="X121" s="732"/>
      <c r="Y121" s="732"/>
      <c r="Z121" s="779"/>
      <c r="AA121" s="779"/>
      <c r="AB121" s="779"/>
      <c r="AC121" s="732"/>
      <c r="AD121" s="732"/>
      <c r="AE121" s="732"/>
      <c r="AF121" s="732"/>
      <c r="AG121" s="732"/>
      <c r="AH121" s="732"/>
      <c r="AI121" s="732"/>
      <c r="AJ121" s="732"/>
      <c r="AK121" s="732"/>
    </row>
    <row r="122" s="737" customFormat="true" ht="12.75" hidden="false" customHeight="false" outlineLevel="0" collapsed="false">
      <c r="A122" s="732"/>
      <c r="B122" s="732"/>
      <c r="C122" s="732"/>
      <c r="D122" s="732"/>
      <c r="E122" s="732"/>
      <c r="F122" s="732"/>
      <c r="G122" s="732"/>
      <c r="H122" s="732"/>
      <c r="I122" s="732"/>
      <c r="J122" s="732"/>
      <c r="K122" s="732"/>
      <c r="L122" s="732"/>
      <c r="M122" s="732"/>
      <c r="N122" s="732"/>
      <c r="O122" s="732"/>
      <c r="P122" s="767"/>
      <c r="Q122" s="767"/>
      <c r="R122" s="767"/>
      <c r="S122" s="767"/>
      <c r="T122" s="732"/>
      <c r="U122" s="732"/>
      <c r="V122" s="732"/>
      <c r="W122" s="732"/>
      <c r="X122" s="732"/>
      <c r="Y122" s="732"/>
      <c r="Z122" s="732"/>
      <c r="AA122" s="732"/>
      <c r="AB122" s="732"/>
      <c r="AC122" s="732"/>
      <c r="AD122" s="732"/>
      <c r="AE122" s="732"/>
      <c r="AF122" s="732"/>
      <c r="AG122" s="732"/>
      <c r="AH122" s="732"/>
      <c r="AI122" s="732"/>
      <c r="AJ122" s="732"/>
      <c r="AK122" s="732"/>
    </row>
    <row r="123" s="737" customFormat="true" ht="12.75" hidden="false" customHeight="false" outlineLevel="0" collapsed="false">
      <c r="A123" s="732"/>
      <c r="B123" s="732"/>
      <c r="C123" s="732"/>
      <c r="D123" s="732"/>
      <c r="E123" s="732"/>
      <c r="F123" s="732"/>
      <c r="G123" s="732"/>
      <c r="H123" s="732"/>
      <c r="I123" s="732"/>
      <c r="J123" s="732"/>
      <c r="K123" s="732"/>
      <c r="L123" s="732"/>
      <c r="M123" s="732"/>
      <c r="N123" s="732"/>
      <c r="O123" s="732"/>
      <c r="P123" s="767"/>
      <c r="Q123" s="767"/>
      <c r="R123" s="767"/>
      <c r="S123" s="767"/>
      <c r="T123" s="732"/>
      <c r="U123" s="732"/>
      <c r="V123" s="732"/>
      <c r="W123" s="732"/>
      <c r="X123" s="732"/>
      <c r="Y123" s="732"/>
      <c r="Z123" s="732"/>
      <c r="AA123" s="732"/>
      <c r="AB123" s="732"/>
      <c r="AC123" s="732"/>
      <c r="AD123" s="732"/>
      <c r="AE123" s="732"/>
      <c r="AF123" s="732"/>
      <c r="AG123" s="732"/>
      <c r="AH123" s="732"/>
      <c r="AI123" s="732"/>
      <c r="AJ123" s="732"/>
      <c r="AK123" s="732"/>
    </row>
    <row r="124" s="737" customFormat="true" ht="12.75" hidden="false" customHeight="false" outlineLevel="0" collapsed="false">
      <c r="A124" s="732"/>
      <c r="B124" s="732"/>
      <c r="C124" s="732"/>
      <c r="D124" s="732"/>
      <c r="E124" s="732"/>
      <c r="F124" s="732"/>
      <c r="G124" s="732"/>
      <c r="H124" s="732"/>
      <c r="I124" s="732"/>
      <c r="J124" s="732"/>
      <c r="K124" s="732"/>
      <c r="L124" s="732"/>
      <c r="M124" s="732"/>
      <c r="N124" s="732"/>
      <c r="O124" s="732"/>
      <c r="P124" s="732"/>
      <c r="Q124" s="732"/>
      <c r="R124" s="732"/>
      <c r="S124" s="732"/>
      <c r="T124" s="732"/>
      <c r="U124" s="732"/>
      <c r="V124" s="732"/>
      <c r="W124" s="732"/>
      <c r="X124" s="732"/>
      <c r="Y124" s="732"/>
      <c r="Z124" s="732"/>
      <c r="AA124" s="732"/>
      <c r="AB124" s="732"/>
      <c r="AC124" s="732"/>
      <c r="AD124" s="732"/>
      <c r="AE124" s="732"/>
      <c r="AF124" s="732"/>
      <c r="AG124" s="732"/>
      <c r="AH124" s="732"/>
      <c r="AI124" s="732"/>
      <c r="AJ124" s="732"/>
      <c r="AK124" s="732"/>
    </row>
    <row r="125" s="737" customFormat="true" ht="12.75" hidden="false" customHeight="false" outlineLevel="0" collapsed="false">
      <c r="A125" s="732"/>
      <c r="B125" s="732"/>
      <c r="C125" s="732"/>
      <c r="D125" s="732"/>
      <c r="E125" s="732"/>
      <c r="F125" s="732"/>
      <c r="G125" s="732"/>
      <c r="H125" s="732"/>
      <c r="I125" s="732"/>
      <c r="J125" s="732"/>
      <c r="K125" s="732"/>
      <c r="L125" s="732"/>
      <c r="M125" s="732"/>
      <c r="N125" s="732"/>
      <c r="O125" s="732"/>
      <c r="P125" s="732"/>
      <c r="Q125" s="732"/>
      <c r="R125" s="732"/>
      <c r="S125" s="732"/>
      <c r="T125" s="732"/>
      <c r="U125" s="732"/>
      <c r="V125" s="732"/>
      <c r="W125" s="732"/>
      <c r="X125" s="732"/>
      <c r="Y125" s="732"/>
      <c r="Z125" s="732"/>
      <c r="AA125" s="732"/>
      <c r="AB125" s="732"/>
      <c r="AC125" s="732"/>
      <c r="AD125" s="732"/>
      <c r="AE125" s="732"/>
      <c r="AF125" s="732"/>
      <c r="AG125" s="732"/>
      <c r="AH125" s="732"/>
      <c r="AI125" s="732"/>
      <c r="AJ125" s="732"/>
      <c r="AK125" s="732"/>
    </row>
    <row r="126" s="737" customFormat="true" ht="12.75" hidden="false" customHeight="false" outlineLevel="0" collapsed="false">
      <c r="A126" s="732"/>
      <c r="B126" s="732"/>
      <c r="C126" s="732"/>
      <c r="D126" s="732"/>
      <c r="E126" s="732"/>
      <c r="F126" s="732"/>
      <c r="G126" s="732"/>
      <c r="H126" s="732"/>
      <c r="I126" s="732"/>
      <c r="J126" s="732"/>
      <c r="K126" s="732"/>
      <c r="L126" s="732"/>
      <c r="M126" s="732"/>
      <c r="N126" s="732"/>
      <c r="O126" s="732"/>
      <c r="P126" s="732"/>
      <c r="Q126" s="732"/>
      <c r="R126" s="732"/>
      <c r="S126" s="732"/>
      <c r="T126" s="732"/>
      <c r="U126" s="732"/>
      <c r="V126" s="732"/>
      <c r="W126" s="732"/>
      <c r="X126" s="732"/>
      <c r="Y126" s="732"/>
      <c r="Z126" s="732"/>
      <c r="AA126" s="732"/>
      <c r="AB126" s="732"/>
      <c r="AC126" s="732"/>
      <c r="AD126" s="732"/>
      <c r="AE126" s="732"/>
      <c r="AF126" s="732"/>
      <c r="AG126" s="732"/>
      <c r="AH126" s="732"/>
      <c r="AI126" s="732"/>
      <c r="AJ126" s="732"/>
      <c r="AK126" s="732"/>
    </row>
    <row r="127" s="780" customFormat="true" ht="12.75" hidden="false" customHeight="false" outlineLevel="0" collapsed="false">
      <c r="A127" s="770"/>
    </row>
    <row r="128" s="743" customFormat="true" ht="12.75" hidden="false" customHeight="false" outlineLevel="0" collapsed="false"/>
    <row r="129" s="744" customFormat="true" ht="12.75" hidden="false" customHeight="false" outlineLevel="0" collapsed="false">
      <c r="A129" s="744" t="s">
        <v>530</v>
      </c>
      <c r="AB129" s="533"/>
      <c r="AC129" s="533"/>
    </row>
    <row r="130" s="743" customFormat="true" ht="12.75" hidden="false" customHeight="false" outlineLevel="0" collapsed="false">
      <c r="AA130" s="781"/>
      <c r="AB130" s="782"/>
      <c r="AC130" s="362"/>
    </row>
    <row r="131" s="745" customFormat="true" ht="12.75" hidden="false" customHeight="false" outlineLevel="0" collapsed="false">
      <c r="A131" s="743"/>
      <c r="B131" s="743"/>
      <c r="C131" s="743"/>
      <c r="D131" s="743"/>
      <c r="E131" s="743"/>
      <c r="F131" s="743"/>
      <c r="G131" s="743"/>
      <c r="H131" s="743"/>
      <c r="I131" s="743"/>
      <c r="J131" s="743"/>
      <c r="K131" s="743"/>
      <c r="L131" s="743"/>
      <c r="M131" s="743"/>
      <c r="N131" s="783"/>
      <c r="O131" s="743"/>
      <c r="P131" s="743"/>
      <c r="Q131" s="743"/>
      <c r="R131" s="743"/>
      <c r="S131" s="743"/>
      <c r="T131" s="743"/>
      <c r="U131" s="743"/>
      <c r="V131" s="743"/>
      <c r="W131" s="743"/>
      <c r="AB131" s="784"/>
      <c r="AC131" s="785"/>
    </row>
    <row r="132" s="745" customFormat="true" ht="14.25" hidden="false" customHeight="false" outlineLevel="0" collapsed="false">
      <c r="A132" s="743"/>
      <c r="B132" s="743"/>
      <c r="C132" s="743"/>
      <c r="D132" s="743"/>
      <c r="E132" s="743"/>
      <c r="F132" s="743"/>
      <c r="G132" s="743"/>
      <c r="H132" s="743"/>
      <c r="I132" s="743"/>
      <c r="J132" s="743"/>
      <c r="K132" s="743"/>
      <c r="L132" s="743"/>
      <c r="M132" s="786"/>
      <c r="N132" s="787"/>
      <c r="O132" s="786"/>
      <c r="P132" s="752"/>
      <c r="Q132" s="743"/>
      <c r="R132" s="743"/>
      <c r="S132" s="743"/>
      <c r="T132" s="743"/>
      <c r="U132" s="743"/>
      <c r="V132" s="743"/>
      <c r="W132" s="743"/>
      <c r="Y132" s="788" t="str">
        <f aca="false">Strategy!H15</f>
        <v>[drop -down]</v>
      </c>
      <c r="Z132" s="788"/>
      <c r="AA132" s="789" t="e">
        <f aca="false">'co2-ghg emissions'!#ref!</f>
        <v>#VALUE!</v>
      </c>
      <c r="AB132" s="790"/>
      <c r="AC132" s="785"/>
    </row>
    <row r="133" s="745" customFormat="true" ht="14.25" hidden="false" customHeight="false" outlineLevel="0" collapsed="false">
      <c r="A133" s="743"/>
      <c r="B133" s="743"/>
      <c r="C133" s="743"/>
      <c r="D133" s="743"/>
      <c r="E133" s="743"/>
      <c r="F133" s="743"/>
      <c r="G133" s="743"/>
      <c r="H133" s="743"/>
      <c r="I133" s="743"/>
      <c r="J133" s="743"/>
      <c r="K133" s="743"/>
      <c r="L133" s="743"/>
      <c r="M133" s="786"/>
      <c r="N133" s="787"/>
      <c r="O133" s="786"/>
      <c r="P133" s="786"/>
      <c r="Q133" s="743"/>
      <c r="R133" s="743"/>
      <c r="S133" s="743"/>
      <c r="T133" s="743"/>
      <c r="U133" s="743"/>
      <c r="V133" s="743"/>
      <c r="W133" s="743"/>
      <c r="Y133" s="791" t="s">
        <v>531</v>
      </c>
      <c r="Z133" s="792"/>
      <c r="AA133" s="789" t="n">
        <f aca="false">'Action plan'!H17</f>
        <v>0</v>
      </c>
      <c r="AB133" s="790"/>
      <c r="AC133" s="785"/>
    </row>
    <row r="134" s="745" customFormat="true" ht="14.25" hidden="false" customHeight="false" outlineLevel="0" collapsed="false">
      <c r="A134" s="743"/>
      <c r="B134" s="743"/>
      <c r="C134" s="743"/>
      <c r="D134" s="743"/>
      <c r="E134" s="743"/>
      <c r="F134" s="743"/>
      <c r="G134" s="743"/>
      <c r="H134" s="743"/>
      <c r="I134" s="743"/>
      <c r="J134" s="743"/>
      <c r="K134" s="743"/>
      <c r="L134" s="743"/>
      <c r="M134" s="743"/>
      <c r="N134" s="743"/>
      <c r="O134" s="743"/>
      <c r="P134" s="743"/>
      <c r="Q134" s="743"/>
      <c r="R134" s="743"/>
      <c r="S134" s="743"/>
      <c r="T134" s="743"/>
      <c r="U134" s="743"/>
      <c r="V134" s="743"/>
      <c r="W134" s="743"/>
      <c r="Y134" s="791" t="s">
        <v>532</v>
      </c>
      <c r="Z134" s="792"/>
      <c r="AA134" s="789" t="e">
        <f aca="false">'co2-ghg emissions'!#ref!-'co2-ghg emissions'!#ref!*Strategy!E15</f>
        <v>#VALUE!</v>
      </c>
      <c r="AB134" s="790"/>
      <c r="AC134" s="785"/>
    </row>
    <row r="135" s="745" customFormat="true" ht="12.75" hidden="false" customHeight="false" outlineLevel="0" collapsed="false">
      <c r="A135" s="743"/>
      <c r="B135" s="743"/>
      <c r="C135" s="743"/>
      <c r="D135" s="743"/>
      <c r="E135" s="743"/>
      <c r="F135" s="743"/>
      <c r="G135" s="743"/>
      <c r="H135" s="743"/>
      <c r="I135" s="743"/>
      <c r="J135" s="743"/>
      <c r="K135" s="743"/>
      <c r="L135" s="743"/>
      <c r="M135" s="743"/>
      <c r="N135" s="743"/>
      <c r="O135" s="743"/>
      <c r="P135" s="743"/>
      <c r="Q135" s="743"/>
      <c r="R135" s="743"/>
      <c r="S135" s="743"/>
      <c r="T135" s="743"/>
      <c r="U135" s="743"/>
      <c r="V135" s="743"/>
      <c r="W135" s="743"/>
      <c r="Y135" s="748"/>
      <c r="Z135" s="748"/>
      <c r="AA135" s="793"/>
      <c r="AB135" s="790"/>
      <c r="AC135" s="785"/>
    </row>
    <row r="136" s="745" customFormat="true" ht="14.25" hidden="false" customHeight="false" outlineLevel="0" collapsed="false">
      <c r="A136" s="743"/>
      <c r="B136" s="743"/>
      <c r="C136" s="743"/>
      <c r="D136" s="743"/>
      <c r="E136" s="743"/>
      <c r="F136" s="743"/>
      <c r="G136" s="743"/>
      <c r="H136" s="743"/>
      <c r="I136" s="743"/>
      <c r="J136" s="743"/>
      <c r="K136" s="743"/>
      <c r="L136" s="743"/>
      <c r="M136" s="743"/>
      <c r="N136" s="743"/>
      <c r="O136" s="743"/>
      <c r="P136" s="743"/>
      <c r="Q136" s="743"/>
      <c r="R136" s="743"/>
      <c r="S136" s="743"/>
      <c r="T136" s="743"/>
      <c r="U136" s="743"/>
      <c r="V136" s="743"/>
      <c r="W136" s="743"/>
      <c r="Y136" s="794" t="str">
        <f aca="false">Y132</f>
        <v>[drop -down]</v>
      </c>
      <c r="Z136" s="792"/>
      <c r="AA136" s="789" t="e">
        <f aca="false">AA132</f>
        <v>#VALUE!</v>
      </c>
      <c r="AB136" s="790"/>
      <c r="AC136" s="785"/>
    </row>
    <row r="137" s="745" customFormat="true" ht="14.25" hidden="false" customHeight="false" outlineLevel="0" collapsed="false">
      <c r="A137" s="743"/>
      <c r="B137" s="743"/>
      <c r="C137" s="743"/>
      <c r="D137" s="743"/>
      <c r="E137" s="743"/>
      <c r="F137" s="743"/>
      <c r="G137" s="743"/>
      <c r="H137" s="743"/>
      <c r="I137" s="743"/>
      <c r="J137" s="743"/>
      <c r="K137" s="743"/>
      <c r="L137" s="743"/>
      <c r="M137" s="743"/>
      <c r="N137" s="743"/>
      <c r="O137" s="743"/>
      <c r="P137" s="743"/>
      <c r="Q137" s="743"/>
      <c r="R137" s="743"/>
      <c r="S137" s="743"/>
      <c r="T137" s="743"/>
      <c r="U137" s="743"/>
      <c r="V137" s="743"/>
      <c r="W137" s="743"/>
      <c r="Y137" s="791" t="s">
        <v>533</v>
      </c>
      <c r="Z137" s="792"/>
      <c r="AA137" s="789" t="e">
        <f aca="false">'action plan'!#ref!</f>
        <v>#VALUE!</v>
      </c>
      <c r="AB137" s="793"/>
    </row>
    <row r="138" s="745" customFormat="true" ht="14.25" hidden="false" customHeight="false" outlineLevel="0" collapsed="false">
      <c r="A138" s="743"/>
      <c r="B138" s="743"/>
      <c r="C138" s="743"/>
      <c r="D138" s="743"/>
      <c r="E138" s="743"/>
      <c r="F138" s="743"/>
      <c r="G138" s="743"/>
      <c r="H138" s="743"/>
      <c r="I138" s="743"/>
      <c r="J138" s="743"/>
      <c r="K138" s="743"/>
      <c r="L138" s="743"/>
      <c r="M138" s="743"/>
      <c r="N138" s="743"/>
      <c r="O138" s="743"/>
      <c r="P138" s="743"/>
      <c r="Q138" s="743"/>
      <c r="R138" s="743"/>
      <c r="S138" s="743"/>
      <c r="T138" s="743"/>
      <c r="U138" s="743"/>
      <c r="V138" s="743"/>
      <c r="W138" s="743"/>
      <c r="Y138" s="791" t="s">
        <v>534</v>
      </c>
      <c r="Z138" s="792"/>
      <c r="AA138" s="789" t="e">
        <f aca="false">'co2-ghg emissions'!#ref!-'co2-ghg emissions'!#ref!*Strategy!E16</f>
        <v>#VALUE!</v>
      </c>
      <c r="AB138" s="793"/>
    </row>
    <row r="139" s="745" customFormat="true" ht="12.75" hidden="false" customHeight="false" outlineLevel="0" collapsed="false">
      <c r="A139" s="743"/>
      <c r="B139" s="743"/>
      <c r="C139" s="743"/>
      <c r="D139" s="743"/>
      <c r="E139" s="743"/>
      <c r="F139" s="743"/>
      <c r="G139" s="743"/>
      <c r="H139" s="743"/>
      <c r="I139" s="743"/>
      <c r="J139" s="743"/>
      <c r="K139" s="743"/>
      <c r="L139" s="743"/>
      <c r="M139" s="743"/>
      <c r="N139" s="743"/>
      <c r="O139" s="743"/>
      <c r="P139" s="743"/>
      <c r="Q139" s="743"/>
      <c r="R139" s="743"/>
      <c r="S139" s="743"/>
      <c r="T139" s="743"/>
      <c r="U139" s="743"/>
      <c r="V139" s="743"/>
      <c r="W139" s="743"/>
      <c r="Y139" s="748"/>
      <c r="Z139" s="748"/>
      <c r="AA139" s="793"/>
      <c r="AB139" s="793"/>
    </row>
    <row r="140" s="745" customFormat="true" ht="14.25" hidden="false" customHeight="false" outlineLevel="0" collapsed="false">
      <c r="A140" s="743"/>
      <c r="B140" s="743"/>
      <c r="C140" s="743"/>
      <c r="D140" s="743"/>
      <c r="E140" s="743"/>
      <c r="F140" s="743"/>
      <c r="G140" s="743"/>
      <c r="H140" s="743"/>
      <c r="I140" s="743"/>
      <c r="J140" s="743"/>
      <c r="K140" s="743"/>
      <c r="L140" s="743"/>
      <c r="M140" s="743"/>
      <c r="N140" s="743"/>
      <c r="O140" s="743"/>
      <c r="P140" s="743"/>
      <c r="Q140" s="743"/>
      <c r="R140" s="743"/>
      <c r="S140" s="743"/>
      <c r="T140" s="743"/>
      <c r="U140" s="743"/>
      <c r="V140" s="743"/>
      <c r="W140" s="743"/>
      <c r="Y140" s="794" t="str">
        <f aca="false">Y132</f>
        <v>[drop -down]</v>
      </c>
      <c r="Z140" s="792"/>
      <c r="AA140" s="789" t="e">
        <f aca="false">AA132</f>
        <v>#VALUE!</v>
      </c>
      <c r="AB140" s="793"/>
    </row>
    <row r="141" s="745" customFormat="true" ht="14.25" hidden="false" customHeight="false" outlineLevel="0" collapsed="false">
      <c r="A141" s="743"/>
      <c r="B141" s="743"/>
      <c r="C141" s="743"/>
      <c r="D141" s="743"/>
      <c r="E141" s="743"/>
      <c r="F141" s="743"/>
      <c r="G141" s="743"/>
      <c r="H141" s="743"/>
      <c r="I141" s="743"/>
      <c r="J141" s="743"/>
      <c r="K141" s="743"/>
      <c r="L141" s="743"/>
      <c r="M141" s="743"/>
      <c r="N141" s="743"/>
      <c r="O141" s="743"/>
      <c r="P141" s="743"/>
      <c r="Q141" s="743"/>
      <c r="R141" s="743"/>
      <c r="S141" s="743"/>
      <c r="T141" s="743"/>
      <c r="U141" s="743"/>
      <c r="V141" s="743"/>
      <c r="W141" s="743"/>
      <c r="Y141" s="791" t="s">
        <v>535</v>
      </c>
      <c r="Z141" s="792"/>
      <c r="AA141" s="789" t="e">
        <f aca="false">'action plan'!#ref!</f>
        <v>#VALUE!</v>
      </c>
      <c r="AB141" s="793"/>
    </row>
    <row r="142" s="745" customFormat="true" ht="14.25" hidden="false" customHeight="false" outlineLevel="0" collapsed="false">
      <c r="A142" s="743"/>
      <c r="B142" s="743"/>
      <c r="C142" s="743"/>
      <c r="D142" s="743"/>
      <c r="E142" s="743"/>
      <c r="F142" s="743"/>
      <c r="G142" s="743"/>
      <c r="H142" s="743"/>
      <c r="I142" s="743"/>
      <c r="J142" s="743"/>
      <c r="K142" s="743"/>
      <c r="L142" s="743"/>
      <c r="M142" s="743"/>
      <c r="N142" s="743"/>
      <c r="O142" s="743"/>
      <c r="P142" s="743"/>
      <c r="Q142" s="743"/>
      <c r="R142" s="743"/>
      <c r="S142" s="743"/>
      <c r="T142" s="743"/>
      <c r="U142" s="743"/>
      <c r="V142" s="743"/>
      <c r="W142" s="743"/>
      <c r="Y142" s="795" t="s">
        <v>536</v>
      </c>
      <c r="Z142" s="796"/>
      <c r="AA142" s="789" t="e">
        <f aca="false">'co2-ghg emissions'!#ref!-'co2-ghg emissions'!#ref!*Strategy!E17</f>
        <v>#VALUE!</v>
      </c>
      <c r="AB142" s="793"/>
    </row>
    <row r="143" s="745" customFormat="true" ht="12.75" hidden="false" customHeight="false" outlineLevel="0" collapsed="false">
      <c r="A143" s="743"/>
      <c r="B143" s="743"/>
      <c r="C143" s="743"/>
      <c r="D143" s="743"/>
      <c r="E143" s="743"/>
      <c r="F143" s="743"/>
      <c r="G143" s="743"/>
      <c r="H143" s="743"/>
      <c r="I143" s="743"/>
      <c r="J143" s="743"/>
      <c r="K143" s="743"/>
      <c r="L143" s="743"/>
      <c r="M143" s="743"/>
      <c r="N143" s="743"/>
      <c r="O143" s="743"/>
      <c r="P143" s="743"/>
      <c r="Q143" s="743"/>
      <c r="R143" s="743"/>
      <c r="S143" s="743"/>
      <c r="T143" s="743"/>
      <c r="U143" s="743"/>
      <c r="V143" s="743"/>
      <c r="W143" s="743"/>
      <c r="Y143" s="797" t="n">
        <v>2020</v>
      </c>
      <c r="AA143" s="793"/>
      <c r="AB143" s="793"/>
    </row>
    <row r="144" s="745" customFormat="true" ht="12.75" hidden="false" customHeight="false" outlineLevel="0" collapsed="false">
      <c r="A144" s="743"/>
      <c r="B144" s="743"/>
      <c r="C144" s="743"/>
      <c r="D144" s="743"/>
      <c r="E144" s="743"/>
      <c r="F144" s="743"/>
      <c r="G144" s="743"/>
      <c r="H144" s="743"/>
      <c r="I144" s="743"/>
      <c r="J144" s="743"/>
      <c r="K144" s="743"/>
      <c r="L144" s="743"/>
      <c r="M144" s="743"/>
      <c r="N144" s="743"/>
      <c r="O144" s="743"/>
      <c r="P144" s="743"/>
      <c r="Q144" s="743"/>
      <c r="R144" s="743"/>
      <c r="S144" s="743"/>
      <c r="T144" s="743"/>
      <c r="U144" s="743"/>
      <c r="V144" s="743"/>
      <c r="W144" s="743"/>
      <c r="Y144" s="797" t="n">
        <v>2030</v>
      </c>
    </row>
    <row r="145" s="745" customFormat="true" ht="12.75" hidden="false" customHeight="false" outlineLevel="0" collapsed="false">
      <c r="A145" s="743"/>
      <c r="B145" s="743"/>
      <c r="C145" s="743"/>
      <c r="D145" s="743"/>
      <c r="E145" s="743"/>
      <c r="F145" s="743"/>
      <c r="G145" s="743"/>
      <c r="H145" s="743"/>
      <c r="I145" s="743"/>
      <c r="J145" s="743"/>
      <c r="K145" s="743"/>
      <c r="L145" s="743"/>
      <c r="M145" s="743"/>
      <c r="N145" s="743"/>
      <c r="O145" s="743"/>
      <c r="P145" s="743"/>
      <c r="Q145" s="743"/>
      <c r="R145" s="743"/>
      <c r="S145" s="743"/>
      <c r="T145" s="743"/>
      <c r="U145" s="743"/>
      <c r="V145" s="743"/>
      <c r="W145" s="743"/>
      <c r="Y145" s="797" t="s">
        <v>537</v>
      </c>
    </row>
    <row r="146" s="745" customFormat="true" ht="12" hidden="false" customHeight="true" outlineLevel="0" collapsed="false">
      <c r="A146" s="743"/>
      <c r="B146" s="743"/>
      <c r="C146" s="743"/>
      <c r="D146" s="743"/>
      <c r="E146" s="743"/>
      <c r="F146" s="743"/>
      <c r="G146" s="743"/>
      <c r="H146" s="743"/>
      <c r="I146" s="743"/>
      <c r="J146" s="743"/>
      <c r="K146" s="743"/>
      <c r="L146" s="743"/>
      <c r="M146" s="743"/>
      <c r="N146" s="743"/>
      <c r="O146" s="743"/>
      <c r="P146" s="743"/>
      <c r="Q146" s="743"/>
      <c r="R146" s="743"/>
      <c r="S146" s="743"/>
      <c r="T146" s="743"/>
      <c r="U146" s="743"/>
      <c r="V146" s="743"/>
      <c r="W146" s="743"/>
    </row>
    <row r="147" s="737" customFormat="true" ht="12.75" hidden="false" customHeight="false" outlineLevel="0" collapsed="false"/>
    <row r="148" s="737" customFormat="true" ht="12.75" hidden="false" customHeight="false" outlineLevel="0" collapsed="false">
      <c r="A148" s="733" t="s">
        <v>538</v>
      </c>
    </row>
    <row r="149" s="737" customFormat="true" ht="12" hidden="false" customHeight="true" outlineLevel="0" collapsed="false">
      <c r="A149" s="798"/>
    </row>
    <row r="150" s="737" customFormat="true" ht="12.75" hidden="false" customHeight="false" outlineLevel="0" collapsed="false">
      <c r="B150" s="44"/>
      <c r="C150" s="44"/>
      <c r="D150" s="44"/>
      <c r="E150" s="44"/>
      <c r="F150" s="44"/>
      <c r="G150" s="44"/>
      <c r="H150" s="44"/>
      <c r="I150" s="44"/>
      <c r="J150" s="44"/>
      <c r="K150" s="44"/>
      <c r="L150" s="44"/>
      <c r="M150" s="44"/>
      <c r="N150" s="44"/>
      <c r="O150" s="44"/>
      <c r="P150" s="44"/>
    </row>
    <row r="151" s="737" customFormat="true" ht="12.75" hidden="false" customHeight="false" outlineLevel="0" collapsed="false">
      <c r="B151" s="44"/>
      <c r="C151" s="44"/>
      <c r="D151" s="44"/>
      <c r="E151" s="44"/>
      <c r="F151" s="44"/>
      <c r="G151" s="44"/>
      <c r="H151" s="44"/>
      <c r="I151" s="44"/>
      <c r="J151" s="44"/>
      <c r="K151" s="44"/>
      <c r="L151" s="44"/>
      <c r="M151" s="44"/>
      <c r="N151" s="44"/>
      <c r="O151" s="44"/>
      <c r="P151" s="44"/>
    </row>
    <row r="152" s="737" customFormat="true" ht="12.75" hidden="false" customHeight="false" outlineLevel="0" collapsed="false">
      <c r="B152" s="44"/>
      <c r="C152" s="44"/>
      <c r="D152" s="44"/>
      <c r="E152" s="44"/>
      <c r="F152" s="44"/>
      <c r="G152" s="44"/>
      <c r="H152" s="44"/>
      <c r="I152" s="44"/>
      <c r="J152" s="44"/>
      <c r="K152" s="44"/>
      <c r="L152" s="44"/>
      <c r="M152" s="44"/>
      <c r="N152" s="44"/>
      <c r="O152" s="44"/>
      <c r="P152" s="44"/>
    </row>
    <row r="153" s="737" customFormat="true" ht="12.75" hidden="false" customHeight="false" outlineLevel="0" collapsed="false">
      <c r="B153" s="44"/>
      <c r="C153" s="44"/>
      <c r="D153" s="44"/>
      <c r="E153" s="44"/>
      <c r="F153" s="44"/>
      <c r="G153" s="44"/>
      <c r="H153" s="44"/>
      <c r="I153" s="44"/>
      <c r="J153" s="44"/>
      <c r="K153" s="44"/>
      <c r="L153" s="44"/>
      <c r="M153" s="44"/>
      <c r="N153" s="44"/>
      <c r="O153" s="44"/>
      <c r="P153" s="44"/>
    </row>
    <row r="154" s="737" customFormat="true" ht="12.75" hidden="false" customHeight="false" outlineLevel="0" collapsed="false">
      <c r="B154" s="44"/>
      <c r="C154" s="44"/>
      <c r="D154" s="44"/>
      <c r="E154" s="44"/>
      <c r="F154" s="44"/>
      <c r="G154" s="44"/>
      <c r="H154" s="44"/>
      <c r="I154" s="44"/>
      <c r="J154" s="44"/>
      <c r="K154" s="44"/>
      <c r="L154" s="44"/>
      <c r="M154" s="44"/>
      <c r="N154" s="44"/>
      <c r="O154" s="44"/>
      <c r="P154" s="44"/>
    </row>
    <row r="155" s="737" customFormat="true" ht="12.75" hidden="false" customHeight="false" outlineLevel="0" collapsed="false">
      <c r="B155" s="44"/>
      <c r="C155" s="44"/>
      <c r="D155" s="44"/>
      <c r="E155" s="44"/>
      <c r="F155" s="44"/>
      <c r="G155" s="44"/>
      <c r="H155" s="44"/>
      <c r="I155" s="44"/>
      <c r="J155" s="44"/>
      <c r="K155" s="44"/>
      <c r="L155" s="44"/>
      <c r="M155" s="44"/>
      <c r="N155" s="44"/>
      <c r="O155" s="44"/>
      <c r="P155" s="44"/>
    </row>
    <row r="156" s="737" customFormat="true" ht="12.75" hidden="false" customHeight="false" outlineLevel="0" collapsed="false">
      <c r="B156" s="44"/>
      <c r="C156" s="44"/>
      <c r="D156" s="44"/>
      <c r="E156" s="44"/>
      <c r="F156" s="44"/>
      <c r="G156" s="44"/>
      <c r="H156" s="44"/>
      <c r="I156" s="44"/>
      <c r="J156" s="44"/>
      <c r="K156" s="44"/>
      <c r="L156" s="44"/>
      <c r="M156" s="44"/>
      <c r="N156" s="44"/>
      <c r="O156" s="44"/>
      <c r="P156" s="44"/>
    </row>
    <row r="157" s="737" customFormat="true" ht="12.75" hidden="false" customHeight="false" outlineLevel="0" collapsed="false">
      <c r="B157" s="44"/>
      <c r="C157" s="44"/>
      <c r="D157" s="44"/>
      <c r="E157" s="44"/>
      <c r="F157" s="44"/>
      <c r="G157" s="44"/>
      <c r="H157" s="44"/>
      <c r="I157" s="44"/>
      <c r="J157" s="44"/>
      <c r="K157" s="44"/>
      <c r="L157" s="44"/>
      <c r="M157" s="44"/>
      <c r="N157" s="44"/>
      <c r="O157" s="44"/>
      <c r="P157" s="44"/>
    </row>
    <row r="158" s="737" customFormat="true" ht="12.75" hidden="false" customHeight="false" outlineLevel="0" collapsed="false">
      <c r="B158" s="44"/>
      <c r="C158" s="44"/>
      <c r="D158" s="44"/>
      <c r="E158" s="44"/>
      <c r="F158" s="44"/>
      <c r="G158" s="44"/>
      <c r="H158" s="44"/>
      <c r="I158" s="44"/>
      <c r="J158" s="44"/>
      <c r="K158" s="44"/>
      <c r="L158" s="44"/>
      <c r="M158" s="44"/>
      <c r="N158" s="44"/>
      <c r="O158" s="44"/>
      <c r="P158" s="44"/>
      <c r="Q158" s="799" t="str">
        <f aca="false">CONCATENATE(TEXT(2000-LEN(B150), "#")," chars left")</f>
        <v>2000 chars left</v>
      </c>
    </row>
    <row r="159" s="737" customFormat="true" ht="12.75" hidden="false" customHeight="false" outlineLevel="0" collapsed="false"/>
  </sheetData>
  <mergeCells count="6">
    <mergeCell ref="A1:R1"/>
    <mergeCell ref="A8:B8"/>
    <mergeCell ref="B79:C79"/>
    <mergeCell ref="B80:C80"/>
    <mergeCell ref="Y132:Z132"/>
    <mergeCell ref="B150:P158"/>
  </mergeCells>
  <dataValidations count="2">
    <dataValidation allowBlank="true" operator="between" prompt="IPCC or LCA, according to your selection in the 'Emission Inventory' part." showDropDown="false" showErrorMessage="true" showInputMessage="true" sqref="B12" type="none">
      <formula1>0</formula1>
      <formula2>0</formula2>
    </dataValidation>
    <dataValidation allowBlank="true" operator="between" prompt="Tonnes CO2 or Tonnes CO2 equivalent, according to your selection in the 'Emission Inventory' part." showDropDown="false" showErrorMessage="true" showInputMessage="true" sqref="C12" type="none">
      <formula1>0</formula1>
      <formula2>0</formula2>
    </dataValidation>
  </dataValidations>
  <hyperlinks>
    <hyperlink ref="T1" location="Home!A1" display="y HOME"/>
  </hyperlinks>
  <printOptions headings="false" gridLines="false" gridLinesSet="true" horizontalCentered="false" verticalCentered="false"/>
  <pageMargins left="0.747916666666667" right="0.747916666666667" top="0.984027777777778" bottom="0.984027777777778" header="0.511805555555555" footer="0.511805555555555"/>
  <pageSetup paperSize="8"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1" manualBreakCount="1">
    <brk id="97" man="true" max="16383" min="0"/>
  </rowBreaks>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R10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 activeCellId="0" sqref="B1"/>
    </sheetView>
  </sheetViews>
  <sheetFormatPr defaultColWidth="10.9921875" defaultRowHeight="14.25" zeroHeight="false" outlineLevelRow="0" outlineLevelCol="0"/>
  <cols>
    <col collapsed="false" customWidth="true" hidden="false" outlineLevel="0" max="1" min="1" style="800" width="3.13"/>
    <col collapsed="false" customWidth="true" hidden="false" outlineLevel="0" max="2" min="2" style="800" width="11.62"/>
    <col collapsed="false" customWidth="true" hidden="false" outlineLevel="0" max="3" min="3" style="800" width="12.13"/>
    <col collapsed="false" customWidth="true" hidden="false" outlineLevel="0" max="4" min="4" style="800" width="13.63"/>
    <col collapsed="false" customWidth="true" hidden="false" outlineLevel="0" max="6" min="5" style="800" width="15.13"/>
    <col collapsed="false" customWidth="true" hidden="false" outlineLevel="0" max="7" min="7" style="800" width="10.5"/>
    <col collapsed="false" customWidth="true" hidden="false" outlineLevel="0" max="8" min="8" style="800" width="19.5"/>
    <col collapsed="false" customWidth="true" hidden="false" outlineLevel="0" max="9" min="9" style="800" width="16.62"/>
    <col collapsed="false" customWidth="true" hidden="false" outlineLevel="0" max="10" min="10" style="800" width="17.62"/>
    <col collapsed="false" customWidth="true" hidden="false" outlineLevel="0" max="11" min="11" style="800" width="16.62"/>
    <col collapsed="false" customWidth="false" hidden="false" outlineLevel="0" max="12" min="12" style="800" width="11"/>
    <col collapsed="false" customWidth="true" hidden="true" outlineLevel="0" max="13" min="13" style="800" width="13.13"/>
    <col collapsed="false" customWidth="true" hidden="true" outlineLevel="0" max="14" min="14" style="800" width="12"/>
    <col collapsed="false" customWidth="false" hidden="true" outlineLevel="0" max="18" min="15" style="800" width="11"/>
    <col collapsed="false" customWidth="false" hidden="false" outlineLevel="0" max="1024" min="19" style="800" width="11"/>
  </cols>
  <sheetData>
    <row r="1" s="804" customFormat="true" ht="32.1" hidden="false" customHeight="true" outlineLevel="0" collapsed="false">
      <c r="A1" s="424"/>
      <c r="B1" s="424" t="s">
        <v>539</v>
      </c>
      <c r="C1" s="801"/>
      <c r="D1" s="802"/>
      <c r="E1" s="802"/>
      <c r="F1" s="802"/>
      <c r="G1" s="803"/>
      <c r="H1" s="803"/>
      <c r="I1" s="803"/>
      <c r="J1" s="803"/>
      <c r="K1" s="803"/>
      <c r="L1" s="425" t="s">
        <v>4</v>
      </c>
    </row>
    <row r="2" s="415" customFormat="true" ht="3.6" hidden="false" customHeight="true" outlineLevel="0" collapsed="false">
      <c r="A2" s="420"/>
      <c r="B2" s="421"/>
      <c r="C2" s="421"/>
      <c r="D2" s="421"/>
      <c r="E2" s="421"/>
      <c r="F2" s="421"/>
      <c r="G2" s="421"/>
      <c r="H2" s="421"/>
      <c r="I2" s="421"/>
      <c r="J2" s="422"/>
      <c r="K2" s="422"/>
      <c r="L2" s="422"/>
    </row>
    <row r="3" s="415" customFormat="true" ht="6.75" hidden="false" customHeight="true" outlineLevel="0" collapsed="false">
      <c r="A3" s="423"/>
      <c r="B3" s="424"/>
      <c r="C3" s="424"/>
      <c r="D3" s="424"/>
      <c r="E3" s="424"/>
      <c r="F3" s="424"/>
      <c r="G3" s="424"/>
      <c r="H3" s="424"/>
      <c r="I3" s="424"/>
      <c r="J3" s="425"/>
      <c r="K3" s="425"/>
      <c r="L3" s="425"/>
    </row>
    <row r="4" s="415" customFormat="true" ht="3.6" hidden="false" customHeight="true" outlineLevel="0" collapsed="false">
      <c r="A4" s="426"/>
      <c r="B4" s="427"/>
      <c r="C4" s="427"/>
      <c r="D4" s="427"/>
      <c r="E4" s="427"/>
      <c r="F4" s="427"/>
      <c r="G4" s="427"/>
      <c r="H4" s="427"/>
      <c r="I4" s="427"/>
      <c r="J4" s="428"/>
      <c r="K4" s="428"/>
      <c r="L4" s="428"/>
    </row>
    <row r="5" s="415" customFormat="true" ht="3.75" hidden="false" customHeight="true" outlineLevel="0" collapsed="false">
      <c r="A5" s="429"/>
      <c r="B5" s="430"/>
      <c r="C5" s="430"/>
      <c r="D5" s="430"/>
      <c r="E5" s="430"/>
      <c r="F5" s="431"/>
      <c r="G5" s="431"/>
      <c r="H5" s="431"/>
      <c r="I5" s="431"/>
      <c r="J5" s="431"/>
      <c r="K5" s="431"/>
      <c r="L5" s="431"/>
    </row>
    <row r="6" s="804" customFormat="true" ht="6.75" hidden="false" customHeight="true" outlineLevel="0" collapsed="false">
      <c r="A6" s="805"/>
      <c r="B6" s="806"/>
      <c r="C6" s="806"/>
      <c r="D6" s="806"/>
      <c r="E6" s="806"/>
      <c r="F6" s="807"/>
      <c r="G6" s="807"/>
      <c r="H6" s="807"/>
      <c r="I6" s="807"/>
      <c r="J6" s="807"/>
      <c r="K6" s="807"/>
      <c r="L6" s="807"/>
    </row>
    <row r="7" s="804" customFormat="true" ht="18" hidden="false" customHeight="true" outlineLevel="0" collapsed="false">
      <c r="A7" s="805"/>
      <c r="B7" s="808" t="s">
        <v>540</v>
      </c>
      <c r="C7" s="806"/>
      <c r="D7" s="806"/>
      <c r="E7" s="806"/>
      <c r="F7" s="807"/>
      <c r="G7" s="807"/>
      <c r="H7" s="807"/>
      <c r="I7" s="807"/>
      <c r="J7" s="807"/>
      <c r="K7" s="807"/>
      <c r="L7" s="807"/>
    </row>
    <row r="8" customFormat="false" ht="12" hidden="false" customHeight="true" outlineLevel="0" collapsed="false">
      <c r="A8" s="809"/>
      <c r="B8" s="809"/>
      <c r="C8" s="809"/>
      <c r="D8" s="809"/>
      <c r="E8" s="809"/>
      <c r="F8" s="809"/>
      <c r="G8" s="809"/>
      <c r="H8" s="809"/>
      <c r="I8" s="809"/>
      <c r="J8" s="809"/>
      <c r="K8" s="809"/>
      <c r="L8" s="809"/>
    </row>
    <row r="9" customFormat="false" ht="15" hidden="false" customHeight="false" outlineLevel="0" collapsed="false">
      <c r="A9" s="810" t="s">
        <v>5</v>
      </c>
      <c r="B9" s="810" t="s">
        <v>541</v>
      </c>
      <c r="C9" s="809"/>
      <c r="D9" s="809"/>
      <c r="E9" s="809"/>
      <c r="F9" s="809"/>
      <c r="G9" s="809"/>
      <c r="H9" s="809"/>
      <c r="I9" s="809"/>
      <c r="J9" s="809"/>
      <c r="K9" s="809"/>
      <c r="L9" s="809"/>
    </row>
    <row r="10" customFormat="false" ht="14.25" hidden="false" customHeight="false" outlineLevel="0" collapsed="false">
      <c r="A10" s="809"/>
      <c r="B10" s="811" t="s">
        <v>542</v>
      </c>
      <c r="C10" s="809"/>
      <c r="D10" s="809"/>
      <c r="E10" s="809"/>
      <c r="F10" s="809"/>
      <c r="G10" s="809"/>
      <c r="H10" s="809"/>
      <c r="I10" s="809"/>
      <c r="J10" s="809"/>
      <c r="K10" s="809"/>
      <c r="L10" s="809"/>
    </row>
    <row r="11" customFormat="false" ht="14.25" hidden="false" customHeight="false" outlineLevel="0" collapsed="false">
      <c r="A11" s="809"/>
      <c r="B11" s="809"/>
      <c r="C11" s="809"/>
      <c r="D11" s="809"/>
      <c r="E11" s="809"/>
      <c r="F11" s="809"/>
      <c r="G11" s="809"/>
      <c r="H11" s="809"/>
      <c r="I11" s="809"/>
      <c r="J11" s="809"/>
      <c r="K11" s="809"/>
      <c r="L11" s="809"/>
    </row>
    <row r="12" customFormat="false" ht="14.25" hidden="false" customHeight="false" outlineLevel="0" collapsed="false">
      <c r="A12" s="809"/>
      <c r="B12" s="809"/>
      <c r="C12" s="809"/>
      <c r="D12" s="809"/>
      <c r="E12" s="809"/>
      <c r="F12" s="809"/>
      <c r="G12" s="809"/>
      <c r="H12" s="809"/>
      <c r="I12" s="812" t="s">
        <v>543</v>
      </c>
      <c r="J12" s="813"/>
      <c r="K12" s="809"/>
      <c r="L12" s="809"/>
    </row>
    <row r="13" customFormat="false" ht="14.25" hidden="false" customHeight="false" outlineLevel="0" collapsed="false">
      <c r="A13" s="809"/>
      <c r="B13" s="809"/>
      <c r="C13" s="809"/>
      <c r="D13" s="809"/>
      <c r="E13" s="809"/>
      <c r="F13" s="809"/>
      <c r="G13" s="809"/>
      <c r="H13" s="809"/>
      <c r="I13" s="814" t="s">
        <v>544</v>
      </c>
      <c r="J13" s="815"/>
      <c r="K13" s="809"/>
      <c r="L13" s="809"/>
    </row>
    <row r="14" customFormat="false" ht="14.25" hidden="false" customHeight="false" outlineLevel="0" collapsed="false">
      <c r="A14" s="809"/>
      <c r="B14" s="809"/>
      <c r="C14" s="809"/>
      <c r="D14" s="809"/>
      <c r="E14" s="809"/>
      <c r="F14" s="809"/>
      <c r="G14" s="809"/>
      <c r="H14" s="809"/>
      <c r="I14" s="814" t="s">
        <v>545</v>
      </c>
      <c r="J14" s="815"/>
      <c r="K14" s="809"/>
      <c r="L14" s="809"/>
    </row>
    <row r="15" customFormat="false" ht="14.25" hidden="false" customHeight="false" outlineLevel="0" collapsed="false">
      <c r="A15" s="809"/>
      <c r="B15" s="809"/>
      <c r="C15" s="809"/>
      <c r="D15" s="809"/>
      <c r="E15" s="809"/>
      <c r="F15" s="809"/>
      <c r="G15" s="809"/>
      <c r="H15" s="809"/>
      <c r="I15" s="816" t="s">
        <v>546</v>
      </c>
      <c r="J15" s="816"/>
      <c r="K15" s="809"/>
      <c r="L15" s="809"/>
    </row>
    <row r="16" customFormat="false" ht="14.25" hidden="false" customHeight="false" outlineLevel="0" collapsed="false">
      <c r="A16" s="809"/>
      <c r="B16" s="809"/>
      <c r="C16" s="809"/>
      <c r="D16" s="809"/>
      <c r="E16" s="809"/>
      <c r="F16" s="809"/>
      <c r="G16" s="809"/>
      <c r="H16" s="809"/>
      <c r="I16" s="809"/>
      <c r="J16" s="809"/>
      <c r="K16" s="809"/>
      <c r="L16" s="809"/>
    </row>
    <row r="17" customFormat="false" ht="14.25" hidden="false" customHeight="false" outlineLevel="0" collapsed="false">
      <c r="A17" s="809"/>
      <c r="B17" s="809"/>
      <c r="C17" s="809"/>
      <c r="D17" s="809"/>
      <c r="E17" s="809"/>
      <c r="F17" s="809"/>
      <c r="G17" s="809"/>
      <c r="H17" s="809"/>
      <c r="I17" s="809"/>
      <c r="J17" s="809"/>
      <c r="K17" s="809"/>
      <c r="L17" s="809"/>
    </row>
    <row r="18" customFormat="false" ht="14.25" hidden="false" customHeight="false" outlineLevel="0" collapsed="false">
      <c r="A18" s="809"/>
      <c r="B18" s="809"/>
      <c r="C18" s="809"/>
      <c r="D18" s="809"/>
      <c r="E18" s="809"/>
      <c r="F18" s="809"/>
      <c r="G18" s="809"/>
      <c r="H18" s="809"/>
      <c r="I18" s="809"/>
      <c r="J18" s="809"/>
      <c r="K18" s="809"/>
      <c r="L18" s="809"/>
    </row>
    <row r="19" customFormat="false" ht="14.25" hidden="false" customHeight="false" outlineLevel="0" collapsed="false">
      <c r="A19" s="809"/>
      <c r="B19" s="809"/>
      <c r="C19" s="809"/>
      <c r="D19" s="809"/>
      <c r="E19" s="809"/>
      <c r="F19" s="809"/>
      <c r="G19" s="809"/>
      <c r="H19" s="809"/>
      <c r="I19" s="809"/>
      <c r="J19" s="809"/>
      <c r="K19" s="809"/>
      <c r="L19" s="809"/>
    </row>
    <row r="20" customFormat="false" ht="14.25" hidden="false" customHeight="false" outlineLevel="0" collapsed="false">
      <c r="A20" s="809"/>
      <c r="B20" s="809"/>
      <c r="C20" s="809"/>
      <c r="D20" s="809"/>
      <c r="E20" s="809"/>
      <c r="F20" s="809"/>
      <c r="G20" s="809"/>
      <c r="H20" s="809"/>
      <c r="I20" s="809"/>
      <c r="J20" s="809"/>
      <c r="K20" s="809"/>
      <c r="L20" s="809"/>
    </row>
    <row r="21" customFormat="false" ht="14.25" hidden="false" customHeight="false" outlineLevel="0" collapsed="false">
      <c r="A21" s="809"/>
      <c r="B21" s="809"/>
      <c r="C21" s="809"/>
      <c r="D21" s="809"/>
      <c r="E21" s="809"/>
      <c r="F21" s="809"/>
      <c r="G21" s="809"/>
      <c r="H21" s="809"/>
      <c r="I21" s="809"/>
      <c r="J21" s="809"/>
      <c r="K21" s="809"/>
      <c r="L21" s="809"/>
    </row>
    <row r="22" customFormat="false" ht="14.25" hidden="false" customHeight="false" outlineLevel="0" collapsed="false">
      <c r="A22" s="809"/>
      <c r="B22" s="809"/>
      <c r="C22" s="809"/>
      <c r="D22" s="809"/>
      <c r="E22" s="809"/>
      <c r="F22" s="809"/>
      <c r="G22" s="809"/>
      <c r="H22" s="809"/>
      <c r="I22" s="809"/>
      <c r="J22" s="809"/>
      <c r="K22" s="809"/>
      <c r="L22" s="809"/>
    </row>
    <row r="23" customFormat="false" ht="14.25" hidden="false" customHeight="false" outlineLevel="0" collapsed="false">
      <c r="A23" s="809"/>
      <c r="B23" s="809"/>
      <c r="C23" s="809"/>
      <c r="D23" s="809"/>
      <c r="E23" s="809"/>
      <c r="F23" s="809"/>
      <c r="G23" s="809"/>
      <c r="H23" s="809"/>
      <c r="I23" s="809"/>
      <c r="J23" s="809"/>
      <c r="K23" s="809"/>
      <c r="L23" s="809"/>
    </row>
    <row r="24" customFormat="false" ht="14.25" hidden="false" customHeight="false" outlineLevel="0" collapsed="false">
      <c r="A24" s="809"/>
      <c r="B24" s="809"/>
      <c r="C24" s="809"/>
      <c r="D24" s="809"/>
      <c r="E24" s="809"/>
      <c r="F24" s="809"/>
      <c r="G24" s="809"/>
      <c r="H24" s="809"/>
      <c r="I24" s="809"/>
      <c r="J24" s="809"/>
      <c r="K24" s="809"/>
      <c r="L24" s="809"/>
    </row>
    <row r="25" customFormat="false" ht="14.25" hidden="false" customHeight="false" outlineLevel="0" collapsed="false">
      <c r="A25" s="809"/>
      <c r="B25" s="809"/>
      <c r="C25" s="809"/>
      <c r="D25" s="809"/>
      <c r="E25" s="809"/>
      <c r="F25" s="809"/>
      <c r="G25" s="809"/>
      <c r="H25" s="809"/>
      <c r="I25" s="809"/>
      <c r="J25" s="809"/>
      <c r="K25" s="809"/>
      <c r="L25" s="809"/>
    </row>
    <row r="26" customFormat="false" ht="9.75" hidden="false" customHeight="true" outlineLevel="0" collapsed="false">
      <c r="A26" s="809"/>
      <c r="B26" s="809"/>
      <c r="C26" s="809"/>
      <c r="D26" s="809"/>
      <c r="E26" s="809"/>
      <c r="F26" s="809"/>
      <c r="G26" s="809"/>
      <c r="H26" s="809"/>
      <c r="I26" s="809"/>
      <c r="J26" s="809"/>
      <c r="K26" s="809"/>
      <c r="L26" s="809"/>
    </row>
    <row r="27" customFormat="false" ht="14.25" hidden="false" customHeight="false" outlineLevel="0" collapsed="false">
      <c r="A27" s="817"/>
      <c r="B27" s="817"/>
      <c r="C27" s="817"/>
      <c r="D27" s="817"/>
      <c r="E27" s="817"/>
      <c r="F27" s="817"/>
      <c r="G27" s="817"/>
      <c r="H27" s="817"/>
      <c r="I27" s="817"/>
      <c r="J27" s="817"/>
      <c r="K27" s="817"/>
      <c r="L27" s="817"/>
    </row>
    <row r="28" customFormat="false" ht="15" hidden="false" customHeight="false" outlineLevel="0" collapsed="false">
      <c r="A28" s="452" t="s">
        <v>95</v>
      </c>
      <c r="B28" s="452" t="s">
        <v>547</v>
      </c>
      <c r="C28" s="817"/>
      <c r="D28" s="817"/>
      <c r="E28" s="817"/>
      <c r="F28" s="817"/>
      <c r="G28" s="817"/>
      <c r="H28" s="817"/>
      <c r="I28" s="817"/>
      <c r="J28" s="817"/>
      <c r="K28" s="817"/>
      <c r="L28" s="817"/>
    </row>
    <row r="29" customFormat="false" ht="14.25" hidden="false" customHeight="false" outlineLevel="0" collapsed="false">
      <c r="A29" s="817"/>
      <c r="B29" s="818" t="s">
        <v>548</v>
      </c>
      <c r="C29" s="817"/>
      <c r="D29" s="817"/>
      <c r="E29" s="817"/>
      <c r="F29" s="817"/>
      <c r="G29" s="817"/>
      <c r="H29" s="817"/>
      <c r="I29" s="817"/>
      <c r="J29" s="817"/>
      <c r="K29" s="817"/>
      <c r="L29" s="817"/>
    </row>
    <row r="30" customFormat="false" ht="14.25" hidden="false" customHeight="false" outlineLevel="0" collapsed="false">
      <c r="A30" s="817"/>
      <c r="B30" s="817"/>
      <c r="C30" s="817"/>
      <c r="D30" s="817"/>
      <c r="E30" s="817"/>
      <c r="F30" s="817"/>
      <c r="G30" s="817"/>
      <c r="H30" s="817"/>
      <c r="I30" s="817"/>
      <c r="J30" s="817"/>
      <c r="K30" s="817"/>
      <c r="L30" s="817"/>
    </row>
    <row r="31" customFormat="false" ht="39" hidden="false" customHeight="false" outlineLevel="0" collapsed="false">
      <c r="A31" s="817"/>
      <c r="B31" s="819" t="s">
        <v>549</v>
      </c>
      <c r="C31" s="819"/>
      <c r="D31" s="820" t="s">
        <v>550</v>
      </c>
      <c r="E31" s="820" t="s">
        <v>551</v>
      </c>
      <c r="F31" s="820" t="s">
        <v>552</v>
      </c>
      <c r="G31" s="820" t="s">
        <v>553</v>
      </c>
      <c r="H31" s="817"/>
      <c r="I31" s="817"/>
      <c r="J31" s="817"/>
      <c r="K31" s="817"/>
      <c r="L31" s="817"/>
      <c r="M31" s="821" t="s">
        <v>549</v>
      </c>
      <c r="N31" s="821"/>
      <c r="O31" s="822" t="s">
        <v>554</v>
      </c>
      <c r="P31" s="822" t="s">
        <v>551</v>
      </c>
      <c r="Q31" s="822" t="s">
        <v>552</v>
      </c>
      <c r="R31" s="822" t="s">
        <v>553</v>
      </c>
    </row>
    <row r="32" customFormat="false" ht="15.75" hidden="false" customHeight="true" outlineLevel="0" collapsed="false">
      <c r="A32" s="817"/>
      <c r="B32" s="823" t="s">
        <v>555</v>
      </c>
      <c r="C32" s="823"/>
      <c r="D32" s="824" t="e">
        <f aca="false">IF(O32="Low","!",IF(O32="Moderate","!!",IF(O32="High","!!!",IF(O32="Not Known","[?]",""))))</f>
        <v>#VALUE!</v>
      </c>
      <c r="E32" s="825" t="e">
        <f aca="false">IF(P32="No change","↔",IF(P32="Decrease","↓",IF(P32="Increase","↑",IF(P32="Not Known","[?]",""))))</f>
        <v>#VALUE!</v>
      </c>
      <c r="F32" s="825" t="e">
        <f aca="false">IF(Q32="No change","↔",IF(Q32="Decrease","↓",IF(Q32="Increase","↑",IF(Q32="Not Known","[?]",""))))</f>
        <v>#VALUE!</v>
      </c>
      <c r="G32" s="826" t="e">
        <f aca="false">IF(R32="Current","|",IF(R32="Short-term","►",IF(R32="Medium-term","►►",IF(R32="Long-term","►►►",IF(R32="Not Known","[?]","")))))</f>
        <v>#VALUE!</v>
      </c>
      <c r="H32" s="817"/>
      <c r="I32" s="812" t="s">
        <v>556</v>
      </c>
      <c r="J32" s="827" t="s">
        <v>557</v>
      </c>
      <c r="K32" s="828" t="s">
        <v>558</v>
      </c>
      <c r="L32" s="817"/>
      <c r="M32" s="829" t="s">
        <v>559</v>
      </c>
      <c r="N32" s="829"/>
      <c r="O32" s="830" t="e">
        <f aca="false">'risks &amp; vulnerabilities'!#ref!</f>
        <v>#VALUE!</v>
      </c>
      <c r="P32" s="830" t="e">
        <f aca="false">'risks &amp; vulnerabilities'!#ref!</f>
        <v>#VALUE!</v>
      </c>
      <c r="Q32" s="830" t="e">
        <f aca="false">'risks &amp; vulnerabilities'!#ref!</f>
        <v>#VALUE!</v>
      </c>
      <c r="R32" s="830" t="e">
        <f aca="false">'risks &amp; vulnerabilities'!#ref!</f>
        <v>#VALUE!</v>
      </c>
    </row>
    <row r="33" customFormat="false" ht="15.75" hidden="false" customHeight="true" outlineLevel="0" collapsed="false">
      <c r="A33" s="817"/>
      <c r="B33" s="831" t="s">
        <v>560</v>
      </c>
      <c r="C33" s="831"/>
      <c r="D33" s="824" t="str">
        <f aca="false">IF(O33="Low","!",IF(O33="Moderate","!!",IF(O33="High","!!!",IF(O33="Not Known","[?]",""))))</f>
        <v/>
      </c>
      <c r="E33" s="824" t="str">
        <f aca="false">IF(P33="No change","↔",IF(P33="Decrease","↓",IF(P33="Increase","↑",IF(P33="Not Known","[?]",""))))</f>
        <v/>
      </c>
      <c r="F33" s="824" t="str">
        <f aca="false">IF(Q33="No change","↔",IF(Q33="Decrease","↓",IF(Q33="Increase","↑",IF(Q33="Not Known","[?]",""))))</f>
        <v/>
      </c>
      <c r="G33" s="832" t="str">
        <f aca="false">IF(R33="Current","|",IF(R33="Short-term","►",IF(R33="Medium-term","►►",IF(R33="Long-term","►►►",IF(R33="Not Known","[?]","")))))</f>
        <v/>
      </c>
      <c r="H33" s="817"/>
      <c r="I33" s="814" t="s">
        <v>561</v>
      </c>
      <c r="J33" s="833" t="s">
        <v>562</v>
      </c>
      <c r="K33" s="815" t="s">
        <v>563</v>
      </c>
      <c r="L33" s="817"/>
      <c r="M33" s="829" t="s">
        <v>564</v>
      </c>
      <c r="N33" s="829"/>
      <c r="O33" s="830" t="str">
        <f aca="false">'Risks &amp; vulnerabilities'!F16</f>
        <v>[Please choose]</v>
      </c>
      <c r="P33" s="830" t="str">
        <f aca="false">'Risks &amp; vulnerabilities'!G16</f>
        <v>[Please choose]</v>
      </c>
      <c r="Q33" s="830" t="str">
        <f aca="false">'Risks &amp; vulnerabilities'!H16</f>
        <v>[Please choose]</v>
      </c>
      <c r="R33" s="830" t="str">
        <f aca="false">'Risks &amp; vulnerabilities'!I16</f>
        <v>[Please choose]</v>
      </c>
    </row>
    <row r="34" customFormat="false" ht="15.75" hidden="false" customHeight="true" outlineLevel="0" collapsed="false">
      <c r="A34" s="817"/>
      <c r="B34" s="831" t="s">
        <v>565</v>
      </c>
      <c r="C34" s="831"/>
      <c r="D34" s="824" t="str">
        <f aca="false">IF(O34="Low","!",IF(O34="Moderate","!!",IF(O34="High","!!!",IF(O34="Not Known","[?]",""))))</f>
        <v/>
      </c>
      <c r="E34" s="824" t="str">
        <f aca="false">IF(P34="No change","↔",IF(P34="Decrease","↓",IF(P34="Increase","↑",IF(P34="Not Known","[?]",""))))</f>
        <v/>
      </c>
      <c r="F34" s="824" t="str">
        <f aca="false">IF(Q34="No change","↔",IF(Q34="Decrease","↓",IF(Q34="Increase","↑",IF(Q34="Not Known","[?]",""))))</f>
        <v/>
      </c>
      <c r="G34" s="832" t="str">
        <f aca="false">IF(R34="Current","|",IF(R34="Short-term","►",IF(R34="Medium-term","►►",IF(R34="Long-term","►►►",IF(R34="Not Known","[?]","")))))</f>
        <v/>
      </c>
      <c r="H34" s="817"/>
      <c r="I34" s="814" t="s">
        <v>566</v>
      </c>
      <c r="J34" s="833" t="s">
        <v>567</v>
      </c>
      <c r="K34" s="815" t="s">
        <v>568</v>
      </c>
      <c r="L34" s="817"/>
      <c r="M34" s="829" t="s">
        <v>565</v>
      </c>
      <c r="N34" s="829"/>
      <c r="O34" s="830" t="str">
        <f aca="false">'Risks &amp; vulnerabilities'!F18</f>
        <v>[Please choose]</v>
      </c>
      <c r="P34" s="830" t="str">
        <f aca="false">'Risks &amp; vulnerabilities'!G18</f>
        <v>[Please choose]</v>
      </c>
      <c r="Q34" s="830" t="str">
        <f aca="false">'Risks &amp; vulnerabilities'!H18</f>
        <v>[Please choose]</v>
      </c>
      <c r="R34" s="830" t="str">
        <f aca="false">'Risks &amp; vulnerabilities'!I18</f>
        <v>[Please choose]</v>
      </c>
    </row>
    <row r="35" customFormat="false" ht="15.75" hidden="false" customHeight="true" outlineLevel="0" collapsed="false">
      <c r="A35" s="817"/>
      <c r="B35" s="831" t="s">
        <v>569</v>
      </c>
      <c r="C35" s="831"/>
      <c r="D35" s="824" t="str">
        <f aca="false">IF(O35="Low","!",IF(O35="Moderate","!!",IF(O35="High","!!!",IF(O35="Not Known","[?]",""))))</f>
        <v/>
      </c>
      <c r="E35" s="824" t="str">
        <f aca="false">IF(P35="No change","↔",IF(P35="Decrease","↓",IF(P35="Increase","↑",IF(P35="Not Known","[?]",""))))</f>
        <v/>
      </c>
      <c r="F35" s="824" t="str">
        <f aca="false">IF(Q35="No change","↔",IF(Q35="Decrease","↓",IF(Q35="Increase","↑",IF(Q35="Not Known","[?]",""))))</f>
        <v/>
      </c>
      <c r="G35" s="832" t="str">
        <f aca="false">IF(R35="Current","|",IF(R35="Short-term","►",IF(R35="Medium-term","►►",IF(R35="Long-term","►►►",IF(R35="Not Known","[?]","")))))</f>
        <v/>
      </c>
      <c r="H35" s="817"/>
      <c r="I35" s="814" t="s">
        <v>570</v>
      </c>
      <c r="J35" s="833" t="s">
        <v>571</v>
      </c>
      <c r="K35" s="815" t="s">
        <v>572</v>
      </c>
      <c r="L35" s="817"/>
      <c r="M35" s="829" t="s">
        <v>569</v>
      </c>
      <c r="N35" s="829"/>
      <c r="O35" s="830" t="str">
        <f aca="false">'Risks &amp; vulnerabilities'!F23</f>
        <v>[Please choose]</v>
      </c>
      <c r="P35" s="830" t="str">
        <f aca="false">'Risks &amp; vulnerabilities'!G23</f>
        <v>[Please choose]</v>
      </c>
      <c r="Q35" s="830" t="str">
        <f aca="false">'Risks &amp; vulnerabilities'!H23</f>
        <v>[Please choose]</v>
      </c>
      <c r="R35" s="830" t="str">
        <f aca="false">'Risks &amp; vulnerabilities'!I23</f>
        <v>[Please choose]</v>
      </c>
    </row>
    <row r="36" customFormat="false" ht="15.75" hidden="false" customHeight="true" outlineLevel="0" collapsed="false">
      <c r="A36" s="817"/>
      <c r="B36" s="831" t="s">
        <v>573</v>
      </c>
      <c r="C36" s="831"/>
      <c r="D36" s="824"/>
      <c r="E36" s="824"/>
      <c r="F36" s="824"/>
      <c r="G36" s="832"/>
      <c r="H36" s="817"/>
      <c r="I36" s="834"/>
      <c r="J36" s="835"/>
      <c r="K36" s="836" t="s">
        <v>571</v>
      </c>
      <c r="L36" s="817"/>
      <c r="M36" s="829"/>
      <c r="N36" s="829" t="s">
        <v>573</v>
      </c>
      <c r="O36" s="830" t="e">
        <f aca="false">'risks &amp; vulnerabilities'!#ref!</f>
        <v>#VALUE!</v>
      </c>
      <c r="P36" s="830" t="e">
        <f aca="false">'risks &amp; vulnerabilities'!#ref!</f>
        <v>#VALUE!</v>
      </c>
      <c r="Q36" s="830" t="e">
        <f aca="false">'risks &amp; vulnerabilities'!#ref!</f>
        <v>#VALUE!</v>
      </c>
      <c r="R36" s="830" t="e">
        <f aca="false">'risks &amp; vulnerabilities'!#ref!</f>
        <v>#VALUE!</v>
      </c>
    </row>
    <row r="37" customFormat="false" ht="15.75" hidden="false" customHeight="true" outlineLevel="0" collapsed="false">
      <c r="A37" s="817"/>
      <c r="B37" s="831" t="s">
        <v>574</v>
      </c>
      <c r="C37" s="831"/>
      <c r="D37" s="824" t="str">
        <f aca="false">IF(O37="Low","!",IF(O37="Moderate","!!",IF(O37="High","!!!",IF(O37="Not Known","[?]",""))))</f>
        <v/>
      </c>
      <c r="E37" s="824" t="str">
        <f aca="false">IF(P37="No change","↔",IF(P37="Decrease","↓",IF(P37="Increase","↑",IF(P37="Not Known","[?]",""))))</f>
        <v/>
      </c>
      <c r="F37" s="824" t="str">
        <f aca="false">IF(Q37="No change","↔",IF(Q37="Decrease","↓",IF(Q37="Increase","↑",IF(Q37="Not Known","[?]",""))))</f>
        <v/>
      </c>
      <c r="G37" s="832" t="str">
        <f aca="false">IF(R37="Current","|",IF(R37="Short-term","►",IF(R37="Medium-term","►►",IF(R37="Long-term","►►►",IF(R37="Not Known","[?]","")))))</f>
        <v/>
      </c>
      <c r="H37" s="817"/>
      <c r="I37" s="817"/>
      <c r="J37" s="817"/>
      <c r="K37" s="817"/>
      <c r="L37" s="817"/>
      <c r="M37" s="829" t="s">
        <v>574</v>
      </c>
      <c r="N37" s="829"/>
      <c r="O37" s="830" t="str">
        <f aca="false">'Risks &amp; vulnerabilities'!F29</f>
        <v>[Please choose]</v>
      </c>
      <c r="P37" s="830" t="str">
        <f aca="false">'Risks &amp; vulnerabilities'!G29</f>
        <v>[Please choose]</v>
      </c>
      <c r="Q37" s="830" t="str">
        <f aca="false">'Risks &amp; vulnerabilities'!H29</f>
        <v>[Please choose]</v>
      </c>
      <c r="R37" s="830" t="str">
        <f aca="false">'Risks &amp; vulnerabilities'!I29</f>
        <v>[Please choose]</v>
      </c>
    </row>
    <row r="38" customFormat="false" ht="15.75" hidden="false" customHeight="true" outlineLevel="0" collapsed="false">
      <c r="A38" s="817"/>
      <c r="B38" s="831" t="s">
        <v>281</v>
      </c>
      <c r="C38" s="831"/>
      <c r="D38" s="824" t="str">
        <f aca="false">IF(O38="Low","!",IF(O38="Moderate","!!",IF(O38="High","!!!",IF(O38="Not Known","[?]",""))))</f>
        <v/>
      </c>
      <c r="E38" s="824" t="str">
        <f aca="false">IF(P38="No change","↔",IF(P38="Decrease","↓",IF(P38="Increase","↑",IF(P38="Not Known","[?]",""))))</f>
        <v/>
      </c>
      <c r="F38" s="824" t="str">
        <f aca="false">IF(Q38="No change","↔",IF(Q38="Decrease","↓",IF(Q38="Increase","↑",IF(Q38="Not Known","[?]",""))))</f>
        <v/>
      </c>
      <c r="G38" s="832" t="str">
        <f aca="false">IF(R38="Current","|",IF(R38="Short-term","►",IF(R38="Medium-term","►►",IF(R38="Long-term","►►►",IF(R38="Not Known","[?]","")))))</f>
        <v/>
      </c>
      <c r="H38" s="817"/>
      <c r="I38" s="817"/>
      <c r="J38" s="817"/>
      <c r="K38" s="817"/>
      <c r="L38" s="817"/>
      <c r="M38" s="829" t="s">
        <v>281</v>
      </c>
      <c r="N38" s="829"/>
      <c r="O38" s="830" t="str">
        <f aca="false">'Risks &amp; vulnerabilities'!F30</f>
        <v>[Please choose]</v>
      </c>
      <c r="P38" s="830" t="str">
        <f aca="false">'Risks &amp; vulnerabilities'!G30</f>
        <v>[Please choose]</v>
      </c>
      <c r="Q38" s="830" t="str">
        <f aca="false">'Risks &amp; vulnerabilities'!H30</f>
        <v>[Please choose]</v>
      </c>
      <c r="R38" s="830" t="str">
        <f aca="false">'Risks &amp; vulnerabilities'!I30</f>
        <v>[Please choose]</v>
      </c>
    </row>
    <row r="39" customFormat="false" ht="15.75" hidden="false" customHeight="true" outlineLevel="0" collapsed="false">
      <c r="A39" s="817"/>
      <c r="B39" s="831" t="s">
        <v>575</v>
      </c>
      <c r="C39" s="831"/>
      <c r="D39" s="824" t="str">
        <f aca="false">IF(O39="Low","!",IF(O39="Moderate","!!",IF(O39="High","!!!",IF(O39="Not Known","[?]",""))))</f>
        <v/>
      </c>
      <c r="E39" s="824" t="str">
        <f aca="false">IF(P39="No change","↔",IF(P39="Decrease","↓",IF(P39="Increase","↑",IF(P39="Not Known","[?]",""))))</f>
        <v/>
      </c>
      <c r="F39" s="824" t="str">
        <f aca="false">IF(Q39="No change","↔",IF(Q39="Decrease","↓",IF(Q39="Increase","↑",IF(Q39="Not Known","[?]",""))))</f>
        <v/>
      </c>
      <c r="G39" s="832" t="str">
        <f aca="false">IF(R39="Current","|",IF(R39="Short-term","►",IF(R39="Medium-term","►►",IF(R39="Long-term","►►►",IF(R39="Not Known","[?]","")))))</f>
        <v/>
      </c>
      <c r="H39" s="817"/>
      <c r="I39" s="817"/>
      <c r="J39" s="817"/>
      <c r="K39" s="817"/>
      <c r="L39" s="817"/>
      <c r="M39" s="829" t="s">
        <v>575</v>
      </c>
      <c r="N39" s="829"/>
      <c r="O39" s="830" t="str">
        <f aca="false">'Risks &amp; vulnerabilities'!F38</f>
        <v>[Please choose]</v>
      </c>
      <c r="P39" s="830" t="str">
        <f aca="false">'Risks &amp; vulnerabilities'!G38</f>
        <v>[Please choose]</v>
      </c>
      <c r="Q39" s="830" t="str">
        <f aca="false">'Risks &amp; vulnerabilities'!H38</f>
        <v>[Please choose]</v>
      </c>
      <c r="R39" s="830" t="str">
        <f aca="false">'Risks &amp; vulnerabilities'!I38</f>
        <v>[Please choose]</v>
      </c>
    </row>
    <row r="40" customFormat="false" ht="15.75" hidden="false" customHeight="true" outlineLevel="0" collapsed="false">
      <c r="A40" s="817"/>
      <c r="B40" s="831" t="s">
        <v>576</v>
      </c>
      <c r="C40" s="831"/>
      <c r="D40" s="824" t="e">
        <f aca="false">IF(O40="Low","!",IF(O40="Moderate","!!",IF(O40="High","!!!",IF(O40="Not Known","[?]",""))))</f>
        <v>#VALUE!</v>
      </c>
      <c r="E40" s="824" t="e">
        <f aca="false">IF(P40="No change","↔",IF(P40="Decrease","↓",IF(P40="Increase","↑",IF(P40="Not Known","[?]",""))))</f>
        <v>#VALUE!</v>
      </c>
      <c r="F40" s="824" t="e">
        <f aca="false">IF(Q40="No change","↔",IF(Q40="Decrease","↓",IF(Q40="Increase","↑",IF(Q40="Not Known","[?]",""))))</f>
        <v>#VALUE!</v>
      </c>
      <c r="G40" s="832" t="e">
        <f aca="false">IF(R40="Current","|",IF(R40="Short-term","►",IF(R40="Medium-term","►►",IF(R40="Long-term","►►►",IF(R40="Not Known","[?]","")))))</f>
        <v>#VALUE!</v>
      </c>
      <c r="H40" s="817"/>
      <c r="I40" s="817"/>
      <c r="J40" s="817"/>
      <c r="K40" s="817"/>
      <c r="L40" s="817"/>
      <c r="M40" s="829" t="s">
        <v>576</v>
      </c>
      <c r="N40" s="829"/>
      <c r="O40" s="830" t="e">
        <f aca="false">'risks &amp; vulnerabilities'!#ref!</f>
        <v>#VALUE!</v>
      </c>
      <c r="P40" s="830" t="e">
        <f aca="false">'risks &amp; vulnerabilities'!#ref!</f>
        <v>#VALUE!</v>
      </c>
      <c r="Q40" s="830" t="e">
        <f aca="false">'risks &amp; vulnerabilities'!#ref!</f>
        <v>#VALUE!</v>
      </c>
      <c r="R40" s="830" t="e">
        <f aca="false">'risks &amp; vulnerabilities'!#ref!</f>
        <v>#VALUE!</v>
      </c>
    </row>
    <row r="41" customFormat="false" ht="15.75" hidden="false" customHeight="true" outlineLevel="0" collapsed="false">
      <c r="A41" s="817"/>
      <c r="B41" s="837" t="s">
        <v>47</v>
      </c>
      <c r="C41" s="838" t="str">
        <f aca="false">'Risks &amp; vulnerabilities'!D55</f>
        <v>[please specify]</v>
      </c>
      <c r="D41" s="824" t="str">
        <f aca="false">IF(O41="Low","!",IF(O41="Moderate","!!",IF(O41="High","!!!",IF(O41="Not Known","[?]",""))))</f>
        <v/>
      </c>
      <c r="E41" s="824" t="str">
        <f aca="false">IF(P41="No change","↔",IF(P41="Decrease","↓",IF(P41="Increase","↑",IF(P41="Not Known","[?]",""))))</f>
        <v/>
      </c>
      <c r="F41" s="824" t="str">
        <f aca="false">IF(Q41="No change","↔",IF(Q41="Decrease","↓",IF(Q41="Increase","↑",IF(Q41="Not Known","[?]",""))))</f>
        <v/>
      </c>
      <c r="G41" s="832" t="str">
        <f aca="false">IF(R41="Current","|",IF(R41="Short-term","►",IF(R41="Medium-term","►►",IF(R41="Long-term","►►►",IF(R41="Not Known","[?]","")))))</f>
        <v/>
      </c>
      <c r="H41" s="817"/>
      <c r="I41" s="817"/>
      <c r="J41" s="817"/>
      <c r="K41" s="817"/>
      <c r="L41" s="817"/>
      <c r="M41" s="829" t="s">
        <v>577</v>
      </c>
      <c r="N41" s="829"/>
      <c r="O41" s="830" t="str">
        <f aca="false">'Risks &amp; vulnerabilities'!F55</f>
        <v>[Please choose]</v>
      </c>
      <c r="P41" s="830" t="str">
        <f aca="false">'Risks &amp; vulnerabilities'!G55</f>
        <v>[Please choose]</v>
      </c>
      <c r="Q41" s="830" t="str">
        <f aca="false">'Risks &amp; vulnerabilities'!H55</f>
        <v>[Please choose]</v>
      </c>
      <c r="R41" s="830" t="str">
        <f aca="false">'Risks &amp; vulnerabilities'!I55</f>
        <v>[Please choose]</v>
      </c>
    </row>
    <row r="42" customFormat="false" ht="14.25" hidden="false" customHeight="false" outlineLevel="0" collapsed="false">
      <c r="A42" s="817"/>
      <c r="B42" s="817"/>
      <c r="C42" s="817"/>
      <c r="D42" s="817"/>
      <c r="E42" s="817"/>
      <c r="F42" s="817"/>
      <c r="G42" s="817"/>
      <c r="H42" s="817"/>
      <c r="I42" s="817"/>
      <c r="J42" s="817"/>
      <c r="K42" s="817"/>
      <c r="L42" s="817"/>
    </row>
    <row r="43" customFormat="false" ht="14.25" hidden="false" customHeight="false" outlineLevel="0" collapsed="false">
      <c r="A43" s="809"/>
      <c r="B43" s="809"/>
      <c r="C43" s="809"/>
      <c r="D43" s="809"/>
      <c r="E43" s="809"/>
      <c r="F43" s="809"/>
      <c r="G43" s="809"/>
      <c r="H43" s="809"/>
      <c r="I43" s="809"/>
      <c r="J43" s="809"/>
      <c r="K43" s="809"/>
      <c r="L43" s="809"/>
    </row>
    <row r="44" customFormat="false" ht="15" hidden="false" customHeight="false" outlineLevel="0" collapsed="false">
      <c r="A44" s="810" t="s">
        <v>28</v>
      </c>
      <c r="B44" s="810" t="s">
        <v>578</v>
      </c>
      <c r="C44" s="809"/>
      <c r="D44" s="809"/>
      <c r="E44" s="809"/>
      <c r="F44" s="809"/>
      <c r="G44" s="809"/>
      <c r="H44" s="809"/>
      <c r="I44" s="809"/>
      <c r="J44" s="809"/>
      <c r="K44" s="809"/>
      <c r="L44" s="809"/>
    </row>
    <row r="45" customFormat="false" ht="14.25" hidden="false" customHeight="false" outlineLevel="0" collapsed="false">
      <c r="A45" s="809"/>
      <c r="B45" s="811" t="s">
        <v>548</v>
      </c>
      <c r="C45" s="809"/>
      <c r="D45" s="809"/>
      <c r="E45" s="809"/>
      <c r="F45" s="809"/>
      <c r="G45" s="809"/>
      <c r="H45" s="809"/>
      <c r="I45" s="809"/>
      <c r="J45" s="809"/>
      <c r="K45" s="809"/>
      <c r="L45" s="809"/>
    </row>
    <row r="46" customFormat="false" ht="14.25" hidden="false" customHeight="false" outlineLevel="0" collapsed="false">
      <c r="A46" s="809"/>
      <c r="B46" s="809"/>
      <c r="C46" s="809"/>
      <c r="D46" s="809"/>
      <c r="E46" s="809"/>
      <c r="F46" s="809"/>
      <c r="G46" s="809"/>
      <c r="H46" s="809"/>
      <c r="I46" s="809"/>
      <c r="J46" s="809"/>
      <c r="K46" s="809"/>
      <c r="L46" s="809"/>
    </row>
    <row r="47" customFormat="false" ht="38.25" hidden="false" customHeight="true" outlineLevel="0" collapsed="false">
      <c r="A47" s="809"/>
      <c r="B47" s="819" t="s">
        <v>579</v>
      </c>
      <c r="C47" s="819"/>
      <c r="D47" s="820" t="s">
        <v>580</v>
      </c>
      <c r="E47" s="820" t="s">
        <v>581</v>
      </c>
      <c r="F47" s="820" t="s">
        <v>553</v>
      </c>
      <c r="G47" s="809"/>
      <c r="H47" s="809"/>
      <c r="I47" s="809"/>
      <c r="J47" s="809"/>
      <c r="K47" s="809"/>
      <c r="L47" s="809"/>
      <c r="M47" s="821" t="s">
        <v>579</v>
      </c>
      <c r="N47" s="821"/>
      <c r="O47" s="822" t="s">
        <v>580</v>
      </c>
      <c r="P47" s="822" t="s">
        <v>581</v>
      </c>
      <c r="Q47" s="822" t="s">
        <v>553</v>
      </c>
    </row>
    <row r="48" customFormat="false" ht="14.25" hidden="false" customHeight="true" outlineLevel="0" collapsed="false">
      <c r="A48" s="839"/>
      <c r="B48" s="823" t="s">
        <v>325</v>
      </c>
      <c r="C48" s="823" t="s">
        <v>325</v>
      </c>
      <c r="D48" s="840" t="e">
        <f aca="false">IF(O48="[Drop-Down]","",O48)</f>
        <v>#VALUE!</v>
      </c>
      <c r="E48" s="824" t="e">
        <f aca="false">IF(P48="Low","!",IF(P48="Moderate","!!",IF(P48="High","!!!",IF(P48="Not Known","[?]",""))))</f>
        <v>#VALUE!</v>
      </c>
      <c r="F48" s="826" t="e">
        <f aca="false">IF(Q48="Current","|",IF(Q48="Short-term","►",IF(Q48="Medium-term","►►",IF(Q48="Long-term","►►►",IF(Q48="Not Known","[?]","")))))</f>
        <v>#VALUE!</v>
      </c>
      <c r="G48" s="809"/>
      <c r="H48" s="809"/>
      <c r="I48" s="812" t="s">
        <v>556</v>
      </c>
      <c r="J48" s="828" t="s">
        <v>558</v>
      </c>
      <c r="K48" s="809"/>
      <c r="L48" s="809"/>
      <c r="M48" s="829" t="s">
        <v>325</v>
      </c>
      <c r="N48" s="829" t="s">
        <v>325</v>
      </c>
      <c r="O48" s="830" t="e">
        <f aca="false">'risks &amp; vulnerabilities'!#ref!</f>
        <v>#VALUE!</v>
      </c>
      <c r="P48" s="830" t="e">
        <f aca="false">'risks &amp; vulnerabilities'!#ref!</f>
        <v>#VALUE!</v>
      </c>
      <c r="Q48" s="830" t="e">
        <f aca="false">'risks &amp; vulnerabilities'!#ref!</f>
        <v>#VALUE!</v>
      </c>
    </row>
    <row r="49" customFormat="false" ht="14.25" hidden="false" customHeight="true" outlineLevel="0" collapsed="false">
      <c r="A49" s="839"/>
      <c r="B49" s="831" t="s">
        <v>327</v>
      </c>
      <c r="C49" s="831" t="s">
        <v>327</v>
      </c>
      <c r="D49" s="841" t="e">
        <f aca="false">IF(O49="[Drop-Down]","",O49)</f>
        <v>#VALUE!</v>
      </c>
      <c r="E49" s="824" t="e">
        <f aca="false">IF(P49="Low","!",IF(P49="Moderate","!!",IF(P49="High","!!!",IF(P49="Not Known","[?]",""))))</f>
        <v>#VALUE!</v>
      </c>
      <c r="F49" s="832" t="e">
        <f aca="false">IF(Q49="Current","|",IF(Q49="Short-term","►",IF(Q49="Medium-term","►►",IF(Q49="Long-term","►►►",IF(Q49="Not Known","[?]","")))))</f>
        <v>#VALUE!</v>
      </c>
      <c r="G49" s="809"/>
      <c r="H49" s="809"/>
      <c r="I49" s="814" t="s">
        <v>561</v>
      </c>
      <c r="J49" s="815" t="s">
        <v>563</v>
      </c>
      <c r="K49" s="809"/>
      <c r="L49" s="809"/>
      <c r="M49" s="829" t="s">
        <v>327</v>
      </c>
      <c r="N49" s="829" t="s">
        <v>327</v>
      </c>
      <c r="O49" s="830" t="e">
        <f aca="false">'risks &amp; vulnerabilities'!#ref!</f>
        <v>#VALUE!</v>
      </c>
      <c r="P49" s="830" t="e">
        <f aca="false">'risks &amp; vulnerabilities'!#ref!</f>
        <v>#VALUE!</v>
      </c>
      <c r="Q49" s="830" t="e">
        <f aca="false">'risks &amp; vulnerabilities'!#ref!</f>
        <v>#VALUE!</v>
      </c>
    </row>
    <row r="50" customFormat="false" ht="14.25" hidden="false" customHeight="true" outlineLevel="0" collapsed="false">
      <c r="A50" s="839"/>
      <c r="B50" s="831" t="s">
        <v>328</v>
      </c>
      <c r="C50" s="831" t="s">
        <v>328</v>
      </c>
      <c r="D50" s="841" t="e">
        <f aca="false">IF(O50="[Drop-Down]","",O50)</f>
        <v>#VALUE!</v>
      </c>
      <c r="E50" s="824" t="e">
        <f aca="false">IF(P50="Low","!",IF(P50="Moderate","!!",IF(P50="High","!!!",IF(P50="Not Known","[?]",""))))</f>
        <v>#VALUE!</v>
      </c>
      <c r="F50" s="832" t="e">
        <f aca="false">IF(Q50="Current","|",IF(Q50="Short-term","►",IF(Q50="Medium-term","►►",IF(Q50="Long-term","►►►",IF(Q50="Not Known","[?]","")))))</f>
        <v>#VALUE!</v>
      </c>
      <c r="G50" s="809"/>
      <c r="H50" s="809"/>
      <c r="I50" s="814" t="s">
        <v>566</v>
      </c>
      <c r="J50" s="815" t="s">
        <v>568</v>
      </c>
      <c r="K50" s="809"/>
      <c r="L50" s="809"/>
      <c r="M50" s="829" t="s">
        <v>328</v>
      </c>
      <c r="N50" s="829" t="s">
        <v>328</v>
      </c>
      <c r="O50" s="830" t="e">
        <f aca="false">'risks &amp; vulnerabilities'!#ref!</f>
        <v>#VALUE!</v>
      </c>
      <c r="P50" s="830" t="e">
        <f aca="false">'risks &amp; vulnerabilities'!#ref!</f>
        <v>#VALUE!</v>
      </c>
      <c r="Q50" s="830" t="e">
        <f aca="false">'risks &amp; vulnerabilities'!#ref!</f>
        <v>#VALUE!</v>
      </c>
    </row>
    <row r="51" customFormat="false" ht="14.25" hidden="false" customHeight="true" outlineLevel="0" collapsed="false">
      <c r="A51" s="839"/>
      <c r="B51" s="831" t="s">
        <v>329</v>
      </c>
      <c r="C51" s="831" t="s">
        <v>329</v>
      </c>
      <c r="D51" s="841" t="e">
        <f aca="false">IF(O51="[Drop-Down]","",O51)</f>
        <v>#VALUE!</v>
      </c>
      <c r="E51" s="824" t="e">
        <f aca="false">IF(P51="Low","!",IF(P51="Moderate","!!",IF(P51="High","!!!",IF(P51="Not Known","[?]",""))))</f>
        <v>#VALUE!</v>
      </c>
      <c r="F51" s="832" t="e">
        <f aca="false">IF(Q51="Current","|",IF(Q51="Short-term","►",IF(Q51="Medium-term","►►",IF(Q51="Long-term","►►►",IF(Q51="Not Known","[?]","")))))</f>
        <v>#VALUE!</v>
      </c>
      <c r="G51" s="809"/>
      <c r="H51" s="809"/>
      <c r="I51" s="814" t="s">
        <v>570</v>
      </c>
      <c r="J51" s="815" t="s">
        <v>572</v>
      </c>
      <c r="K51" s="809"/>
      <c r="L51" s="809"/>
      <c r="M51" s="829" t="s">
        <v>329</v>
      </c>
      <c r="N51" s="829" t="s">
        <v>329</v>
      </c>
      <c r="O51" s="830" t="e">
        <f aca="false">'risks &amp; vulnerabilities'!#ref!</f>
        <v>#VALUE!</v>
      </c>
      <c r="P51" s="830" t="e">
        <f aca="false">'risks &amp; vulnerabilities'!#ref!</f>
        <v>#VALUE!</v>
      </c>
      <c r="Q51" s="830" t="e">
        <f aca="false">'risks &amp; vulnerabilities'!#ref!</f>
        <v>#VALUE!</v>
      </c>
    </row>
    <row r="52" customFormat="false" ht="14.25" hidden="false" customHeight="true" outlineLevel="0" collapsed="false">
      <c r="A52" s="839"/>
      <c r="B52" s="831" t="s">
        <v>182</v>
      </c>
      <c r="C52" s="831" t="s">
        <v>182</v>
      </c>
      <c r="D52" s="841" t="e">
        <f aca="false">IF(O52="[Drop-Down]","",O52)</f>
        <v>#VALUE!</v>
      </c>
      <c r="E52" s="824" t="e">
        <f aca="false">IF(P52="Low","!",IF(P52="Moderate","!!",IF(P52="High","!!!",IF(P52="Not Known","[?]",""))))</f>
        <v>#VALUE!</v>
      </c>
      <c r="F52" s="832" t="e">
        <f aca="false">IF(Q52="Current","|",IF(Q52="Short-term","►",IF(Q52="Medium-term","►►",IF(Q52="Long-term","►►►",IF(Q52="Not Known","[?]","")))))</f>
        <v>#VALUE!</v>
      </c>
      <c r="G52" s="809"/>
      <c r="H52" s="809"/>
      <c r="I52" s="834"/>
      <c r="J52" s="836" t="s">
        <v>571</v>
      </c>
      <c r="K52" s="809"/>
      <c r="L52" s="809"/>
      <c r="M52" s="829" t="s">
        <v>182</v>
      </c>
      <c r="N52" s="829" t="s">
        <v>182</v>
      </c>
      <c r="O52" s="830" t="e">
        <f aca="false">'risks &amp; vulnerabilities'!#ref!</f>
        <v>#VALUE!</v>
      </c>
      <c r="P52" s="830" t="e">
        <f aca="false">'risks &amp; vulnerabilities'!#ref!</f>
        <v>#VALUE!</v>
      </c>
      <c r="Q52" s="830" t="e">
        <f aca="false">'risks &amp; vulnerabilities'!#ref!</f>
        <v>#VALUE!</v>
      </c>
    </row>
    <row r="53" customFormat="false" ht="14.25" hidden="false" customHeight="true" outlineLevel="0" collapsed="false">
      <c r="A53" s="839"/>
      <c r="B53" s="831" t="s">
        <v>389</v>
      </c>
      <c r="C53" s="831" t="s">
        <v>389</v>
      </c>
      <c r="D53" s="841" t="e">
        <f aca="false">IF(O53="[Drop-Down]","",O53)</f>
        <v>#VALUE!</v>
      </c>
      <c r="E53" s="824" t="e">
        <f aca="false">IF(P53="Low","!",IF(P53="Moderate","!!",IF(P53="High","!!!",IF(P53="Not Known","[?]",""))))</f>
        <v>#VALUE!</v>
      </c>
      <c r="F53" s="832" t="e">
        <f aca="false">IF(Q53="Current","|",IF(Q53="Short-term","►",IF(Q53="Medium-term","►►",IF(Q53="Long-term","►►►",IF(Q53="Not Known","[?]","")))))</f>
        <v>#VALUE!</v>
      </c>
      <c r="G53" s="809"/>
      <c r="H53" s="809"/>
      <c r="I53" s="809"/>
      <c r="J53" s="809"/>
      <c r="K53" s="809"/>
      <c r="L53" s="809"/>
      <c r="M53" s="829" t="s">
        <v>389</v>
      </c>
      <c r="N53" s="829" t="s">
        <v>389</v>
      </c>
      <c r="O53" s="830" t="e">
        <f aca="false">'risks &amp; vulnerabilities'!#ref!</f>
        <v>#VALUE!</v>
      </c>
      <c r="P53" s="830" t="e">
        <f aca="false">'risks &amp; vulnerabilities'!#ref!</f>
        <v>#VALUE!</v>
      </c>
      <c r="Q53" s="830" t="e">
        <f aca="false">'risks &amp; vulnerabilities'!#ref!</f>
        <v>#VALUE!</v>
      </c>
    </row>
    <row r="54" customFormat="false" ht="14.25" hidden="false" customHeight="true" outlineLevel="0" collapsed="false">
      <c r="A54" s="839"/>
      <c r="B54" s="831" t="s">
        <v>390</v>
      </c>
      <c r="C54" s="831"/>
      <c r="D54" s="841" t="e">
        <f aca="false">IF(O54="[Drop-Down]","",O54)</f>
        <v>#VALUE!</v>
      </c>
      <c r="E54" s="824" t="e">
        <f aca="false">IF(P54="Low","!",IF(P54="Moderate","!!",IF(P54="High","!!!",IF(P54="Not Known","[?]",""))))</f>
        <v>#VALUE!</v>
      </c>
      <c r="F54" s="832" t="e">
        <f aca="false">IF(Q54="Current","|",IF(Q54="Short-term","►",IF(Q54="Medium-term","►►",IF(Q54="Long-term","►►►",IF(Q54="Not Known","[?]","")))))</f>
        <v>#VALUE!</v>
      </c>
      <c r="G54" s="809"/>
      <c r="H54" s="809"/>
      <c r="I54" s="809"/>
      <c r="J54" s="809"/>
      <c r="K54" s="809"/>
      <c r="L54" s="809"/>
      <c r="M54" s="829" t="s">
        <v>390</v>
      </c>
      <c r="N54" s="829"/>
      <c r="O54" s="830" t="e">
        <f aca="false">'risks &amp; vulnerabilities'!#ref!</f>
        <v>#VALUE!</v>
      </c>
      <c r="P54" s="830" t="e">
        <f aca="false">'risks &amp; vulnerabilities'!#ref!</f>
        <v>#VALUE!</v>
      </c>
      <c r="Q54" s="830" t="e">
        <f aca="false">'risks &amp; vulnerabilities'!#ref!</f>
        <v>#VALUE!</v>
      </c>
    </row>
    <row r="55" customFormat="false" ht="14.25" hidden="false" customHeight="true" outlineLevel="0" collapsed="false">
      <c r="A55" s="839"/>
      <c r="B55" s="831" t="s">
        <v>391</v>
      </c>
      <c r="C55" s="831"/>
      <c r="D55" s="841" t="e">
        <f aca="false">IF(O55="[Drop-Down]","",O55)</f>
        <v>#VALUE!</v>
      </c>
      <c r="E55" s="824" t="e">
        <f aca="false">IF(P55="Low","!",IF(P55="Moderate","!!",IF(P55="High","!!!",IF(P55="Not Known","[?]",""))))</f>
        <v>#VALUE!</v>
      </c>
      <c r="F55" s="832" t="e">
        <f aca="false">IF(Q55="Current","|",IF(Q55="Short-term","►",IF(Q55="Medium-term","►►",IF(Q55="Long-term","►►►",IF(Q55="Not Known","[?]","")))))</f>
        <v>#VALUE!</v>
      </c>
      <c r="G55" s="809"/>
      <c r="H55" s="809"/>
      <c r="I55" s="809"/>
      <c r="J55" s="809"/>
      <c r="K55" s="809"/>
      <c r="L55" s="809"/>
      <c r="M55" s="829" t="s">
        <v>391</v>
      </c>
      <c r="N55" s="829"/>
      <c r="O55" s="830" t="e">
        <f aca="false">'risks &amp; vulnerabilities'!#ref!</f>
        <v>#VALUE!</v>
      </c>
      <c r="P55" s="830" t="e">
        <f aca="false">'risks &amp; vulnerabilities'!#ref!</f>
        <v>#VALUE!</v>
      </c>
      <c r="Q55" s="830" t="e">
        <f aca="false">'risks &amp; vulnerabilities'!#ref!</f>
        <v>#VALUE!</v>
      </c>
    </row>
    <row r="56" customFormat="false" ht="14.25" hidden="false" customHeight="true" outlineLevel="0" collapsed="false">
      <c r="A56" s="839"/>
      <c r="B56" s="831" t="s">
        <v>333</v>
      </c>
      <c r="C56" s="831"/>
      <c r="D56" s="841" t="e">
        <f aca="false">IF(O56="[Drop-Down]","",O56)</f>
        <v>#VALUE!</v>
      </c>
      <c r="E56" s="824" t="e">
        <f aca="false">IF(P56="Low","!",IF(P56="Moderate","!!",IF(P56="High","!!!",IF(P56="Not Known","[?]",""))))</f>
        <v>#VALUE!</v>
      </c>
      <c r="F56" s="832" t="e">
        <f aca="false">IF(Q56="Current","|",IF(Q56="Short-term","►",IF(Q56="Medium-term","►►",IF(Q56="Long-term","►►►",IF(Q56="Not Known","[?]","")))))</f>
        <v>#VALUE!</v>
      </c>
      <c r="G56" s="809"/>
      <c r="H56" s="809"/>
      <c r="I56" s="809"/>
      <c r="J56" s="809"/>
      <c r="K56" s="809"/>
      <c r="L56" s="809"/>
      <c r="M56" s="829" t="s">
        <v>333</v>
      </c>
      <c r="N56" s="829"/>
      <c r="O56" s="830" t="e">
        <f aca="false">'risks &amp; vulnerabilities'!#ref!</f>
        <v>#VALUE!</v>
      </c>
      <c r="P56" s="830" t="e">
        <f aca="false">'risks &amp; vulnerabilities'!#ref!</f>
        <v>#VALUE!</v>
      </c>
      <c r="Q56" s="830" t="e">
        <f aca="false">'risks &amp; vulnerabilities'!#ref!</f>
        <v>#VALUE!</v>
      </c>
    </row>
    <row r="57" customFormat="false" ht="14.25" hidden="false" customHeight="true" outlineLevel="0" collapsed="false">
      <c r="A57" s="839"/>
      <c r="B57" s="831" t="s">
        <v>392</v>
      </c>
      <c r="C57" s="831"/>
      <c r="D57" s="841" t="e">
        <f aca="false">IF(O57="[Drop-Down]","",O57)</f>
        <v>#VALUE!</v>
      </c>
      <c r="E57" s="824" t="e">
        <f aca="false">IF(P57="Low","!",IF(P57="Moderate","!!",IF(P57="High","!!!",IF(P57="Not Known","[?]",""))))</f>
        <v>#VALUE!</v>
      </c>
      <c r="F57" s="832" t="e">
        <f aca="false">IF(Q57="Current","|",IF(Q57="Short-term","►",IF(Q57="Medium-term","►►",IF(Q57="Long-term","►►►",IF(Q57="Not Known","[?]","")))))</f>
        <v>#VALUE!</v>
      </c>
      <c r="G57" s="809"/>
      <c r="H57" s="809"/>
      <c r="I57" s="809"/>
      <c r="J57" s="809"/>
      <c r="K57" s="809"/>
      <c r="L57" s="809"/>
      <c r="M57" s="829" t="s">
        <v>392</v>
      </c>
      <c r="N57" s="829"/>
      <c r="O57" s="830" t="e">
        <f aca="false">'risks &amp; vulnerabilities'!#ref!</f>
        <v>#VALUE!</v>
      </c>
      <c r="P57" s="830" t="e">
        <f aca="false">'risks &amp; vulnerabilities'!#ref!</f>
        <v>#VALUE!</v>
      </c>
      <c r="Q57" s="830" t="e">
        <f aca="false">'risks &amp; vulnerabilities'!#ref!</f>
        <v>#VALUE!</v>
      </c>
    </row>
    <row r="58" customFormat="false" ht="14.25" hidden="false" customHeight="true" outlineLevel="0" collapsed="false">
      <c r="A58" s="839"/>
      <c r="B58" s="831" t="s">
        <v>335</v>
      </c>
      <c r="C58" s="831"/>
      <c r="D58" s="841" t="e">
        <f aca="false">IF(O58="[Drop-Down]","",O58)</f>
        <v>#VALUE!</v>
      </c>
      <c r="E58" s="824" t="e">
        <f aca="false">IF(P58="Low","!",IF(P58="Moderate","!!",IF(P58="High","!!!",IF(P58="Not Known","[?]",""))))</f>
        <v>#VALUE!</v>
      </c>
      <c r="F58" s="832" t="e">
        <f aca="false">IF(Q58="Current","|",IF(Q58="Short-term","►",IF(Q58="Medium-term","►►",IF(Q58="Long-term","►►►",IF(Q58="Not Known","[?]","")))))</f>
        <v>#VALUE!</v>
      </c>
      <c r="G58" s="809"/>
      <c r="H58" s="809"/>
      <c r="I58" s="809"/>
      <c r="J58" s="809"/>
      <c r="K58" s="809"/>
      <c r="L58" s="809"/>
      <c r="M58" s="829" t="s">
        <v>335</v>
      </c>
      <c r="N58" s="829"/>
      <c r="O58" s="830" t="e">
        <f aca="false">'risks &amp; vulnerabilities'!#ref!</f>
        <v>#VALUE!</v>
      </c>
      <c r="P58" s="830" t="e">
        <f aca="false">'risks &amp; vulnerabilities'!#ref!</f>
        <v>#VALUE!</v>
      </c>
      <c r="Q58" s="830" t="e">
        <f aca="false">'risks &amp; vulnerabilities'!#ref!</f>
        <v>#VALUE!</v>
      </c>
    </row>
    <row r="59" customFormat="false" ht="14.25" hidden="false" customHeight="true" outlineLevel="0" collapsed="false">
      <c r="A59" s="839"/>
      <c r="B59" s="837" t="s">
        <v>47</v>
      </c>
      <c r="C59" s="838" t="e">
        <f aca="false">'risks &amp; vulnerabilities'!#ref!</f>
        <v>#VALUE!</v>
      </c>
      <c r="D59" s="841" t="e">
        <f aca="false">IF(O59="[Drop-Down]","",O59)</f>
        <v>#VALUE!</v>
      </c>
      <c r="E59" s="824" t="e">
        <f aca="false">IF(P59="Low","!",IF(P59="Moderate","!!",IF(P59="High","!!!",IF(P59="Not Known","[?]",""))))</f>
        <v>#VALUE!</v>
      </c>
      <c r="F59" s="832" t="e">
        <f aca="false">IF(Q59="Current","|",IF(Q59="Short-term","►",IF(Q59="Medium-term","►►",IF(Q59="Long-term","►►►",IF(Q59="Not Known","[?]","")))))</f>
        <v>#VALUE!</v>
      </c>
      <c r="G59" s="809"/>
      <c r="H59" s="809"/>
      <c r="I59" s="809"/>
      <c r="J59" s="809"/>
      <c r="K59" s="809"/>
      <c r="L59" s="809"/>
      <c r="M59" s="829" t="s">
        <v>47</v>
      </c>
      <c r="N59" s="829"/>
      <c r="O59" s="830" t="e">
        <f aca="false">'risks &amp; vulnerabilities'!#ref!</f>
        <v>#VALUE!</v>
      </c>
      <c r="P59" s="830" t="e">
        <f aca="false">'risks &amp; vulnerabilities'!#ref!</f>
        <v>#VALUE!</v>
      </c>
      <c r="Q59" s="830" t="e">
        <f aca="false">'risks &amp; vulnerabilities'!#ref!</f>
        <v>#VALUE!</v>
      </c>
    </row>
    <row r="60" customFormat="false" ht="14.25" hidden="false" customHeight="false" outlineLevel="0" collapsed="false">
      <c r="A60" s="809"/>
      <c r="B60" s="809"/>
      <c r="C60" s="809"/>
      <c r="D60" s="809"/>
      <c r="E60" s="809"/>
      <c r="F60" s="839"/>
      <c r="G60" s="809"/>
      <c r="H60" s="809"/>
      <c r="I60" s="809"/>
      <c r="J60" s="809"/>
      <c r="K60" s="809"/>
      <c r="L60" s="809"/>
    </row>
    <row r="61" customFormat="false" ht="14.25" hidden="false" customHeight="false" outlineLevel="0" collapsed="false">
      <c r="A61" s="817"/>
      <c r="B61" s="817"/>
      <c r="C61" s="817"/>
      <c r="D61" s="817"/>
      <c r="E61" s="817"/>
      <c r="F61" s="817"/>
      <c r="G61" s="817"/>
      <c r="H61" s="817"/>
      <c r="I61" s="817"/>
      <c r="J61" s="817"/>
      <c r="K61" s="817"/>
      <c r="L61" s="817"/>
    </row>
    <row r="62" customFormat="false" ht="15" hidden="false" customHeight="false" outlineLevel="0" collapsed="false">
      <c r="A62" s="452" t="s">
        <v>36</v>
      </c>
      <c r="B62" s="452" t="s">
        <v>582</v>
      </c>
      <c r="C62" s="817"/>
      <c r="D62" s="817"/>
      <c r="E62" s="817"/>
      <c r="F62" s="817"/>
      <c r="G62" s="817"/>
      <c r="H62" s="817"/>
      <c r="I62" s="817"/>
      <c r="J62" s="817"/>
      <c r="K62" s="817"/>
      <c r="L62" s="817"/>
    </row>
    <row r="63" customFormat="false" ht="14.25" hidden="false" customHeight="false" outlineLevel="0" collapsed="false">
      <c r="A63" s="817"/>
      <c r="B63" s="818" t="s">
        <v>583</v>
      </c>
      <c r="C63" s="817"/>
      <c r="D63" s="817"/>
      <c r="E63" s="817"/>
      <c r="F63" s="817"/>
      <c r="G63" s="817"/>
      <c r="H63" s="817"/>
      <c r="I63" s="817"/>
      <c r="J63" s="817"/>
      <c r="K63" s="817"/>
      <c r="L63" s="817"/>
    </row>
    <row r="64" customFormat="false" ht="14.25" hidden="false" customHeight="false" outlineLevel="0" collapsed="false">
      <c r="A64" s="817"/>
      <c r="B64" s="817"/>
      <c r="C64" s="817"/>
      <c r="D64" s="817"/>
      <c r="E64" s="817"/>
      <c r="F64" s="817"/>
      <c r="G64" s="817"/>
      <c r="H64" s="817"/>
      <c r="I64" s="817"/>
      <c r="J64" s="817"/>
      <c r="K64" s="817"/>
      <c r="L64" s="817"/>
    </row>
    <row r="65" customFormat="false" ht="27.75" hidden="false" customHeight="true" outlineLevel="0" collapsed="false">
      <c r="A65" s="817"/>
      <c r="B65" s="817"/>
      <c r="C65" s="817"/>
      <c r="D65" s="817"/>
      <c r="E65" s="817"/>
      <c r="F65" s="817"/>
      <c r="G65" s="817"/>
      <c r="H65" s="842" t="s">
        <v>112</v>
      </c>
      <c r="I65" s="842"/>
      <c r="J65" s="820" t="s">
        <v>584</v>
      </c>
      <c r="K65" s="817"/>
      <c r="L65" s="817"/>
      <c r="M65" s="843" t="s">
        <v>112</v>
      </c>
      <c r="N65" s="822" t="s">
        <v>585</v>
      </c>
    </row>
    <row r="66" customFormat="false" ht="14.25" hidden="false" customHeight="true" outlineLevel="0" collapsed="false">
      <c r="A66" s="817"/>
      <c r="B66" s="817"/>
      <c r="C66" s="817"/>
      <c r="D66" s="817"/>
      <c r="E66" s="817"/>
      <c r="F66" s="817"/>
      <c r="G66" s="817"/>
      <c r="H66" s="823" t="s">
        <v>325</v>
      </c>
      <c r="I66" s="823" t="s">
        <v>325</v>
      </c>
      <c r="J66" s="844" t="n">
        <f aca="false">COUNTIF('(Adaptation Actions)'!B24:B38,"Buildings")</f>
        <v>0</v>
      </c>
      <c r="K66" s="817"/>
      <c r="L66" s="817"/>
      <c r="M66" s="845" t="s">
        <v>325</v>
      </c>
      <c r="N66" s="830" t="n">
        <f aca="false">J66</f>
        <v>0</v>
      </c>
    </row>
    <row r="67" customFormat="false" ht="14.25" hidden="false" customHeight="false" outlineLevel="0" collapsed="false">
      <c r="A67" s="817"/>
      <c r="B67" s="817"/>
      <c r="C67" s="817"/>
      <c r="D67" s="817"/>
      <c r="E67" s="817"/>
      <c r="F67" s="817"/>
      <c r="G67" s="817"/>
      <c r="H67" s="831" t="s">
        <v>327</v>
      </c>
      <c r="I67" s="831" t="s">
        <v>327</v>
      </c>
      <c r="J67" s="844" t="n">
        <f aca="false">COUNTIF('(Adaptation Actions)'!B24:B38,"Transport")</f>
        <v>0</v>
      </c>
      <c r="K67" s="817"/>
      <c r="L67" s="817"/>
      <c r="M67" s="845" t="s">
        <v>327</v>
      </c>
      <c r="N67" s="830" t="n">
        <f aca="false">J67</f>
        <v>0</v>
      </c>
    </row>
    <row r="68" customFormat="false" ht="14.25" hidden="false" customHeight="false" outlineLevel="0" collapsed="false">
      <c r="A68" s="817"/>
      <c r="B68" s="817"/>
      <c r="C68" s="817"/>
      <c r="D68" s="817"/>
      <c r="E68" s="817"/>
      <c r="F68" s="817"/>
      <c r="G68" s="817"/>
      <c r="H68" s="831" t="s">
        <v>328</v>
      </c>
      <c r="I68" s="831" t="s">
        <v>328</v>
      </c>
      <c r="J68" s="844" t="n">
        <f aca="false">COUNTIF('(Adaptation Actions)'!B24:B38,"Energy")</f>
        <v>0</v>
      </c>
      <c r="K68" s="817"/>
      <c r="L68" s="817"/>
      <c r="M68" s="845" t="s">
        <v>328</v>
      </c>
      <c r="N68" s="830" t="n">
        <f aca="false">J68</f>
        <v>0</v>
      </c>
    </row>
    <row r="69" customFormat="false" ht="14.25" hidden="false" customHeight="false" outlineLevel="0" collapsed="false">
      <c r="A69" s="817"/>
      <c r="B69" s="817"/>
      <c r="C69" s="817"/>
      <c r="D69" s="817"/>
      <c r="E69" s="817"/>
      <c r="F69" s="817"/>
      <c r="G69" s="817"/>
      <c r="H69" s="831" t="s">
        <v>329</v>
      </c>
      <c r="I69" s="831" t="s">
        <v>329</v>
      </c>
      <c r="J69" s="844" t="n">
        <f aca="false">COUNTIF('(Adaptation Actions)'!B24:B38,"Water")</f>
        <v>0</v>
      </c>
      <c r="K69" s="817"/>
      <c r="L69" s="817"/>
      <c r="M69" s="845" t="s">
        <v>329</v>
      </c>
      <c r="N69" s="830" t="n">
        <f aca="false">J69</f>
        <v>0</v>
      </c>
    </row>
    <row r="70" customFormat="false" ht="14.25" hidden="false" customHeight="false" outlineLevel="0" collapsed="false">
      <c r="A70" s="817"/>
      <c r="B70" s="817"/>
      <c r="C70" s="817"/>
      <c r="D70" s="817"/>
      <c r="E70" s="817"/>
      <c r="F70" s="817"/>
      <c r="G70" s="817"/>
      <c r="H70" s="831" t="s">
        <v>182</v>
      </c>
      <c r="I70" s="831" t="s">
        <v>182</v>
      </c>
      <c r="J70" s="844" t="n">
        <f aca="false">COUNTIF('(Adaptation Actions)'!B24:B38,"Waste")</f>
        <v>0</v>
      </c>
      <c r="K70" s="817"/>
      <c r="L70" s="817"/>
      <c r="M70" s="845" t="s">
        <v>182</v>
      </c>
      <c r="N70" s="830" t="n">
        <f aca="false">J70</f>
        <v>0</v>
      </c>
    </row>
    <row r="71" customFormat="false" ht="14.25" hidden="false" customHeight="false" outlineLevel="0" collapsed="false">
      <c r="A71" s="817"/>
      <c r="B71" s="817"/>
      <c r="C71" s="817"/>
      <c r="D71" s="817"/>
      <c r="E71" s="817"/>
      <c r="F71" s="817"/>
      <c r="G71" s="817"/>
      <c r="H71" s="831" t="s">
        <v>389</v>
      </c>
      <c r="I71" s="831" t="s">
        <v>389</v>
      </c>
      <c r="J71" s="844" t="n">
        <f aca="false">COUNTIF('(Adaptation Actions)'!B24:B38,"Land Use Planning")</f>
        <v>0</v>
      </c>
      <c r="K71" s="817"/>
      <c r="L71" s="817"/>
      <c r="M71" s="845" t="s">
        <v>389</v>
      </c>
      <c r="N71" s="830" t="n">
        <f aca="false">J71</f>
        <v>0</v>
      </c>
    </row>
    <row r="72" customFormat="false" ht="14.25" hidden="false" customHeight="false" outlineLevel="0" collapsed="false">
      <c r="A72" s="817"/>
      <c r="B72" s="817"/>
      <c r="C72" s="817"/>
      <c r="D72" s="817"/>
      <c r="E72" s="817"/>
      <c r="F72" s="817"/>
      <c r="G72" s="817"/>
      <c r="H72" s="831" t="s">
        <v>390</v>
      </c>
      <c r="I72" s="831"/>
      <c r="J72" s="844" t="n">
        <f aca="false">COUNTIF('(Adaptation Actions)'!B24:B38,"Agriculture &amp; Forestry")</f>
        <v>0</v>
      </c>
      <c r="K72" s="817"/>
      <c r="L72" s="817"/>
      <c r="M72" s="845" t="s">
        <v>390</v>
      </c>
      <c r="N72" s="830" t="n">
        <f aca="false">J72</f>
        <v>0</v>
      </c>
    </row>
    <row r="73" customFormat="false" ht="14.25" hidden="false" customHeight="false" outlineLevel="0" collapsed="false">
      <c r="A73" s="817"/>
      <c r="B73" s="817"/>
      <c r="C73" s="817"/>
      <c r="D73" s="817"/>
      <c r="E73" s="817"/>
      <c r="F73" s="817"/>
      <c r="G73" s="817"/>
      <c r="H73" s="831" t="s">
        <v>391</v>
      </c>
      <c r="I73" s="831"/>
      <c r="J73" s="844" t="n">
        <f aca="false">COUNTIF('(Adaptation Actions)'!B24:B38,"Environment &amp; Biodiversity")</f>
        <v>0</v>
      </c>
      <c r="K73" s="817"/>
      <c r="L73" s="817"/>
      <c r="M73" s="845" t="s">
        <v>391</v>
      </c>
      <c r="N73" s="830" t="n">
        <f aca="false">J73</f>
        <v>0</v>
      </c>
    </row>
    <row r="74" customFormat="false" ht="14.25" hidden="false" customHeight="false" outlineLevel="0" collapsed="false">
      <c r="A74" s="817"/>
      <c r="B74" s="817"/>
      <c r="C74" s="817"/>
      <c r="D74" s="817"/>
      <c r="E74" s="817"/>
      <c r="F74" s="817"/>
      <c r="G74" s="817"/>
      <c r="H74" s="831" t="s">
        <v>333</v>
      </c>
      <c r="I74" s="831"/>
      <c r="J74" s="844" t="n">
        <f aca="false">COUNTIF('(Adaptation Actions)'!B24:B38,"Health")</f>
        <v>0</v>
      </c>
      <c r="K74" s="817"/>
      <c r="L74" s="817"/>
      <c r="M74" s="845" t="s">
        <v>333</v>
      </c>
      <c r="N74" s="830" t="n">
        <f aca="false">J74</f>
        <v>0</v>
      </c>
    </row>
    <row r="75" customFormat="false" ht="14.25" hidden="false" customHeight="false" outlineLevel="0" collapsed="false">
      <c r="A75" s="817"/>
      <c r="B75" s="817"/>
      <c r="C75" s="817"/>
      <c r="D75" s="817"/>
      <c r="E75" s="817"/>
      <c r="F75" s="817"/>
      <c r="G75" s="817"/>
      <c r="H75" s="831" t="s">
        <v>392</v>
      </c>
      <c r="I75" s="831"/>
      <c r="J75" s="844" t="n">
        <f aca="false">COUNTIF('(Adaptation Actions)'!B24:B38,"Civil Protection &amp; Emergency")</f>
        <v>0</v>
      </c>
      <c r="K75" s="817"/>
      <c r="L75" s="817"/>
      <c r="M75" s="845" t="s">
        <v>392</v>
      </c>
      <c r="N75" s="830" t="n">
        <f aca="false">J75</f>
        <v>0</v>
      </c>
    </row>
    <row r="76" customFormat="false" ht="14.25" hidden="false" customHeight="false" outlineLevel="0" collapsed="false">
      <c r="A76" s="817"/>
      <c r="B76" s="817"/>
      <c r="C76" s="817"/>
      <c r="D76" s="817"/>
      <c r="E76" s="817"/>
      <c r="F76" s="817"/>
      <c r="G76" s="817"/>
      <c r="H76" s="831" t="s">
        <v>335</v>
      </c>
      <c r="I76" s="831"/>
      <c r="J76" s="844" t="n">
        <f aca="false">COUNTIF('(Adaptation Actions)'!B24:B38,"Tourism")</f>
        <v>0</v>
      </c>
      <c r="K76" s="817"/>
      <c r="L76" s="817"/>
      <c r="M76" s="845" t="s">
        <v>335</v>
      </c>
      <c r="N76" s="830" t="n">
        <f aca="false">J76</f>
        <v>0</v>
      </c>
    </row>
    <row r="77" customFormat="false" ht="14.25" hidden="false" customHeight="false" outlineLevel="0" collapsed="false">
      <c r="A77" s="817"/>
      <c r="B77" s="817"/>
      <c r="C77" s="817"/>
      <c r="D77" s="817"/>
      <c r="E77" s="817"/>
      <c r="F77" s="817"/>
      <c r="G77" s="817"/>
      <c r="H77" s="846" t="s">
        <v>47</v>
      </c>
      <c r="I77" s="846"/>
      <c r="J77" s="844" t="n">
        <f aca="false">COUNTIF('(Adaptation Actions)'!B24:B38,"Other")</f>
        <v>0</v>
      </c>
      <c r="K77" s="817"/>
      <c r="L77" s="817"/>
      <c r="M77" s="845" t="s">
        <v>47</v>
      </c>
      <c r="N77" s="830" t="n">
        <f aca="false">J77</f>
        <v>0</v>
      </c>
    </row>
    <row r="78" customFormat="false" ht="14.25" hidden="false" customHeight="false" outlineLevel="0" collapsed="false">
      <c r="A78" s="817"/>
      <c r="B78" s="817"/>
      <c r="C78" s="817"/>
      <c r="D78" s="817"/>
      <c r="E78" s="817"/>
      <c r="F78" s="817"/>
      <c r="G78" s="817"/>
      <c r="H78" s="817"/>
      <c r="I78" s="817"/>
      <c r="J78" s="817"/>
      <c r="K78" s="817"/>
      <c r="L78" s="817"/>
    </row>
    <row r="79" customFormat="false" ht="14.25" hidden="false" customHeight="false" outlineLevel="0" collapsed="false">
      <c r="A79" s="817"/>
      <c r="B79" s="817"/>
      <c r="C79" s="817"/>
      <c r="D79" s="817"/>
      <c r="E79" s="817"/>
      <c r="F79" s="817"/>
      <c r="G79" s="817"/>
      <c r="H79" s="817"/>
      <c r="I79" s="817"/>
      <c r="J79" s="817"/>
      <c r="K79" s="817"/>
      <c r="L79" s="817"/>
    </row>
    <row r="80" customFormat="false" ht="14.25" hidden="false" customHeight="false" outlineLevel="0" collapsed="false">
      <c r="A80" s="817"/>
      <c r="B80" s="817"/>
      <c r="C80" s="817"/>
      <c r="D80" s="817"/>
      <c r="E80" s="817"/>
      <c r="F80" s="817"/>
      <c r="G80" s="817"/>
      <c r="H80" s="817"/>
      <c r="I80" s="817"/>
      <c r="J80" s="817"/>
      <c r="K80" s="817"/>
      <c r="L80" s="817"/>
    </row>
    <row r="81" customFormat="false" ht="18" hidden="false" customHeight="true" outlineLevel="0" collapsed="false">
      <c r="A81" s="817"/>
      <c r="B81" s="817"/>
      <c r="C81" s="817"/>
      <c r="D81" s="817"/>
      <c r="E81" s="817"/>
      <c r="F81" s="817"/>
      <c r="G81" s="817"/>
      <c r="H81" s="817"/>
      <c r="I81" s="817"/>
      <c r="J81" s="817"/>
      <c r="K81" s="817"/>
      <c r="L81" s="817"/>
    </row>
    <row r="82" customFormat="false" ht="14.25" hidden="false" customHeight="false" outlineLevel="0" collapsed="false">
      <c r="A82" s="809"/>
      <c r="B82" s="809"/>
      <c r="C82" s="809"/>
      <c r="D82" s="809"/>
      <c r="E82" s="809"/>
      <c r="F82" s="809"/>
      <c r="G82" s="809"/>
      <c r="H82" s="809"/>
      <c r="I82" s="809"/>
      <c r="J82" s="809"/>
      <c r="K82" s="809"/>
      <c r="L82" s="809"/>
    </row>
    <row r="83" customFormat="false" ht="15" hidden="false" customHeight="false" outlineLevel="0" collapsed="false">
      <c r="A83" s="810" t="s">
        <v>36</v>
      </c>
      <c r="B83" s="810" t="s">
        <v>586</v>
      </c>
      <c r="C83" s="809"/>
      <c r="D83" s="809"/>
      <c r="E83" s="809"/>
      <c r="F83" s="809"/>
      <c r="G83" s="809"/>
      <c r="H83" s="809"/>
      <c r="I83" s="809"/>
      <c r="J83" s="809"/>
      <c r="K83" s="809"/>
      <c r="L83" s="809"/>
    </row>
    <row r="84" customFormat="false" ht="14.25" hidden="false" customHeight="true" outlineLevel="0" collapsed="false">
      <c r="A84" s="809"/>
      <c r="B84" s="811" t="s">
        <v>587</v>
      </c>
      <c r="C84" s="809"/>
      <c r="D84" s="809"/>
      <c r="E84" s="809"/>
      <c r="F84" s="809"/>
      <c r="G84" s="809"/>
      <c r="H84" s="809"/>
      <c r="I84" s="809"/>
      <c r="J84" s="809"/>
      <c r="K84" s="809"/>
      <c r="L84" s="809"/>
    </row>
    <row r="85" customFormat="false" ht="14.25" hidden="false" customHeight="false" outlineLevel="0" collapsed="false">
      <c r="A85" s="809"/>
      <c r="B85" s="809"/>
      <c r="C85" s="809"/>
      <c r="D85" s="809"/>
      <c r="E85" s="809"/>
      <c r="F85" s="809"/>
      <c r="G85" s="809"/>
      <c r="H85" s="809"/>
      <c r="I85" s="809"/>
      <c r="J85" s="809"/>
      <c r="K85" s="809"/>
      <c r="L85" s="809"/>
    </row>
    <row r="86" customFormat="false" ht="24" hidden="false" customHeight="true" outlineLevel="0" collapsed="false">
      <c r="A86" s="809"/>
      <c r="B86" s="809"/>
      <c r="C86" s="809"/>
      <c r="D86" s="809"/>
      <c r="E86" s="809"/>
      <c r="F86" s="809"/>
      <c r="G86" s="809"/>
      <c r="H86" s="809"/>
      <c r="I86" s="819" t="s">
        <v>588</v>
      </c>
      <c r="J86" s="842" t="s">
        <v>584</v>
      </c>
      <c r="K86" s="842"/>
      <c r="L86" s="809"/>
    </row>
    <row r="87" customFormat="false" ht="14.25" hidden="false" customHeight="true" outlineLevel="0" collapsed="false">
      <c r="A87" s="809"/>
      <c r="B87" s="809"/>
      <c r="C87" s="809"/>
      <c r="D87" s="809"/>
      <c r="E87" s="809"/>
      <c r="F87" s="809"/>
      <c r="G87" s="809"/>
      <c r="H87" s="809"/>
      <c r="I87" s="846" t="s">
        <v>589</v>
      </c>
      <c r="J87" s="847" t="n">
        <f aca="false">COUNTIF('(Adaptation Actions)'!H24:H38,"Not started")</f>
        <v>0</v>
      </c>
      <c r="K87" s="848" t="n">
        <f aca="false">J87/J92</f>
        <v>0</v>
      </c>
      <c r="L87" s="809"/>
    </row>
    <row r="88" customFormat="false" ht="15.75" hidden="false" customHeight="false" outlineLevel="0" collapsed="false">
      <c r="A88" s="809"/>
      <c r="B88" s="809"/>
      <c r="C88" s="809"/>
      <c r="D88" s="809"/>
      <c r="E88" s="809"/>
      <c r="F88" s="809"/>
      <c r="G88" s="809"/>
      <c r="H88" s="809"/>
      <c r="I88" s="846" t="s">
        <v>590</v>
      </c>
      <c r="J88" s="849" t="n">
        <f aca="false">COUNTIF('(Adaptation Actions)'!H24:H38,"Ongoing")</f>
        <v>0</v>
      </c>
      <c r="K88" s="850" t="n">
        <f aca="false">J88/J92</f>
        <v>0</v>
      </c>
      <c r="L88" s="809"/>
    </row>
    <row r="89" customFormat="false" ht="15.75" hidden="false" customHeight="false" outlineLevel="0" collapsed="false">
      <c r="A89" s="809"/>
      <c r="B89" s="809"/>
      <c r="C89" s="809"/>
      <c r="D89" s="809"/>
      <c r="E89" s="809"/>
      <c r="F89" s="809"/>
      <c r="G89" s="809"/>
      <c r="H89" s="809"/>
      <c r="I89" s="846" t="s">
        <v>591</v>
      </c>
      <c r="J89" s="849" t="n">
        <f aca="false">COUNTIF('(Adaptation Actions)'!H24:H38,"Completed")</f>
        <v>0</v>
      </c>
      <c r="K89" s="850" t="n">
        <f aca="false">J89/J92</f>
        <v>0</v>
      </c>
      <c r="L89" s="809"/>
    </row>
    <row r="90" customFormat="false" ht="15.75" hidden="false" customHeight="false" outlineLevel="0" collapsed="false">
      <c r="A90" s="809"/>
      <c r="B90" s="809"/>
      <c r="C90" s="809"/>
      <c r="D90" s="809"/>
      <c r="E90" s="809"/>
      <c r="F90" s="809"/>
      <c r="G90" s="809"/>
      <c r="H90" s="809"/>
      <c r="I90" s="846" t="s">
        <v>592</v>
      </c>
      <c r="J90" s="849" t="n">
        <f aca="false">COUNTIF('(Adaptation Actions)'!H24:H38,"Cancelled")</f>
        <v>0</v>
      </c>
      <c r="K90" s="850" t="n">
        <f aca="false">J90/J92</f>
        <v>0</v>
      </c>
      <c r="L90" s="809"/>
    </row>
    <row r="91" customFormat="false" ht="15.75" hidden="false" customHeight="false" outlineLevel="0" collapsed="false">
      <c r="A91" s="809"/>
      <c r="B91" s="809"/>
      <c r="C91" s="809"/>
      <c r="D91" s="809"/>
      <c r="E91" s="809"/>
      <c r="F91" s="809"/>
      <c r="G91" s="809"/>
      <c r="H91" s="809"/>
      <c r="I91" s="846" t="s">
        <v>593</v>
      </c>
      <c r="J91" s="849" t="n">
        <f aca="false">COUNTIF('(Adaptation Actions)'!H24:H38,"[Drop-Down]")</f>
        <v>15</v>
      </c>
      <c r="K91" s="850" t="n">
        <f aca="false">J91/J92</f>
        <v>1</v>
      </c>
      <c r="L91" s="809"/>
    </row>
    <row r="92" customFormat="false" ht="14.25" hidden="false" customHeight="false" outlineLevel="0" collapsed="false">
      <c r="A92" s="809"/>
      <c r="B92" s="809"/>
      <c r="C92" s="809"/>
      <c r="D92" s="809"/>
      <c r="E92" s="809"/>
      <c r="F92" s="809"/>
      <c r="G92" s="809"/>
      <c r="H92" s="809"/>
      <c r="I92" s="851" t="s">
        <v>594</v>
      </c>
      <c r="J92" s="852" t="n">
        <f aca="false">SUM(J87:J91)</f>
        <v>15</v>
      </c>
      <c r="K92" s="853"/>
      <c r="L92" s="809"/>
    </row>
    <row r="93" customFormat="false" ht="14.25" hidden="false" customHeight="false" outlineLevel="0" collapsed="false">
      <c r="A93" s="809"/>
      <c r="B93" s="809"/>
      <c r="C93" s="809"/>
      <c r="D93" s="809"/>
      <c r="E93" s="809"/>
      <c r="F93" s="809"/>
      <c r="G93" s="809"/>
      <c r="H93" s="809"/>
      <c r="I93" s="809"/>
      <c r="J93" s="809"/>
      <c r="K93" s="809"/>
      <c r="L93" s="809"/>
    </row>
    <row r="94" customFormat="false" ht="14.25" hidden="false" customHeight="false" outlineLevel="0" collapsed="false">
      <c r="A94" s="817"/>
      <c r="B94" s="817"/>
      <c r="C94" s="817"/>
      <c r="D94" s="817"/>
      <c r="E94" s="817"/>
      <c r="F94" s="817"/>
      <c r="G94" s="817"/>
      <c r="H94" s="817"/>
      <c r="I94" s="817"/>
      <c r="J94" s="817"/>
      <c r="K94" s="817"/>
      <c r="L94" s="817"/>
    </row>
    <row r="95" customFormat="false" ht="15" hidden="false" customHeight="false" outlineLevel="0" collapsed="false">
      <c r="A95" s="452" t="s">
        <v>50</v>
      </c>
      <c r="B95" s="452" t="s">
        <v>595</v>
      </c>
      <c r="C95" s="817"/>
      <c r="D95" s="817"/>
      <c r="E95" s="817"/>
      <c r="F95" s="817"/>
      <c r="G95" s="817"/>
      <c r="H95" s="817"/>
      <c r="I95" s="817"/>
      <c r="J95" s="817"/>
      <c r="K95" s="817"/>
      <c r="L95" s="817"/>
    </row>
    <row r="96" customFormat="false" ht="14.25" hidden="false" customHeight="false" outlineLevel="0" collapsed="false">
      <c r="A96" s="817"/>
      <c r="B96" s="817"/>
      <c r="C96" s="817"/>
      <c r="D96" s="817"/>
      <c r="E96" s="817"/>
      <c r="F96" s="817"/>
      <c r="G96" s="817"/>
      <c r="H96" s="817"/>
      <c r="I96" s="817"/>
      <c r="J96" s="817"/>
      <c r="K96" s="817"/>
      <c r="L96" s="817"/>
    </row>
    <row r="97" customFormat="false" ht="14.25" hidden="false" customHeight="false" outlineLevel="0" collapsed="false">
      <c r="A97" s="817"/>
      <c r="B97" s="854"/>
      <c r="C97" s="854"/>
      <c r="D97" s="854"/>
      <c r="E97" s="854"/>
      <c r="F97" s="854"/>
      <c r="G97" s="854"/>
      <c r="H97" s="854"/>
      <c r="I97" s="854"/>
      <c r="J97" s="854"/>
      <c r="K97" s="854"/>
      <c r="L97" s="817"/>
    </row>
    <row r="98" customFormat="false" ht="14.25" hidden="false" customHeight="false" outlineLevel="0" collapsed="false">
      <c r="A98" s="817"/>
      <c r="B98" s="854"/>
      <c r="C98" s="854"/>
      <c r="D98" s="854"/>
      <c r="E98" s="854"/>
      <c r="F98" s="854"/>
      <c r="G98" s="854"/>
      <c r="H98" s="854"/>
      <c r="I98" s="854"/>
      <c r="J98" s="854"/>
      <c r="K98" s="854"/>
      <c r="L98" s="817"/>
    </row>
    <row r="99" customFormat="false" ht="14.25" hidden="false" customHeight="false" outlineLevel="0" collapsed="false">
      <c r="A99" s="817"/>
      <c r="B99" s="854"/>
      <c r="C99" s="854"/>
      <c r="D99" s="854"/>
      <c r="E99" s="854"/>
      <c r="F99" s="854"/>
      <c r="G99" s="854"/>
      <c r="H99" s="854"/>
      <c r="I99" s="854"/>
      <c r="J99" s="854"/>
      <c r="K99" s="854"/>
      <c r="L99" s="817"/>
    </row>
    <row r="100" customFormat="false" ht="14.25" hidden="false" customHeight="false" outlineLevel="0" collapsed="false">
      <c r="A100" s="817"/>
      <c r="B100" s="854"/>
      <c r="C100" s="854"/>
      <c r="D100" s="854"/>
      <c r="E100" s="854"/>
      <c r="F100" s="854"/>
      <c r="G100" s="854"/>
      <c r="H100" s="854"/>
      <c r="I100" s="854"/>
      <c r="J100" s="854"/>
      <c r="K100" s="854"/>
      <c r="L100" s="817"/>
    </row>
    <row r="101" customFormat="false" ht="39.75" hidden="false" customHeight="true" outlineLevel="0" collapsed="false">
      <c r="A101" s="817"/>
      <c r="B101" s="854"/>
      <c r="C101" s="854"/>
      <c r="D101" s="854"/>
      <c r="E101" s="854"/>
      <c r="F101" s="854"/>
      <c r="G101" s="854"/>
      <c r="H101" s="854"/>
      <c r="I101" s="854"/>
      <c r="J101" s="854"/>
      <c r="K101" s="854"/>
      <c r="L101" s="817"/>
    </row>
    <row r="102" customFormat="false" ht="14.25" hidden="false" customHeight="false" outlineLevel="0" collapsed="false">
      <c r="A102" s="817"/>
      <c r="B102" s="817"/>
      <c r="C102" s="817"/>
      <c r="D102" s="817"/>
      <c r="E102" s="817"/>
      <c r="F102" s="817"/>
      <c r="G102" s="817"/>
      <c r="H102" s="817"/>
      <c r="I102" s="817"/>
      <c r="J102" s="817"/>
      <c r="K102" s="817"/>
      <c r="L102" s="817"/>
    </row>
    <row r="103" s="415" customFormat="true" ht="24.75" hidden="false" customHeight="true" outlineLevel="0" collapsed="false">
      <c r="A103" s="423"/>
      <c r="B103" s="423"/>
      <c r="C103" s="423"/>
      <c r="D103" s="423"/>
      <c r="E103" s="423"/>
      <c r="F103" s="423"/>
      <c r="G103" s="855"/>
      <c r="H103" s="423"/>
      <c r="I103" s="855"/>
      <c r="J103" s="856"/>
      <c r="K103" s="856"/>
      <c r="L103" s="856"/>
    </row>
  </sheetData>
  <sheetProtection sheet="true" password="dc3e"/>
  <mergeCells count="61">
    <mergeCell ref="I15:J15"/>
    <mergeCell ref="B31:C31"/>
    <mergeCell ref="M31:N31"/>
    <mergeCell ref="B32:C32"/>
    <mergeCell ref="M32:N32"/>
    <mergeCell ref="B33:C33"/>
    <mergeCell ref="M33:N33"/>
    <mergeCell ref="B34:C34"/>
    <mergeCell ref="M34:N34"/>
    <mergeCell ref="B35:C35"/>
    <mergeCell ref="M35:N35"/>
    <mergeCell ref="B36:C36"/>
    <mergeCell ref="B37:C37"/>
    <mergeCell ref="M37:N37"/>
    <mergeCell ref="B38:C38"/>
    <mergeCell ref="M38:N38"/>
    <mergeCell ref="B39:C39"/>
    <mergeCell ref="M39:N39"/>
    <mergeCell ref="B40:C40"/>
    <mergeCell ref="M40:N40"/>
    <mergeCell ref="M41:N41"/>
    <mergeCell ref="B47:C47"/>
    <mergeCell ref="M47:N47"/>
    <mergeCell ref="B48:C48"/>
    <mergeCell ref="M48:N48"/>
    <mergeCell ref="B49:C49"/>
    <mergeCell ref="M49:N49"/>
    <mergeCell ref="B50:C50"/>
    <mergeCell ref="M50:N50"/>
    <mergeCell ref="B51:C51"/>
    <mergeCell ref="M51:N51"/>
    <mergeCell ref="B52:C52"/>
    <mergeCell ref="M52:N52"/>
    <mergeCell ref="B53:C53"/>
    <mergeCell ref="M53:N53"/>
    <mergeCell ref="B54:C54"/>
    <mergeCell ref="M54:N54"/>
    <mergeCell ref="B55:C55"/>
    <mergeCell ref="M55:N55"/>
    <mergeCell ref="B56:C56"/>
    <mergeCell ref="M56:N56"/>
    <mergeCell ref="B57:C57"/>
    <mergeCell ref="M57:N57"/>
    <mergeCell ref="B58:C58"/>
    <mergeCell ref="M58:N58"/>
    <mergeCell ref="M59:N59"/>
    <mergeCell ref="H65:I65"/>
    <mergeCell ref="H66:I66"/>
    <mergeCell ref="H67:I67"/>
    <mergeCell ref="H68:I68"/>
    <mergeCell ref="H69:I69"/>
    <mergeCell ref="H70:I70"/>
    <mergeCell ref="H71:I71"/>
    <mergeCell ref="H72:I72"/>
    <mergeCell ref="H73:I73"/>
    <mergeCell ref="H74:I74"/>
    <mergeCell ref="H75:I75"/>
    <mergeCell ref="H76:I76"/>
    <mergeCell ref="H77:I77"/>
    <mergeCell ref="J86:K86"/>
    <mergeCell ref="B97:K101"/>
  </mergeCells>
  <dataValidations count="1">
    <dataValidation allowBlank="true" operator="between" showDropDown="false" showErrorMessage="true" showInputMessage="true" sqref="G31 R31 B32:C34 M32:N34 B41:C41 M41:N41 B59:C59" type="none">
      <formula1>0</formula1>
      <formula2>0</formula2>
    </dataValidation>
  </dataValidations>
  <hyperlinks>
    <hyperlink ref="L1" location="Home!A1" display="y HOME"/>
  </hyperlinks>
  <printOptions headings="false" gridLines="false" gridLinesSet="true" horizontalCentered="true" verticalCentered="false"/>
  <pageMargins left="0.708333333333333" right="0.708333333333333" top="0.354166666666667" bottom="0.354166666666667"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3" manualBreakCount="3">
    <brk id="42" man="true" max="16383" min="0"/>
    <brk id="81" man="true" max="16383" min="0"/>
    <brk id="103" man="true" max="16383" min="0"/>
  </rowBreaks>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D500"/>
    <pageSetUpPr fitToPage="false"/>
  </sheetPr>
  <dimension ref="A1:AF51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S1" activeCellId="0" sqref="S1"/>
    </sheetView>
  </sheetViews>
  <sheetFormatPr defaultColWidth="9.1171875" defaultRowHeight="14.25" zeroHeight="false" outlineLevelRow="0" outlineLevelCol="0"/>
  <cols>
    <col collapsed="false" customWidth="true" hidden="false" outlineLevel="0" max="1" min="1" style="0" width="23.51"/>
    <col collapsed="false" customWidth="true" hidden="false" outlineLevel="0" max="2" min="2" style="0" width="12.13"/>
    <col collapsed="false" customWidth="true" hidden="false" outlineLevel="0" max="3" min="3" style="0" width="11.62"/>
    <col collapsed="false" customWidth="true" hidden="false" outlineLevel="0" max="4" min="4" style="0" width="12.5"/>
    <col collapsed="false" customWidth="true" hidden="false" outlineLevel="0" max="6" min="6" style="0" width="11"/>
    <col collapsed="false" customWidth="true" hidden="false" outlineLevel="0" max="8" min="8" style="0" width="11.13"/>
    <col collapsed="false" customWidth="true" hidden="false" outlineLevel="0" max="12" min="12" style="0" width="14.51"/>
    <col collapsed="false" customWidth="true" hidden="false" outlineLevel="0" max="13" min="13" style="0" width="10.62"/>
    <col collapsed="false" customWidth="true" hidden="false" outlineLevel="0" max="18" min="18" style="0" width="13.63"/>
    <col collapsed="false" customWidth="true" hidden="false" outlineLevel="0" max="29" min="29" style="0" width="11.38"/>
  </cols>
  <sheetData>
    <row r="1" s="727" customFormat="true" ht="54" hidden="false" customHeight="true" outlineLevel="0" collapsed="false">
      <c r="A1" s="29" t="s">
        <v>596</v>
      </c>
      <c r="B1" s="29"/>
      <c r="C1" s="29"/>
      <c r="D1" s="29"/>
      <c r="E1" s="29"/>
      <c r="F1" s="29"/>
      <c r="G1" s="29"/>
      <c r="H1" s="29"/>
      <c r="I1" s="29"/>
      <c r="J1" s="29"/>
      <c r="K1" s="29"/>
      <c r="L1" s="29"/>
      <c r="M1" s="29"/>
      <c r="N1" s="29"/>
      <c r="O1" s="29"/>
      <c r="P1" s="29"/>
      <c r="Q1" s="29"/>
      <c r="R1" s="29"/>
      <c r="S1" s="726" t="s">
        <v>4</v>
      </c>
      <c r="T1" s="216"/>
      <c r="U1" s="216"/>
      <c r="V1" s="216"/>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860" customFormat="true" ht="20.1" hidden="false" customHeight="true" outlineLevel="0" collapsed="false">
      <c r="A6" s="857" t="s">
        <v>597</v>
      </c>
      <c r="B6" s="858"/>
      <c r="C6" s="858"/>
      <c r="D6" s="859"/>
      <c r="E6" s="858"/>
      <c r="F6" s="858"/>
      <c r="G6" s="858"/>
      <c r="H6" s="858"/>
      <c r="I6" s="858"/>
      <c r="J6" s="858"/>
      <c r="K6" s="858"/>
      <c r="L6" s="858"/>
      <c r="M6" s="858"/>
      <c r="N6" s="858"/>
      <c r="O6" s="858"/>
      <c r="P6" s="858"/>
      <c r="Q6" s="858"/>
      <c r="R6" s="858"/>
    </row>
    <row r="7" s="817" customFormat="true" ht="21" hidden="false" customHeight="true" outlineLevel="0" collapsed="false">
      <c r="A7" s="368" t="s">
        <v>598</v>
      </c>
      <c r="B7" s="861"/>
      <c r="C7" s="861"/>
      <c r="D7" s="861"/>
      <c r="E7" s="861"/>
    </row>
    <row r="8" s="817" customFormat="true" ht="9" hidden="false" customHeight="true" outlineLevel="0" collapsed="false">
      <c r="A8" s="861"/>
      <c r="B8" s="861"/>
      <c r="C8" s="861"/>
      <c r="D8" s="861"/>
      <c r="E8" s="861"/>
    </row>
    <row r="9" s="817" customFormat="true" ht="14.25" hidden="false" customHeight="false" outlineLevel="0" collapsed="false">
      <c r="A9" s="862" t="s">
        <v>599</v>
      </c>
      <c r="B9" s="861"/>
      <c r="C9" s="861"/>
      <c r="D9" s="861"/>
      <c r="E9" s="861"/>
      <c r="H9" s="863"/>
      <c r="I9" s="863"/>
      <c r="J9" s="863"/>
      <c r="K9" s="863"/>
      <c r="L9" s="863"/>
      <c r="M9" s="863"/>
      <c r="N9" s="863"/>
      <c r="O9" s="863"/>
      <c r="P9" s="863"/>
      <c r="Q9" s="863"/>
      <c r="R9" s="863"/>
      <c r="S9" s="863"/>
      <c r="T9" s="863"/>
      <c r="U9" s="863"/>
      <c r="V9" s="863"/>
      <c r="W9" s="863"/>
      <c r="X9" s="863"/>
      <c r="Y9" s="863"/>
    </row>
    <row r="10" s="817" customFormat="true" ht="14.25" hidden="false" customHeight="false" outlineLevel="0" collapsed="false">
      <c r="A10" s="864"/>
      <c r="B10" s="865"/>
      <c r="C10" s="865"/>
      <c r="D10" s="861"/>
      <c r="E10" s="861"/>
      <c r="H10" s="863"/>
      <c r="I10" s="863"/>
      <c r="J10" s="863"/>
      <c r="K10" s="863"/>
      <c r="L10" s="863"/>
      <c r="M10" s="863"/>
      <c r="N10" s="863"/>
      <c r="O10" s="863"/>
      <c r="P10" s="863"/>
      <c r="Q10" s="863"/>
      <c r="R10" s="863"/>
      <c r="S10" s="863"/>
      <c r="T10" s="863"/>
      <c r="U10" s="863"/>
      <c r="V10" s="863"/>
      <c r="W10" s="863"/>
      <c r="X10" s="863"/>
      <c r="Y10" s="863"/>
    </row>
    <row r="11" s="817" customFormat="true" ht="14.25" hidden="false" customHeight="false" outlineLevel="0" collapsed="false">
      <c r="A11" s="864"/>
      <c r="B11" s="866"/>
      <c r="C11" s="865"/>
      <c r="D11" s="861"/>
      <c r="E11" s="861"/>
      <c r="H11" s="863"/>
      <c r="I11" s="863"/>
      <c r="J11" s="867"/>
      <c r="K11" s="868"/>
      <c r="L11" s="863"/>
      <c r="M11" s="863"/>
      <c r="N11" s="863"/>
      <c r="O11" s="863"/>
      <c r="P11" s="863"/>
      <c r="Q11" s="863"/>
      <c r="R11" s="863"/>
      <c r="S11" s="863"/>
      <c r="T11" s="863"/>
      <c r="U11" s="863"/>
      <c r="V11" s="863"/>
      <c r="W11" s="863"/>
      <c r="X11" s="863"/>
      <c r="Y11" s="863"/>
    </row>
    <row r="12" s="817" customFormat="true" ht="14.25" hidden="false" customHeight="false" outlineLevel="0" collapsed="false">
      <c r="A12" s="869"/>
      <c r="B12" s="866"/>
      <c r="C12" s="870"/>
      <c r="D12" s="861"/>
      <c r="E12" s="861"/>
      <c r="H12" s="863"/>
      <c r="I12" s="863"/>
      <c r="J12" s="863"/>
      <c r="K12" s="863"/>
      <c r="L12" s="863"/>
      <c r="M12" s="863"/>
      <c r="N12" s="863"/>
      <c r="O12" s="863"/>
      <c r="P12" s="863"/>
      <c r="Q12" s="863"/>
      <c r="R12" s="863"/>
      <c r="S12" s="863"/>
      <c r="T12" s="863"/>
      <c r="U12" s="863"/>
      <c r="V12" s="863"/>
      <c r="W12" s="863"/>
      <c r="X12" s="863"/>
      <c r="Y12" s="863"/>
    </row>
    <row r="13" s="817" customFormat="true" ht="14.25" hidden="false" customHeight="false" outlineLevel="0" collapsed="false">
      <c r="A13" s="871"/>
      <c r="B13" s="866"/>
      <c r="C13" s="870"/>
      <c r="D13" s="861"/>
      <c r="E13" s="861"/>
      <c r="H13" s="863"/>
      <c r="I13" s="863"/>
      <c r="J13" s="863"/>
      <c r="K13" s="863"/>
      <c r="L13" s="863"/>
      <c r="M13" s="863"/>
      <c r="N13" s="863"/>
      <c r="O13" s="863"/>
      <c r="P13" s="863"/>
      <c r="Q13" s="863"/>
      <c r="R13" s="863"/>
      <c r="S13" s="863"/>
      <c r="T13" s="863"/>
      <c r="U13" s="863"/>
      <c r="V13" s="863"/>
      <c r="W13" s="863"/>
      <c r="X13" s="863"/>
      <c r="Y13" s="863"/>
    </row>
    <row r="14" s="817" customFormat="true" ht="14.25" hidden="false" customHeight="false" outlineLevel="0" collapsed="false">
      <c r="A14" s="871"/>
      <c r="B14" s="866"/>
      <c r="C14" s="870"/>
      <c r="D14" s="861"/>
      <c r="E14" s="861"/>
      <c r="H14" s="863"/>
      <c r="I14" s="863"/>
      <c r="J14" s="863"/>
      <c r="K14" s="863"/>
      <c r="L14" s="863"/>
      <c r="M14" s="863"/>
      <c r="N14" s="863"/>
      <c r="O14" s="863"/>
      <c r="P14" s="863"/>
      <c r="Q14" s="863"/>
      <c r="R14" s="863"/>
      <c r="S14" s="863"/>
      <c r="T14" s="863"/>
      <c r="U14" s="863"/>
      <c r="V14" s="863"/>
      <c r="W14" s="863"/>
      <c r="X14" s="863"/>
      <c r="Y14" s="863"/>
    </row>
    <row r="15" s="817" customFormat="true" ht="24" hidden="false" customHeight="false" outlineLevel="0" collapsed="false">
      <c r="A15" s="871"/>
      <c r="B15" s="866"/>
      <c r="C15" s="870"/>
      <c r="D15" s="861"/>
      <c r="E15" s="861"/>
      <c r="H15" s="863"/>
      <c r="I15" s="863"/>
      <c r="J15" s="863"/>
      <c r="K15" s="863"/>
      <c r="L15" s="872"/>
      <c r="M15" s="873" t="s">
        <v>499</v>
      </c>
      <c r="N15" s="874" t="s">
        <v>500</v>
      </c>
      <c r="O15" s="874" t="s">
        <v>501</v>
      </c>
      <c r="P15" s="874" t="s">
        <v>137</v>
      </c>
      <c r="Q15" s="874" t="s">
        <v>142</v>
      </c>
      <c r="R15" s="875" t="s">
        <v>327</v>
      </c>
      <c r="S15" s="874" t="s">
        <v>600</v>
      </c>
      <c r="T15" s="874" t="s">
        <v>601</v>
      </c>
      <c r="U15" s="876" t="s">
        <v>385</v>
      </c>
      <c r="V15" s="863"/>
      <c r="W15" s="863"/>
      <c r="X15" s="863"/>
      <c r="Y15" s="863"/>
    </row>
    <row r="16" s="817" customFormat="true" ht="14.25" hidden="false" customHeight="false" outlineLevel="0" collapsed="false">
      <c r="A16" s="871"/>
      <c r="B16" s="866"/>
      <c r="C16" s="870"/>
      <c r="D16" s="861"/>
      <c r="E16" s="861"/>
      <c r="H16" s="863"/>
      <c r="I16" s="863"/>
      <c r="J16" s="863"/>
      <c r="K16" s="863"/>
      <c r="L16" s="872" t="s">
        <v>591</v>
      </c>
      <c r="M16" s="877" t="e">
        <f aca="false">SUMIF('action plan'!#ref!,"completed")</f>
        <v>#VALUE!</v>
      </c>
      <c r="N16" s="878" t="e">
        <f aca="false">COUNTIF('action plan'!#ref!,"completed")</f>
        <v>#VALUE!</v>
      </c>
      <c r="O16" s="878" t="e">
        <f aca="false">COUNTIF('action plan'!#ref!,"completed")</f>
        <v>#VALUE!</v>
      </c>
      <c r="P16" s="878" t="e">
        <f aca="false">COUNTIF('action plan'!#ref!,"completed")</f>
        <v>#VALUE!</v>
      </c>
      <c r="Q16" s="878" t="e">
        <f aca="false">COUNTIF('action plan'!#ref!,"completed")</f>
        <v>#VALUE!</v>
      </c>
      <c r="R16" s="878" t="e">
        <f aca="false">COUNTIF('action plan'!#ref!,"completed")</f>
        <v>#VALUE!</v>
      </c>
      <c r="S16" s="878" t="e">
        <f aca="false">COUNTIF('action plan'!#ref!,"completed")</f>
        <v>#VALUE!</v>
      </c>
      <c r="T16" s="878" t="e">
        <f aca="false">COUNTIF('action plan'!#ref!,"completed")</f>
        <v>#VALUE!</v>
      </c>
      <c r="U16" s="878" t="e">
        <f aca="false">COUNTIF('action plan'!#ref!,"completed")</f>
        <v>#VALUE!</v>
      </c>
      <c r="V16" s="863"/>
      <c r="W16" s="863"/>
      <c r="X16" s="863"/>
      <c r="Y16" s="863"/>
    </row>
    <row r="17" s="817" customFormat="true" ht="14.25" hidden="false" customHeight="false" outlineLevel="0" collapsed="false">
      <c r="A17" s="871"/>
      <c r="B17" s="866"/>
      <c r="C17" s="219"/>
      <c r="D17" s="861"/>
      <c r="E17" s="861"/>
      <c r="H17" s="863"/>
      <c r="I17" s="863"/>
      <c r="J17" s="879"/>
      <c r="K17" s="880"/>
      <c r="L17" s="872" t="s">
        <v>590</v>
      </c>
      <c r="M17" s="878" t="e">
        <f aca="false">COUNTIF('action plan'!#ref!,"completed")</f>
        <v>#VALUE!</v>
      </c>
      <c r="N17" s="878" t="e">
        <f aca="false">COUNTIF('action plan'!#ref!,"completed")</f>
        <v>#VALUE!</v>
      </c>
      <c r="O17" s="878" t="e">
        <f aca="false">COUNTIF('action plan'!#ref!,"completed")</f>
        <v>#VALUE!</v>
      </c>
      <c r="P17" s="878" t="e">
        <f aca="false">COUNTIF('action plan'!#ref!,"completed")</f>
        <v>#VALUE!</v>
      </c>
      <c r="Q17" s="878" t="e">
        <f aca="false">COUNTIF('action plan'!#ref!,"completed")</f>
        <v>#VALUE!</v>
      </c>
      <c r="R17" s="878" t="e">
        <f aca="false">COUNTIF('action plan'!#ref!,"completed")</f>
        <v>#VALUE!</v>
      </c>
      <c r="S17" s="878" t="e">
        <f aca="false">COUNTIF('action plan'!#ref!,"completed")</f>
        <v>#VALUE!</v>
      </c>
      <c r="T17" s="878" t="e">
        <f aca="false">COUNTIF('action plan'!#ref!,"completed")</f>
        <v>#VALUE!</v>
      </c>
      <c r="U17" s="878" t="e">
        <f aca="false">COUNTIF('action plan'!#ref!,"completed")</f>
        <v>#VALUE!</v>
      </c>
      <c r="V17" s="863"/>
      <c r="W17" s="863"/>
      <c r="X17" s="863"/>
      <c r="Y17" s="863"/>
    </row>
    <row r="18" s="817" customFormat="true" ht="14.25" hidden="false" customHeight="false" outlineLevel="0" collapsed="false">
      <c r="A18" s="881"/>
      <c r="B18" s="219"/>
      <c r="C18" s="219"/>
      <c r="D18" s="861"/>
      <c r="E18" s="861"/>
      <c r="H18" s="863"/>
      <c r="I18" s="863"/>
      <c r="J18" s="882"/>
      <c r="K18" s="883"/>
      <c r="L18" s="872" t="s">
        <v>589</v>
      </c>
      <c r="M18" s="878" t="e">
        <f aca="false">COUNTIF('action plan'!#ref!,"completed")+M19</f>
        <v>#VALUE!</v>
      </c>
      <c r="N18" s="878" t="e">
        <f aca="false">COUNTIF('action plan'!#ref!,"completed")+N19</f>
        <v>#VALUE!</v>
      </c>
      <c r="O18" s="878" t="e">
        <f aca="false">COUNTIF('action plan'!#ref!,"completed")+O19</f>
        <v>#VALUE!</v>
      </c>
      <c r="P18" s="878" t="e">
        <f aca="false">COUNTIF('action plan'!#ref!,"completed")+P19</f>
        <v>#VALUE!</v>
      </c>
      <c r="Q18" s="878" t="e">
        <f aca="false">COUNTIF('action plan'!#ref!,"completed")+Q19</f>
        <v>#VALUE!</v>
      </c>
      <c r="R18" s="878" t="e">
        <f aca="false">COUNTIF('action plan'!#ref!,"completed")+R19</f>
        <v>#VALUE!</v>
      </c>
      <c r="S18" s="878" t="e">
        <f aca="false">COUNTIF('action plan'!#ref!,"completed")+S19</f>
        <v>#VALUE!</v>
      </c>
      <c r="T18" s="878" t="e">
        <f aca="false">COUNTIF('action plan'!#ref!,"completed")+T19</f>
        <v>#VALUE!</v>
      </c>
      <c r="U18" s="878" t="e">
        <f aca="false">COUNTIF('action plan'!#ref!,"completed")+U19</f>
        <v>#VALUE!</v>
      </c>
      <c r="V18" s="863"/>
      <c r="W18" s="863"/>
      <c r="X18" s="863"/>
      <c r="Y18" s="863"/>
    </row>
    <row r="19" s="817" customFormat="true" ht="14.25" hidden="false" customHeight="false" outlineLevel="0" collapsed="false">
      <c r="A19" s="881"/>
      <c r="B19" s="219"/>
      <c r="C19" s="219"/>
      <c r="D19" s="861"/>
      <c r="E19" s="861"/>
      <c r="H19" s="863"/>
      <c r="I19" s="863"/>
      <c r="J19" s="882"/>
      <c r="K19" s="883"/>
      <c r="L19" s="872" t="s">
        <v>602</v>
      </c>
      <c r="M19" s="878" t="e">
        <f aca="false">COUNTIF('action plan'!#ref!,"completed")</f>
        <v>#VALUE!</v>
      </c>
      <c r="N19" s="878" t="e">
        <f aca="false">COUNTIF('action plan'!#ref!,"completed")</f>
        <v>#VALUE!</v>
      </c>
      <c r="O19" s="878" t="e">
        <f aca="false">COUNTIF('action plan'!#ref!,"completed")</f>
        <v>#VALUE!</v>
      </c>
      <c r="P19" s="878" t="e">
        <f aca="false">COUNTIF('action plan'!#ref!,"completed")</f>
        <v>#VALUE!</v>
      </c>
      <c r="Q19" s="878" t="e">
        <f aca="false">COUNTIF('action plan'!#ref!,"completed")</f>
        <v>#VALUE!</v>
      </c>
      <c r="R19" s="878" t="e">
        <f aca="false">COUNTIF('action plan'!#ref!,"completed")</f>
        <v>#VALUE!</v>
      </c>
      <c r="S19" s="878" t="e">
        <f aca="false">COUNTIF('action plan'!#ref!,"completed")</f>
        <v>#VALUE!</v>
      </c>
      <c r="T19" s="878" t="e">
        <f aca="false">COUNTIF('action plan'!#ref!,"completed")</f>
        <v>#VALUE!</v>
      </c>
      <c r="U19" s="878" t="e">
        <f aca="false">COUNTIF('action plan'!#ref!,"completed")</f>
        <v>#VALUE!</v>
      </c>
      <c r="V19" s="863"/>
      <c r="W19" s="863"/>
      <c r="X19" s="863"/>
      <c r="Y19" s="863"/>
    </row>
    <row r="20" s="817" customFormat="true" ht="14.25" hidden="false" customHeight="false" outlineLevel="0" collapsed="false">
      <c r="A20" s="881"/>
      <c r="B20" s="219"/>
      <c r="C20" s="219"/>
      <c r="D20" s="861"/>
      <c r="E20" s="861"/>
      <c r="H20" s="863"/>
      <c r="I20" s="863"/>
      <c r="J20" s="882"/>
      <c r="K20" s="883"/>
      <c r="L20" s="863"/>
      <c r="M20" s="863"/>
      <c r="N20" s="863"/>
      <c r="O20" s="863"/>
      <c r="P20" s="863"/>
      <c r="Q20" s="863"/>
      <c r="R20" s="863"/>
      <c r="S20" s="863"/>
      <c r="T20" s="863"/>
      <c r="U20" s="863"/>
      <c r="V20" s="863"/>
      <c r="W20" s="863"/>
      <c r="X20" s="863"/>
      <c r="Y20" s="863"/>
    </row>
    <row r="21" s="817" customFormat="true" ht="14.25" hidden="false" customHeight="false" outlineLevel="0" collapsed="false">
      <c r="A21" s="881"/>
      <c r="B21" s="219"/>
      <c r="C21" s="219"/>
      <c r="D21" s="861"/>
      <c r="E21" s="861"/>
      <c r="H21" s="863"/>
      <c r="I21" s="863"/>
      <c r="J21" s="882"/>
      <c r="K21" s="883"/>
      <c r="L21" s="863"/>
      <c r="M21" s="863"/>
      <c r="N21" s="863"/>
      <c r="O21" s="863"/>
      <c r="P21" s="863"/>
      <c r="Q21" s="863"/>
      <c r="R21" s="863"/>
      <c r="S21" s="863"/>
      <c r="T21" s="863"/>
      <c r="U21" s="863"/>
      <c r="V21" s="863"/>
      <c r="W21" s="863"/>
      <c r="X21" s="863"/>
      <c r="Y21" s="863"/>
    </row>
    <row r="22" s="817" customFormat="true" ht="14.25" hidden="false" customHeight="false" outlineLevel="0" collapsed="false">
      <c r="A22" s="881"/>
      <c r="B22" s="219"/>
      <c r="C22" s="219"/>
      <c r="D22" s="861"/>
      <c r="E22" s="861"/>
      <c r="H22" s="863"/>
      <c r="I22" s="863"/>
      <c r="J22" s="882"/>
      <c r="K22" s="883"/>
      <c r="L22" s="863"/>
      <c r="M22" s="863"/>
      <c r="N22" s="863"/>
      <c r="O22" s="863"/>
      <c r="P22" s="863"/>
      <c r="Q22" s="863"/>
      <c r="R22" s="863"/>
      <c r="S22" s="863"/>
      <c r="T22" s="863"/>
      <c r="U22" s="863"/>
      <c r="V22" s="863"/>
      <c r="W22" s="863"/>
      <c r="X22" s="863"/>
      <c r="Y22" s="863"/>
    </row>
    <row r="23" s="817" customFormat="true" ht="14.25" hidden="false" customHeight="false" outlineLevel="0" collapsed="false">
      <c r="A23" s="881"/>
      <c r="B23" s="219"/>
      <c r="C23" s="219"/>
      <c r="D23" s="861"/>
      <c r="E23" s="861"/>
      <c r="H23" s="863"/>
      <c r="I23" s="863"/>
      <c r="J23" s="882"/>
      <c r="K23" s="883"/>
      <c r="L23" s="863"/>
      <c r="M23" s="863"/>
      <c r="N23" s="863"/>
      <c r="O23" s="863"/>
      <c r="P23" s="863"/>
      <c r="Q23" s="863"/>
      <c r="R23" s="863"/>
      <c r="S23" s="863"/>
      <c r="T23" s="863"/>
      <c r="U23" s="863"/>
      <c r="V23" s="863"/>
      <c r="W23" s="863"/>
      <c r="X23" s="863"/>
      <c r="Y23" s="863"/>
    </row>
    <row r="24" s="817" customFormat="true" ht="14.25" hidden="false" customHeight="false" outlineLevel="0" collapsed="false">
      <c r="A24" s="881"/>
      <c r="B24" s="219"/>
      <c r="C24" s="219"/>
      <c r="D24" s="861"/>
      <c r="E24" s="861"/>
      <c r="H24" s="863"/>
      <c r="I24" s="863"/>
      <c r="J24" s="882"/>
      <c r="K24" s="883"/>
      <c r="L24" s="863"/>
      <c r="M24" s="863"/>
      <c r="N24" s="863"/>
      <c r="O24" s="863"/>
      <c r="P24" s="863"/>
      <c r="Q24" s="863"/>
      <c r="R24" s="863"/>
      <c r="S24" s="863"/>
      <c r="T24" s="863"/>
      <c r="U24" s="863"/>
      <c r="V24" s="863"/>
      <c r="W24" s="863"/>
      <c r="X24" s="863"/>
      <c r="Y24" s="863"/>
    </row>
    <row r="25" s="817" customFormat="true" ht="16.5" hidden="false" customHeight="true" outlineLevel="0" collapsed="false">
      <c r="A25" s="884"/>
      <c r="B25" s="865"/>
      <c r="C25" s="865"/>
      <c r="D25" s="861"/>
      <c r="E25" s="861"/>
      <c r="H25" s="863"/>
      <c r="I25" s="863"/>
      <c r="J25" s="885"/>
      <c r="K25" s="886"/>
      <c r="L25" s="863"/>
      <c r="M25" s="863"/>
      <c r="N25" s="863"/>
      <c r="O25" s="863"/>
      <c r="P25" s="863"/>
      <c r="Q25" s="863"/>
      <c r="R25" s="863"/>
      <c r="S25" s="863"/>
      <c r="T25" s="863"/>
      <c r="U25" s="863"/>
      <c r="V25" s="863"/>
      <c r="W25" s="863"/>
      <c r="X25" s="863"/>
      <c r="Y25" s="863"/>
    </row>
    <row r="26" s="817" customFormat="true" ht="16.5" hidden="false" customHeight="true" outlineLevel="0" collapsed="false">
      <c r="A26" s="884"/>
      <c r="B26" s="865"/>
      <c r="C26" s="865"/>
      <c r="D26" s="861"/>
      <c r="E26" s="861"/>
      <c r="H26" s="863"/>
      <c r="I26" s="863"/>
      <c r="J26" s="885"/>
      <c r="K26" s="886"/>
      <c r="L26" s="863"/>
      <c r="M26" s="863"/>
      <c r="N26" s="863"/>
      <c r="O26" s="863"/>
      <c r="P26" s="863"/>
      <c r="Q26" s="863"/>
      <c r="R26" s="863"/>
      <c r="S26" s="863"/>
      <c r="T26" s="863"/>
      <c r="U26" s="863"/>
      <c r="V26" s="863"/>
      <c r="W26" s="863"/>
      <c r="X26" s="863"/>
      <c r="Y26" s="863"/>
    </row>
    <row r="27" s="817" customFormat="true" ht="16.5" hidden="false" customHeight="true" outlineLevel="0" collapsed="false">
      <c r="A27" s="884"/>
      <c r="B27" s="865"/>
      <c r="C27" s="865"/>
      <c r="D27" s="861"/>
      <c r="E27" s="861"/>
      <c r="H27" s="863"/>
      <c r="I27" s="863"/>
      <c r="J27" s="885"/>
      <c r="K27" s="886"/>
      <c r="L27" s="863"/>
      <c r="M27" s="863"/>
      <c r="N27" s="863"/>
      <c r="O27" s="863"/>
      <c r="P27" s="863"/>
      <c r="Q27" s="863"/>
      <c r="R27" s="863"/>
      <c r="S27" s="863"/>
      <c r="T27" s="863"/>
      <c r="U27" s="863"/>
      <c r="V27" s="863"/>
      <c r="W27" s="863"/>
      <c r="X27" s="863"/>
      <c r="Y27" s="863"/>
    </row>
    <row r="28" s="887" customFormat="true" ht="9" hidden="false" customHeight="true" outlineLevel="0" collapsed="false">
      <c r="H28" s="888"/>
      <c r="I28" s="888"/>
      <c r="J28" s="888"/>
      <c r="K28" s="888"/>
      <c r="L28" s="888"/>
      <c r="M28" s="888"/>
      <c r="N28" s="888"/>
      <c r="O28" s="888"/>
      <c r="P28" s="888"/>
      <c r="Q28" s="888"/>
      <c r="R28" s="888"/>
      <c r="S28" s="888"/>
      <c r="T28" s="888"/>
      <c r="U28" s="888"/>
      <c r="V28" s="888"/>
      <c r="W28" s="888"/>
      <c r="X28" s="888"/>
      <c r="Y28" s="888"/>
    </row>
    <row r="29" s="809" customFormat="true" ht="14.25" hidden="false" customHeight="false" outlineLevel="0" collapsed="false">
      <c r="A29" s="889" t="s">
        <v>603</v>
      </c>
      <c r="H29" s="890"/>
      <c r="I29" s="890"/>
      <c r="J29" s="890"/>
      <c r="K29" s="890"/>
      <c r="L29" s="890"/>
      <c r="M29" s="890"/>
      <c r="N29" s="890"/>
      <c r="O29" s="890"/>
      <c r="P29" s="890"/>
      <c r="Q29" s="890"/>
      <c r="R29" s="890"/>
      <c r="S29" s="890"/>
      <c r="T29" s="890"/>
      <c r="U29" s="890"/>
      <c r="V29" s="890"/>
      <c r="W29" s="890"/>
      <c r="X29" s="890"/>
      <c r="Y29" s="890"/>
    </row>
    <row r="30" s="809" customFormat="true" ht="14.25" hidden="false" customHeight="false" outlineLevel="0" collapsed="false">
      <c r="H30" s="890"/>
      <c r="I30" s="890"/>
      <c r="J30" s="890"/>
      <c r="K30" s="890"/>
      <c r="L30" s="890"/>
      <c r="M30" s="890"/>
      <c r="N30" s="890"/>
      <c r="O30" s="890"/>
      <c r="P30" s="890"/>
      <c r="Q30" s="890"/>
      <c r="R30" s="890"/>
      <c r="S30" s="890"/>
      <c r="T30" s="890"/>
      <c r="U30" s="890"/>
      <c r="V30" s="890"/>
      <c r="W30" s="890"/>
      <c r="X30" s="890"/>
      <c r="Y30" s="890"/>
    </row>
    <row r="31" s="809" customFormat="true" ht="14.25" hidden="false" customHeight="false" outlineLevel="0" collapsed="false">
      <c r="H31" s="890"/>
      <c r="I31" s="890"/>
      <c r="J31" s="890"/>
      <c r="K31" s="890"/>
      <c r="L31" s="891" t="s">
        <v>72</v>
      </c>
      <c r="M31" s="892" t="s">
        <v>416</v>
      </c>
      <c r="N31" s="890"/>
      <c r="O31" s="890"/>
      <c r="P31" s="890"/>
      <c r="Q31" s="890"/>
      <c r="R31" s="890"/>
      <c r="S31" s="890"/>
      <c r="T31" s="890"/>
      <c r="U31" s="890"/>
      <c r="V31" s="890"/>
      <c r="W31" s="890"/>
      <c r="X31" s="890"/>
      <c r="Y31" s="890"/>
    </row>
    <row r="32" s="809" customFormat="true" ht="14.25" hidden="false" customHeight="false" outlineLevel="0" collapsed="false">
      <c r="H32" s="890"/>
      <c r="I32" s="890"/>
      <c r="J32" s="890"/>
      <c r="K32" s="890"/>
      <c r="L32" s="893" t="s">
        <v>604</v>
      </c>
      <c r="M32" s="894" t="n">
        <f aca="false">SUM(Strategy!I72:K73,Strategy!P72:R73)</f>
        <v>0</v>
      </c>
      <c r="N32" s="890"/>
      <c r="O32" s="890"/>
      <c r="P32" s="890"/>
      <c r="Q32" s="890"/>
      <c r="R32" s="890"/>
      <c r="S32" s="890"/>
      <c r="T32" s="890"/>
      <c r="U32" s="890"/>
      <c r="V32" s="890"/>
      <c r="W32" s="890"/>
      <c r="X32" s="890"/>
      <c r="Y32" s="890"/>
    </row>
    <row r="33" s="809" customFormat="true" ht="14.25" hidden="false" customHeight="false" outlineLevel="0" collapsed="false">
      <c r="H33" s="890"/>
      <c r="I33" s="890"/>
      <c r="J33" s="890"/>
      <c r="K33" s="890"/>
      <c r="L33" s="893" t="s">
        <v>605</v>
      </c>
      <c r="M33" s="894" t="e">
        <f aca="false">SUM(strategy!#ref!,strategy!#ref!)-'Monitoring Report'!M32</f>
        <v>#NAME?</v>
      </c>
      <c r="N33" s="890"/>
      <c r="O33" s="890"/>
      <c r="P33" s="890"/>
      <c r="Q33" s="890"/>
      <c r="R33" s="890"/>
      <c r="S33" s="890"/>
      <c r="T33" s="890"/>
      <c r="U33" s="890"/>
      <c r="V33" s="890"/>
      <c r="W33" s="890"/>
      <c r="X33" s="890"/>
      <c r="Y33" s="890"/>
    </row>
    <row r="34" s="809" customFormat="true" ht="14.25" hidden="false" customHeight="false" outlineLevel="0" collapsed="false">
      <c r="H34" s="890"/>
      <c r="I34" s="890"/>
      <c r="J34" s="890"/>
      <c r="K34" s="890"/>
      <c r="L34" s="890"/>
      <c r="M34" s="890"/>
      <c r="N34" s="890"/>
      <c r="O34" s="890"/>
      <c r="P34" s="890"/>
      <c r="Q34" s="890"/>
      <c r="R34" s="890"/>
      <c r="S34" s="890"/>
      <c r="T34" s="890"/>
      <c r="U34" s="890"/>
      <c r="V34" s="890"/>
      <c r="W34" s="890"/>
      <c r="X34" s="890"/>
      <c r="Y34" s="890"/>
    </row>
    <row r="35" s="809" customFormat="true" ht="14.25" hidden="false" customHeight="false" outlineLevel="0" collapsed="false">
      <c r="H35" s="890"/>
      <c r="I35" s="890"/>
      <c r="J35" s="890"/>
      <c r="K35" s="890"/>
      <c r="L35" s="890"/>
      <c r="M35" s="890"/>
      <c r="N35" s="890"/>
      <c r="O35" s="890"/>
      <c r="P35" s="890"/>
      <c r="Q35" s="890"/>
      <c r="R35" s="890"/>
      <c r="S35" s="890"/>
      <c r="T35" s="890"/>
      <c r="U35" s="890"/>
      <c r="V35" s="890"/>
      <c r="W35" s="890"/>
      <c r="X35" s="890"/>
      <c r="Y35" s="890"/>
    </row>
    <row r="36" s="809" customFormat="true" ht="14.25" hidden="false" customHeight="false" outlineLevel="0" collapsed="false">
      <c r="H36" s="890"/>
      <c r="I36" s="890"/>
      <c r="J36" s="890"/>
      <c r="K36" s="890"/>
      <c r="L36" s="890"/>
      <c r="M36" s="890"/>
      <c r="N36" s="890"/>
      <c r="O36" s="890"/>
      <c r="P36" s="890"/>
      <c r="Q36" s="890"/>
      <c r="R36" s="890"/>
      <c r="S36" s="890"/>
      <c r="T36" s="890"/>
      <c r="U36" s="890"/>
      <c r="V36" s="890"/>
      <c r="W36" s="890"/>
      <c r="X36" s="890"/>
      <c r="Y36" s="890"/>
    </row>
    <row r="37" s="809" customFormat="true" ht="14.25" hidden="false" customHeight="false" outlineLevel="0" collapsed="false">
      <c r="H37" s="890"/>
      <c r="I37" s="890"/>
      <c r="J37" s="890"/>
      <c r="K37" s="890"/>
      <c r="L37" s="890"/>
      <c r="M37" s="890"/>
      <c r="N37" s="890"/>
      <c r="O37" s="890"/>
      <c r="P37" s="890"/>
      <c r="Q37" s="890"/>
      <c r="R37" s="890"/>
      <c r="S37" s="890"/>
      <c r="T37" s="890"/>
      <c r="U37" s="890"/>
      <c r="V37" s="890"/>
      <c r="W37" s="890"/>
      <c r="X37" s="890"/>
      <c r="Y37" s="890"/>
    </row>
    <row r="38" s="887" customFormat="true" ht="15" hidden="false" customHeight="true" outlineLevel="0" collapsed="false">
      <c r="H38" s="888"/>
      <c r="I38" s="888"/>
      <c r="J38" s="888"/>
      <c r="K38" s="888"/>
      <c r="L38" s="888"/>
      <c r="M38" s="888"/>
      <c r="N38" s="888"/>
      <c r="O38" s="888"/>
      <c r="P38" s="888"/>
      <c r="Q38" s="888"/>
      <c r="R38" s="888"/>
      <c r="S38" s="888"/>
      <c r="T38" s="888"/>
      <c r="U38" s="888"/>
      <c r="V38" s="888"/>
      <c r="W38" s="888"/>
      <c r="X38" s="888"/>
      <c r="Y38" s="888"/>
    </row>
    <row r="39" s="817" customFormat="true" ht="9" hidden="false" customHeight="true" outlineLevel="0" collapsed="false"/>
    <row r="40" s="817" customFormat="true" ht="14.25" hidden="false" customHeight="false" outlineLevel="0" collapsed="false">
      <c r="A40" s="862" t="s">
        <v>606</v>
      </c>
      <c r="J40" s="863"/>
      <c r="K40" s="863"/>
      <c r="L40" s="863"/>
      <c r="M40" s="863"/>
      <c r="N40" s="863"/>
      <c r="O40" s="863"/>
      <c r="P40" s="863"/>
      <c r="Q40" s="863"/>
      <c r="R40" s="863"/>
      <c r="S40" s="863"/>
      <c r="T40" s="863"/>
      <c r="U40" s="863"/>
      <c r="V40" s="863"/>
      <c r="W40" s="863"/>
      <c r="X40" s="863"/>
      <c r="Y40" s="863"/>
      <c r="Z40" s="863"/>
      <c r="AA40" s="863"/>
      <c r="AB40" s="863"/>
      <c r="AC40" s="863"/>
    </row>
    <row r="41" s="817" customFormat="true" ht="14.25" hidden="false" customHeight="false" outlineLevel="0" collapsed="false">
      <c r="J41" s="863"/>
      <c r="K41" s="863"/>
      <c r="L41" s="863"/>
      <c r="M41" s="863"/>
      <c r="N41" s="863"/>
      <c r="O41" s="863"/>
      <c r="P41" s="863"/>
      <c r="Q41" s="863"/>
      <c r="R41" s="863"/>
      <c r="S41" s="863"/>
      <c r="T41" s="863"/>
      <c r="U41" s="863"/>
      <c r="V41" s="863"/>
      <c r="W41" s="863"/>
      <c r="X41" s="863"/>
      <c r="Y41" s="863"/>
      <c r="Z41" s="863"/>
      <c r="AA41" s="863"/>
      <c r="AB41" s="863"/>
      <c r="AC41" s="863"/>
    </row>
    <row r="42" s="817" customFormat="true" ht="14.25" hidden="false" customHeight="false" outlineLevel="0" collapsed="false">
      <c r="J42" s="863"/>
      <c r="K42" s="863"/>
      <c r="L42" s="895"/>
      <c r="M42" s="895"/>
      <c r="N42" s="896" t="s">
        <v>416</v>
      </c>
      <c r="O42" s="863"/>
      <c r="P42" s="863"/>
      <c r="Q42" s="863"/>
      <c r="R42" s="863"/>
      <c r="S42" s="863"/>
      <c r="T42" s="863"/>
      <c r="U42" s="863"/>
      <c r="V42" s="863"/>
      <c r="W42" s="863"/>
      <c r="X42" s="863"/>
      <c r="Y42" s="863"/>
      <c r="Z42" s="863"/>
      <c r="AA42" s="863"/>
      <c r="AB42" s="863"/>
      <c r="AC42" s="863"/>
    </row>
    <row r="43" s="817" customFormat="true" ht="14.25" hidden="false" customHeight="false" outlineLevel="0" collapsed="false">
      <c r="J43" s="863"/>
      <c r="K43" s="863"/>
      <c r="L43" s="897" t="s">
        <v>499</v>
      </c>
      <c r="M43" s="897"/>
      <c r="N43" s="898" t="e">
        <f aca="false">'action plan'!#ref!</f>
        <v>#VALUE!</v>
      </c>
      <c r="O43" s="863"/>
      <c r="P43" s="863"/>
      <c r="Q43" s="863"/>
      <c r="R43" s="863"/>
      <c r="S43" s="863"/>
      <c r="T43" s="863"/>
      <c r="U43" s="863"/>
      <c r="V43" s="863"/>
      <c r="W43" s="863"/>
      <c r="X43" s="863"/>
      <c r="Y43" s="863"/>
      <c r="Z43" s="863"/>
      <c r="AA43" s="863"/>
      <c r="AB43" s="863"/>
      <c r="AC43" s="863"/>
    </row>
    <row r="44" s="817" customFormat="true" ht="14.25" hidden="false" customHeight="false" outlineLevel="0" collapsed="false">
      <c r="J44" s="863"/>
      <c r="K44" s="863"/>
      <c r="L44" s="897" t="s">
        <v>500</v>
      </c>
      <c r="M44" s="897"/>
      <c r="N44" s="898" t="e">
        <f aca="false">'action plan'!#ref!</f>
        <v>#VALUE!</v>
      </c>
      <c r="O44" s="863"/>
      <c r="P44" s="863"/>
      <c r="Q44" s="863"/>
      <c r="R44" s="863"/>
      <c r="S44" s="863"/>
      <c r="T44" s="863"/>
      <c r="U44" s="863"/>
      <c r="V44" s="863"/>
      <c r="W44" s="863"/>
      <c r="X44" s="863"/>
      <c r="Y44" s="863"/>
      <c r="Z44" s="863"/>
      <c r="AA44" s="863"/>
      <c r="AB44" s="863"/>
      <c r="AC44" s="863"/>
    </row>
    <row r="45" s="817" customFormat="true" ht="14.25" hidden="false" customHeight="false" outlineLevel="0" collapsed="false">
      <c r="J45" s="863"/>
      <c r="K45" s="863"/>
      <c r="L45" s="897" t="s">
        <v>501</v>
      </c>
      <c r="M45" s="897"/>
      <c r="N45" s="898" t="e">
        <f aca="false">'action plan'!#ref!</f>
        <v>#VALUE!</v>
      </c>
      <c r="O45" s="863"/>
      <c r="P45" s="863"/>
      <c r="Q45" s="863"/>
      <c r="R45" s="863"/>
      <c r="S45" s="863"/>
      <c r="T45" s="863"/>
      <c r="U45" s="863"/>
      <c r="V45" s="863"/>
      <c r="W45" s="863"/>
      <c r="X45" s="863"/>
      <c r="Y45" s="863"/>
      <c r="Z45" s="863"/>
      <c r="AA45" s="863"/>
      <c r="AB45" s="863"/>
      <c r="AC45" s="863"/>
    </row>
    <row r="46" s="817" customFormat="true" ht="14.25" hidden="false" customHeight="false" outlineLevel="0" collapsed="false">
      <c r="J46" s="863"/>
      <c r="K46" s="863"/>
      <c r="L46" s="897" t="s">
        <v>137</v>
      </c>
      <c r="M46" s="897"/>
      <c r="N46" s="898" t="e">
        <f aca="false">'action plan'!#ref!</f>
        <v>#VALUE!</v>
      </c>
      <c r="O46" s="863"/>
      <c r="P46" s="863"/>
      <c r="Q46" s="863"/>
      <c r="R46" s="863"/>
      <c r="S46" s="863"/>
      <c r="T46" s="863"/>
      <c r="U46" s="863"/>
      <c r="V46" s="863"/>
      <c r="W46" s="863"/>
      <c r="X46" s="863"/>
      <c r="Y46" s="863"/>
      <c r="Z46" s="863"/>
      <c r="AA46" s="863"/>
      <c r="AB46" s="863"/>
      <c r="AC46" s="863"/>
    </row>
    <row r="47" s="817" customFormat="true" ht="14.25" hidden="false" customHeight="false" outlineLevel="0" collapsed="false">
      <c r="J47" s="863"/>
      <c r="K47" s="863"/>
      <c r="L47" s="897" t="s">
        <v>142</v>
      </c>
      <c r="M47" s="897"/>
      <c r="N47" s="898" t="e">
        <f aca="false">'action plan'!#ref!</f>
        <v>#VALUE!</v>
      </c>
      <c r="O47" s="863"/>
      <c r="P47" s="863"/>
      <c r="Q47" s="863"/>
      <c r="R47" s="863"/>
      <c r="S47" s="863"/>
      <c r="T47" s="863"/>
      <c r="U47" s="863"/>
      <c r="V47" s="863"/>
      <c r="W47" s="863"/>
      <c r="X47" s="863"/>
      <c r="Y47" s="863"/>
      <c r="Z47" s="863"/>
      <c r="AA47" s="863"/>
      <c r="AB47" s="863"/>
      <c r="AC47" s="863"/>
    </row>
    <row r="48" s="817" customFormat="true" ht="14.25" hidden="false" customHeight="false" outlineLevel="0" collapsed="false">
      <c r="J48" s="863"/>
      <c r="K48" s="863"/>
      <c r="L48" s="897" t="s">
        <v>327</v>
      </c>
      <c r="M48" s="897"/>
      <c r="N48" s="898" t="e">
        <f aca="false">'action plan'!#ref!</f>
        <v>#VALUE!</v>
      </c>
      <c r="O48" s="863"/>
      <c r="P48" s="863"/>
      <c r="Q48" s="863"/>
      <c r="R48" s="863"/>
      <c r="S48" s="863"/>
      <c r="T48" s="863"/>
      <c r="U48" s="863"/>
      <c r="V48" s="863"/>
      <c r="W48" s="863"/>
      <c r="X48" s="863"/>
      <c r="Y48" s="863"/>
      <c r="Z48" s="863"/>
      <c r="AA48" s="863"/>
      <c r="AB48" s="863"/>
      <c r="AC48" s="863"/>
    </row>
    <row r="49" s="817" customFormat="true" ht="14.25" hidden="false" customHeight="false" outlineLevel="0" collapsed="false">
      <c r="J49" s="863"/>
      <c r="K49" s="863"/>
      <c r="L49" s="897" t="s">
        <v>528</v>
      </c>
      <c r="M49" s="897"/>
      <c r="N49" s="898" t="e">
        <f aca="false">'action plan'!#ref!</f>
        <v>#VALUE!</v>
      </c>
      <c r="O49" s="863"/>
      <c r="P49" s="863"/>
      <c r="Q49" s="863"/>
      <c r="R49" s="863"/>
      <c r="S49" s="863"/>
      <c r="T49" s="863"/>
      <c r="U49" s="863"/>
      <c r="V49" s="863"/>
      <c r="W49" s="863"/>
      <c r="X49" s="863"/>
      <c r="Y49" s="863"/>
      <c r="Z49" s="863"/>
      <c r="AA49" s="863"/>
      <c r="AB49" s="863"/>
      <c r="AC49" s="863"/>
    </row>
    <row r="50" s="817" customFormat="true" ht="14.25" hidden="false" customHeight="false" outlineLevel="0" collapsed="false">
      <c r="J50" s="863"/>
      <c r="K50" s="863"/>
      <c r="L50" s="897" t="s">
        <v>529</v>
      </c>
      <c r="M50" s="897"/>
      <c r="N50" s="899" t="e">
        <f aca="false">'action plan'!#ref!</f>
        <v>#VALUE!</v>
      </c>
      <c r="O50" s="863"/>
      <c r="P50" s="863"/>
      <c r="Q50" s="863"/>
      <c r="R50" s="863"/>
      <c r="S50" s="863"/>
      <c r="T50" s="863"/>
      <c r="U50" s="863"/>
      <c r="V50" s="863"/>
      <c r="W50" s="863"/>
      <c r="X50" s="863"/>
      <c r="Y50" s="863"/>
      <c r="Z50" s="863"/>
      <c r="AA50" s="863"/>
      <c r="AB50" s="863"/>
      <c r="AC50" s="863"/>
    </row>
    <row r="51" s="817" customFormat="true" ht="14.25" hidden="false" customHeight="false" outlineLevel="0" collapsed="false">
      <c r="J51" s="863"/>
      <c r="K51" s="863"/>
      <c r="L51" s="897" t="s">
        <v>385</v>
      </c>
      <c r="M51" s="897"/>
      <c r="N51" s="899" t="e">
        <f aca="false">'action plan'!#ref!</f>
        <v>#VALUE!</v>
      </c>
      <c r="O51" s="863"/>
      <c r="P51" s="863"/>
      <c r="Q51" s="863"/>
      <c r="R51" s="863"/>
      <c r="S51" s="863"/>
      <c r="T51" s="863"/>
      <c r="U51" s="863"/>
      <c r="V51" s="863"/>
      <c r="W51" s="863"/>
      <c r="X51" s="863"/>
      <c r="Y51" s="863"/>
      <c r="Z51" s="863"/>
      <c r="AA51" s="863"/>
      <c r="AB51" s="863"/>
      <c r="AC51" s="863"/>
    </row>
    <row r="52" s="817" customFormat="true" ht="14.25" hidden="false" customHeight="false" outlineLevel="0" collapsed="false">
      <c r="B52" s="900"/>
      <c r="J52" s="863"/>
      <c r="K52" s="863"/>
      <c r="L52" s="863"/>
      <c r="M52" s="863"/>
      <c r="N52" s="863"/>
      <c r="O52" s="863"/>
      <c r="P52" s="863"/>
      <c r="Q52" s="863"/>
      <c r="R52" s="863"/>
      <c r="S52" s="863"/>
      <c r="T52" s="863"/>
      <c r="U52" s="863"/>
      <c r="V52" s="863"/>
      <c r="W52" s="863"/>
      <c r="X52" s="863"/>
      <c r="Y52" s="863"/>
      <c r="Z52" s="863"/>
      <c r="AA52" s="863"/>
      <c r="AB52" s="863"/>
      <c r="AC52" s="863"/>
    </row>
    <row r="53" s="817" customFormat="true" ht="14.25" hidden="false" customHeight="false" outlineLevel="0" collapsed="false">
      <c r="J53" s="863"/>
      <c r="K53" s="863"/>
      <c r="L53" s="863"/>
      <c r="M53" s="863"/>
      <c r="N53" s="863"/>
      <c r="O53" s="863"/>
      <c r="P53" s="863"/>
      <c r="Q53" s="863"/>
      <c r="R53" s="863"/>
      <c r="S53" s="863"/>
      <c r="T53" s="863"/>
      <c r="U53" s="863"/>
      <c r="V53" s="863"/>
      <c r="W53" s="863"/>
      <c r="X53" s="863"/>
      <c r="Y53" s="863"/>
      <c r="Z53" s="863"/>
      <c r="AA53" s="863"/>
      <c r="AB53" s="863"/>
      <c r="AC53" s="863"/>
    </row>
    <row r="54" s="817" customFormat="true" ht="14.25" hidden="false" customHeight="false" outlineLevel="0" collapsed="false">
      <c r="J54" s="863"/>
      <c r="K54" s="863"/>
      <c r="L54" s="863"/>
      <c r="M54" s="863"/>
      <c r="N54" s="863"/>
      <c r="O54" s="863"/>
      <c r="P54" s="863"/>
      <c r="Q54" s="863"/>
      <c r="R54" s="863"/>
      <c r="S54" s="863"/>
      <c r="T54" s="863"/>
      <c r="U54" s="863"/>
      <c r="V54" s="863"/>
      <c r="W54" s="863"/>
      <c r="X54" s="863"/>
      <c r="Y54" s="863"/>
      <c r="Z54" s="863"/>
      <c r="AA54" s="863"/>
      <c r="AB54" s="863"/>
      <c r="AC54" s="863"/>
    </row>
    <row r="55" s="817" customFormat="true" ht="14.25" hidden="false" customHeight="false" outlineLevel="0" collapsed="false">
      <c r="J55" s="863"/>
      <c r="K55" s="863"/>
      <c r="L55" s="863"/>
      <c r="M55" s="863"/>
      <c r="N55" s="863"/>
      <c r="O55" s="863"/>
      <c r="P55" s="863"/>
      <c r="Q55" s="863"/>
      <c r="R55" s="863"/>
      <c r="S55" s="863"/>
      <c r="T55" s="863"/>
      <c r="U55" s="863"/>
      <c r="V55" s="863"/>
      <c r="W55" s="863"/>
      <c r="X55" s="863"/>
      <c r="Y55" s="863"/>
      <c r="Z55" s="863"/>
      <c r="AA55" s="863"/>
      <c r="AB55" s="863"/>
      <c r="AC55" s="863"/>
    </row>
    <row r="56" s="817" customFormat="true" ht="18.75" hidden="false" customHeight="true" outlineLevel="0" collapsed="false">
      <c r="J56" s="863"/>
      <c r="K56" s="863"/>
      <c r="L56" s="863"/>
      <c r="M56" s="863"/>
      <c r="N56" s="863"/>
      <c r="O56" s="863"/>
      <c r="P56" s="863"/>
      <c r="Q56" s="863"/>
      <c r="R56" s="863"/>
      <c r="S56" s="863"/>
      <c r="T56" s="863"/>
      <c r="U56" s="863"/>
      <c r="V56" s="863"/>
      <c r="W56" s="863"/>
      <c r="X56" s="863"/>
      <c r="Y56" s="863"/>
      <c r="Z56" s="863"/>
      <c r="AA56" s="863"/>
      <c r="AB56" s="863"/>
      <c r="AC56" s="863"/>
    </row>
    <row r="57" s="887" customFormat="true" ht="9" hidden="false" customHeight="true" outlineLevel="0" collapsed="false">
      <c r="J57" s="888"/>
      <c r="K57" s="888"/>
      <c r="L57" s="888"/>
      <c r="M57" s="888"/>
      <c r="N57" s="888"/>
      <c r="O57" s="888"/>
      <c r="P57" s="888"/>
      <c r="Q57" s="888"/>
      <c r="R57" s="888"/>
      <c r="S57" s="888"/>
      <c r="T57" s="888"/>
      <c r="U57" s="888"/>
      <c r="V57" s="888"/>
      <c r="W57" s="888"/>
      <c r="X57" s="888"/>
      <c r="Y57" s="888"/>
      <c r="Z57" s="888"/>
      <c r="AA57" s="888"/>
      <c r="AB57" s="888"/>
      <c r="AC57" s="888"/>
    </row>
    <row r="58" s="887" customFormat="true" ht="12.75" hidden="false" customHeight="false" outlineLevel="0" collapsed="false">
      <c r="A58" s="889" t="s">
        <v>607</v>
      </c>
      <c r="J58" s="888"/>
      <c r="K58" s="888"/>
      <c r="L58" s="888"/>
      <c r="M58" s="888"/>
      <c r="N58" s="901"/>
      <c r="O58" s="888"/>
      <c r="P58" s="888"/>
      <c r="Q58" s="888"/>
      <c r="R58" s="888"/>
      <c r="S58" s="888"/>
      <c r="T58" s="888"/>
      <c r="U58" s="888"/>
      <c r="V58" s="888"/>
      <c r="W58" s="888"/>
      <c r="X58" s="888"/>
      <c r="Y58" s="888"/>
      <c r="Z58" s="888"/>
      <c r="AA58" s="888"/>
      <c r="AB58" s="888"/>
      <c r="AC58" s="888"/>
    </row>
    <row r="59" s="887" customFormat="true" ht="25.5" hidden="false" customHeight="false" outlineLevel="0" collapsed="false">
      <c r="A59" s="889"/>
      <c r="D59" s="902" t="s">
        <v>608</v>
      </c>
      <c r="J59" s="888"/>
      <c r="K59" s="903"/>
      <c r="L59" s="888"/>
      <c r="M59" s="888"/>
      <c r="N59" s="888"/>
      <c r="O59" s="888"/>
      <c r="P59" s="888"/>
      <c r="Q59" s="888"/>
      <c r="R59" s="888"/>
      <c r="S59" s="888"/>
      <c r="T59" s="888"/>
      <c r="U59" s="888"/>
      <c r="V59" s="888"/>
      <c r="W59" s="888"/>
      <c r="X59" s="888"/>
      <c r="Y59" s="888"/>
      <c r="Z59" s="888"/>
      <c r="AA59" s="888"/>
      <c r="AB59" s="888"/>
      <c r="AC59" s="888"/>
    </row>
    <row r="60" s="904" customFormat="true" ht="14.25" hidden="false" customHeight="true" outlineLevel="0" collapsed="false">
      <c r="E60" s="905"/>
      <c r="F60" s="887"/>
      <c r="G60" s="887"/>
      <c r="H60" s="887"/>
      <c r="I60" s="887"/>
      <c r="J60" s="888"/>
      <c r="K60" s="906"/>
      <c r="L60" s="907"/>
      <c r="M60" s="907"/>
      <c r="N60" s="907"/>
      <c r="O60" s="907"/>
      <c r="P60" s="908" t="n">
        <v>2020</v>
      </c>
      <c r="Q60" s="909" t="n">
        <v>2030</v>
      </c>
      <c r="R60" s="909" t="n">
        <f aca="false">Strategy!G17</f>
        <v>2050</v>
      </c>
      <c r="S60" s="910"/>
      <c r="T60" s="910"/>
      <c r="U60" s="910"/>
      <c r="V60" s="910"/>
      <c r="W60" s="910"/>
      <c r="X60" s="910"/>
      <c r="Y60" s="910"/>
      <c r="Z60" s="910"/>
      <c r="AA60" s="910"/>
      <c r="AB60" s="910"/>
      <c r="AC60" s="910"/>
    </row>
    <row r="61" s="904" customFormat="true" ht="14.25" hidden="false" customHeight="true" outlineLevel="0" collapsed="false">
      <c r="E61" s="887"/>
      <c r="F61" s="887"/>
      <c r="G61" s="887"/>
      <c r="H61" s="887"/>
      <c r="I61" s="887"/>
      <c r="J61" s="888"/>
      <c r="K61" s="911"/>
      <c r="L61" s="912" t="s">
        <v>609</v>
      </c>
      <c r="M61" s="912"/>
      <c r="N61" s="912"/>
      <c r="O61" s="912"/>
      <c r="P61" s="913"/>
      <c r="Q61" s="914"/>
      <c r="R61" s="914"/>
      <c r="S61" s="910"/>
      <c r="T61" s="910"/>
      <c r="U61" s="910"/>
      <c r="V61" s="910"/>
      <c r="W61" s="910"/>
      <c r="X61" s="910"/>
      <c r="Y61" s="910"/>
      <c r="Z61" s="910"/>
      <c r="AA61" s="910"/>
      <c r="AB61" s="910"/>
      <c r="AC61" s="910"/>
    </row>
    <row r="62" s="904" customFormat="true" ht="14.25" hidden="false" customHeight="true" outlineLevel="0" collapsed="false">
      <c r="E62" s="905"/>
      <c r="F62" s="887"/>
      <c r="G62" s="887"/>
      <c r="H62" s="887"/>
      <c r="I62" s="887"/>
      <c r="J62" s="888"/>
      <c r="K62" s="911"/>
      <c r="L62" s="912" t="s">
        <v>610</v>
      </c>
      <c r="M62" s="912"/>
      <c r="N62" s="912"/>
      <c r="O62" s="912"/>
      <c r="P62" s="913"/>
      <c r="Q62" s="914"/>
      <c r="R62" s="914"/>
      <c r="S62" s="910"/>
      <c r="T62" s="910"/>
      <c r="U62" s="910"/>
      <c r="V62" s="910"/>
      <c r="W62" s="910"/>
      <c r="X62" s="910"/>
      <c r="Y62" s="910"/>
      <c r="Z62" s="910"/>
      <c r="AA62" s="910"/>
      <c r="AB62" s="910"/>
      <c r="AC62" s="910"/>
    </row>
    <row r="63" s="904" customFormat="true" ht="14.25" hidden="false" customHeight="true" outlineLevel="0" collapsed="false">
      <c r="E63" s="887"/>
      <c r="F63" s="887"/>
      <c r="G63" s="887"/>
      <c r="H63" s="887"/>
      <c r="I63" s="887"/>
      <c r="J63" s="888"/>
      <c r="K63" s="911"/>
      <c r="L63" s="912" t="s">
        <v>611</v>
      </c>
      <c r="M63" s="912"/>
      <c r="N63" s="912"/>
      <c r="O63" s="912"/>
      <c r="P63" s="915"/>
      <c r="Q63" s="916"/>
      <c r="R63" s="916"/>
      <c r="S63" s="910"/>
      <c r="T63" s="910"/>
      <c r="U63" s="910"/>
      <c r="V63" s="910"/>
      <c r="W63" s="910"/>
      <c r="X63" s="910"/>
      <c r="Y63" s="910"/>
      <c r="Z63" s="910"/>
      <c r="AA63" s="910"/>
      <c r="AB63" s="910"/>
      <c r="AC63" s="910"/>
    </row>
    <row r="64" s="904" customFormat="true" ht="14.25" hidden="false" customHeight="true" outlineLevel="0" collapsed="false">
      <c r="E64" s="905"/>
      <c r="F64" s="887"/>
      <c r="G64" s="887"/>
      <c r="H64" s="887"/>
      <c r="I64" s="887"/>
      <c r="J64" s="888"/>
      <c r="K64" s="911"/>
      <c r="L64" s="912" t="s">
        <v>612</v>
      </c>
      <c r="M64" s="912"/>
      <c r="N64" s="912"/>
      <c r="O64" s="912"/>
      <c r="P64" s="913" t="e">
        <f aca="false">'action plan'!#ref!</f>
        <v>#VALUE!</v>
      </c>
      <c r="Q64" s="914" t="e">
        <f aca="false">'action plan'!#ref!</f>
        <v>#VALUE!</v>
      </c>
      <c r="R64" s="914" t="e">
        <f aca="false">'action plan'!#ref!</f>
        <v>#VALUE!</v>
      </c>
      <c r="S64" s="910"/>
      <c r="T64" s="910"/>
      <c r="U64" s="910"/>
      <c r="V64" s="910"/>
      <c r="W64" s="910"/>
      <c r="X64" s="910"/>
      <c r="Y64" s="910"/>
      <c r="Z64" s="910"/>
      <c r="AA64" s="910"/>
      <c r="AB64" s="910"/>
      <c r="AC64" s="910"/>
    </row>
    <row r="65" s="904" customFormat="true" ht="14.25" hidden="false" customHeight="true" outlineLevel="0" collapsed="false">
      <c r="E65" s="887"/>
      <c r="F65" s="887"/>
      <c r="G65" s="887"/>
      <c r="H65" s="887"/>
      <c r="I65" s="887"/>
      <c r="J65" s="888"/>
      <c r="K65" s="911"/>
      <c r="L65" s="917" t="s">
        <v>613</v>
      </c>
      <c r="M65" s="918"/>
      <c r="N65" s="919"/>
      <c r="O65" s="919"/>
      <c r="P65" s="920"/>
      <c r="Q65" s="910"/>
      <c r="R65" s="910"/>
      <c r="S65" s="910"/>
      <c r="T65" s="910"/>
      <c r="U65" s="910"/>
      <c r="V65" s="910"/>
      <c r="W65" s="910"/>
      <c r="X65" s="910"/>
      <c r="Y65" s="910"/>
      <c r="Z65" s="910"/>
      <c r="AA65" s="910"/>
      <c r="AB65" s="910"/>
      <c r="AC65" s="910"/>
    </row>
    <row r="66" s="904" customFormat="true" ht="14.25" hidden="false" customHeight="false" outlineLevel="0" collapsed="false">
      <c r="E66" s="905"/>
      <c r="F66" s="887"/>
      <c r="G66" s="887"/>
      <c r="H66" s="887"/>
      <c r="I66" s="887"/>
      <c r="J66" s="888"/>
      <c r="K66" s="910"/>
      <c r="L66" s="910"/>
      <c r="M66" s="910"/>
      <c r="N66" s="910"/>
      <c r="O66" s="910"/>
      <c r="P66" s="910"/>
      <c r="Q66" s="910"/>
      <c r="R66" s="910"/>
      <c r="S66" s="910"/>
      <c r="T66" s="910"/>
      <c r="U66" s="910"/>
      <c r="V66" s="910"/>
      <c r="W66" s="910"/>
      <c r="X66" s="910"/>
      <c r="Y66" s="910"/>
      <c r="Z66" s="910"/>
      <c r="AA66" s="910"/>
      <c r="AB66" s="910"/>
      <c r="AC66" s="910"/>
    </row>
    <row r="67" s="904" customFormat="true" ht="14.25" hidden="false" customHeight="false" outlineLevel="0" collapsed="false">
      <c r="E67" s="887"/>
      <c r="F67" s="887"/>
      <c r="G67" s="887"/>
      <c r="H67" s="887"/>
      <c r="I67" s="887"/>
      <c r="J67" s="888"/>
      <c r="K67" s="921"/>
      <c r="L67" s="921"/>
      <c r="M67" s="921"/>
      <c r="N67" s="910"/>
      <c r="O67" s="910"/>
      <c r="P67" s="922"/>
      <c r="Q67" s="910"/>
      <c r="R67" s="910"/>
      <c r="S67" s="910"/>
      <c r="T67" s="910"/>
      <c r="U67" s="910"/>
      <c r="V67" s="910"/>
      <c r="W67" s="910"/>
      <c r="X67" s="910"/>
      <c r="Y67" s="910"/>
      <c r="Z67" s="910"/>
      <c r="AA67" s="910"/>
      <c r="AB67" s="910"/>
      <c r="AC67" s="910"/>
    </row>
    <row r="68" s="904" customFormat="true" ht="14.25" hidden="false" customHeight="false" outlineLevel="0" collapsed="false">
      <c r="E68" s="887"/>
      <c r="F68" s="887"/>
      <c r="G68" s="887"/>
      <c r="H68" s="887"/>
      <c r="I68" s="887"/>
      <c r="J68" s="888"/>
      <c r="K68" s="910"/>
      <c r="L68" s="910"/>
      <c r="M68" s="910"/>
      <c r="N68" s="910"/>
      <c r="O68" s="910"/>
      <c r="P68" s="910"/>
      <c r="Q68" s="910"/>
      <c r="R68" s="910"/>
      <c r="S68" s="910"/>
      <c r="T68" s="910"/>
      <c r="U68" s="910"/>
      <c r="V68" s="910"/>
      <c r="W68" s="910"/>
      <c r="X68" s="910"/>
      <c r="Y68" s="910"/>
      <c r="Z68" s="910"/>
      <c r="AA68" s="910"/>
      <c r="AB68" s="910"/>
      <c r="AC68" s="910"/>
    </row>
    <row r="69" s="887" customFormat="true" ht="12.75" hidden="false" customHeight="false" outlineLevel="0" collapsed="false">
      <c r="A69" s="923"/>
      <c r="B69" s="923"/>
      <c r="C69" s="923"/>
      <c r="D69" s="924"/>
      <c r="J69" s="888"/>
      <c r="K69" s="888"/>
      <c r="L69" s="888"/>
      <c r="M69" s="888"/>
      <c r="N69" s="888"/>
      <c r="O69" s="888"/>
      <c r="P69" s="888"/>
      <c r="Q69" s="888"/>
      <c r="R69" s="888"/>
      <c r="S69" s="888"/>
      <c r="T69" s="888"/>
      <c r="U69" s="888"/>
      <c r="V69" s="888"/>
      <c r="W69" s="888"/>
      <c r="X69" s="888"/>
      <c r="Y69" s="888"/>
      <c r="Z69" s="888"/>
      <c r="AA69" s="888"/>
      <c r="AB69" s="888"/>
      <c r="AC69" s="888"/>
    </row>
    <row r="70" s="887" customFormat="true" ht="12.75" hidden="false" customHeight="false" outlineLevel="0" collapsed="false">
      <c r="A70" s="923"/>
      <c r="D70" s="925"/>
      <c r="J70" s="888"/>
      <c r="K70" s="888"/>
      <c r="L70" s="888"/>
      <c r="M70" s="888"/>
      <c r="N70" s="888"/>
      <c r="O70" s="888"/>
      <c r="P70" s="888"/>
      <c r="Q70" s="888"/>
      <c r="R70" s="888"/>
      <c r="S70" s="888"/>
      <c r="T70" s="888"/>
      <c r="U70" s="888"/>
      <c r="V70" s="888"/>
      <c r="W70" s="888"/>
      <c r="X70" s="888"/>
      <c r="Y70" s="888"/>
      <c r="Z70" s="888"/>
      <c r="AA70" s="888"/>
      <c r="AB70" s="888"/>
      <c r="AC70" s="888"/>
    </row>
    <row r="71" s="887" customFormat="true" ht="12.75" hidden="false" customHeight="false" outlineLevel="0" collapsed="false">
      <c r="A71" s="923"/>
      <c r="D71" s="925"/>
      <c r="J71" s="888"/>
      <c r="K71" s="888"/>
      <c r="L71" s="888"/>
      <c r="M71" s="888"/>
      <c r="N71" s="888"/>
      <c r="O71" s="888"/>
      <c r="P71" s="888"/>
      <c r="Q71" s="888"/>
      <c r="R71" s="888"/>
      <c r="S71" s="888"/>
      <c r="T71" s="888"/>
      <c r="U71" s="888"/>
      <c r="V71" s="888"/>
      <c r="W71" s="888"/>
      <c r="X71" s="888"/>
      <c r="Y71" s="888"/>
      <c r="Z71" s="888"/>
      <c r="AA71" s="888"/>
      <c r="AB71" s="888"/>
      <c r="AC71" s="888"/>
    </row>
    <row r="72" s="887" customFormat="true" ht="12.75" hidden="false" customHeight="false" outlineLevel="0" collapsed="false">
      <c r="A72" s="923"/>
      <c r="D72" s="925"/>
      <c r="J72" s="888"/>
      <c r="K72" s="888"/>
      <c r="L72" s="888"/>
      <c r="M72" s="888"/>
      <c r="N72" s="888"/>
      <c r="O72" s="888"/>
      <c r="P72" s="888"/>
      <c r="Q72" s="888"/>
      <c r="R72" s="888"/>
      <c r="S72" s="888"/>
      <c r="T72" s="888"/>
      <c r="U72" s="888"/>
      <c r="V72" s="888"/>
      <c r="W72" s="888"/>
      <c r="X72" s="888"/>
      <c r="Y72" s="888"/>
      <c r="Z72" s="888"/>
      <c r="AA72" s="888"/>
      <c r="AB72" s="888"/>
      <c r="AC72" s="888"/>
    </row>
    <row r="73" s="887" customFormat="true" ht="12.75" hidden="false" customHeight="false" outlineLevel="0" collapsed="false">
      <c r="A73" s="923"/>
      <c r="B73" s="923"/>
      <c r="C73" s="923"/>
      <c r="D73" s="925"/>
      <c r="J73" s="888"/>
      <c r="K73" s="888"/>
      <c r="L73" s="888"/>
      <c r="M73" s="888"/>
      <c r="N73" s="888"/>
      <c r="O73" s="888"/>
      <c r="P73" s="888"/>
      <c r="Q73" s="888"/>
      <c r="R73" s="888"/>
      <c r="S73" s="888"/>
      <c r="T73" s="888"/>
      <c r="U73" s="888"/>
      <c r="V73" s="888"/>
      <c r="W73" s="888"/>
      <c r="X73" s="888"/>
      <c r="Y73" s="888"/>
      <c r="Z73" s="888"/>
      <c r="AA73" s="888"/>
      <c r="AB73" s="888"/>
      <c r="AC73" s="888"/>
    </row>
    <row r="74" s="887" customFormat="true" ht="9" hidden="false" customHeight="true" outlineLevel="0" collapsed="false">
      <c r="D74" s="926"/>
    </row>
    <row r="75" s="887" customFormat="true" ht="9" hidden="false" customHeight="true" outlineLevel="0" collapsed="false">
      <c r="D75" s="926"/>
    </row>
    <row r="76" s="927" customFormat="true" ht="14.25" hidden="true" customHeight="false" outlineLevel="0" collapsed="false"/>
    <row r="77" s="930" customFormat="true" ht="20.1" hidden="false" customHeight="true" outlineLevel="0" collapsed="false">
      <c r="A77" s="928" t="s">
        <v>614</v>
      </c>
      <c r="B77" s="929"/>
      <c r="C77" s="929"/>
      <c r="D77" s="929"/>
      <c r="E77" s="929"/>
      <c r="F77" s="929"/>
      <c r="G77" s="929"/>
      <c r="H77" s="929"/>
      <c r="I77" s="929"/>
      <c r="J77" s="929"/>
      <c r="K77" s="929"/>
      <c r="L77" s="929"/>
      <c r="M77" s="929"/>
      <c r="N77" s="929"/>
      <c r="O77" s="929"/>
      <c r="P77" s="929"/>
      <c r="Q77" s="929"/>
      <c r="R77" s="929"/>
    </row>
    <row r="78" s="817" customFormat="true" ht="9" hidden="false" customHeight="true" outlineLevel="0" collapsed="false">
      <c r="K78" s="863"/>
      <c r="L78" s="863"/>
      <c r="M78" s="863"/>
      <c r="N78" s="863"/>
      <c r="O78" s="863"/>
      <c r="P78" s="863"/>
      <c r="Q78" s="863"/>
      <c r="R78" s="863"/>
      <c r="S78" s="863"/>
      <c r="T78" s="863"/>
      <c r="U78" s="863"/>
      <c r="V78" s="863"/>
      <c r="W78" s="863"/>
      <c r="X78" s="863"/>
      <c r="Y78" s="863"/>
      <c r="Z78" s="863"/>
      <c r="AA78" s="863"/>
      <c r="AB78" s="863"/>
    </row>
    <row r="79" s="817" customFormat="true" ht="15.75" hidden="false" customHeight="false" outlineLevel="0" collapsed="false">
      <c r="A79" s="862" t="s">
        <v>615</v>
      </c>
      <c r="K79" s="863"/>
      <c r="L79" s="931" t="s">
        <v>616</v>
      </c>
      <c r="M79" s="863"/>
      <c r="N79" s="863"/>
      <c r="O79" s="863"/>
      <c r="P79" s="863"/>
      <c r="Q79" s="863"/>
      <c r="R79" s="863"/>
      <c r="S79" s="863"/>
      <c r="T79" s="863"/>
      <c r="U79" s="863"/>
      <c r="V79" s="863"/>
      <c r="W79" s="863"/>
      <c r="X79" s="863"/>
      <c r="Y79" s="863"/>
      <c r="Z79" s="863"/>
      <c r="AA79" s="863"/>
      <c r="AB79" s="863"/>
    </row>
    <row r="80" s="817" customFormat="true" ht="15" hidden="false" customHeight="true" outlineLevel="0" collapsed="false">
      <c r="K80" s="863"/>
      <c r="L80" s="932" t="s">
        <v>617</v>
      </c>
      <c r="M80" s="933" t="s">
        <v>618</v>
      </c>
      <c r="N80" s="863"/>
      <c r="O80" s="863"/>
      <c r="P80" s="863"/>
      <c r="Q80" s="863"/>
      <c r="R80" s="863"/>
      <c r="S80" s="863"/>
      <c r="T80" s="863"/>
      <c r="U80" s="863"/>
      <c r="V80" s="863"/>
      <c r="W80" s="863"/>
      <c r="X80" s="863"/>
      <c r="Y80" s="863"/>
      <c r="Z80" s="863"/>
      <c r="AA80" s="863"/>
      <c r="AB80" s="863"/>
    </row>
    <row r="81" s="817" customFormat="true" ht="14.25" hidden="false" customHeight="false" outlineLevel="0" collapsed="false">
      <c r="K81" s="863"/>
      <c r="L81" s="934" t="str">
        <f aca="false">'CO2-GHG emissions'!D10</f>
        <v>[drop-down]</v>
      </c>
      <c r="M81" s="934" t="e">
        <f aca="false">'co2-ghg emissions'!#ref!/'CO2-GHG emissions'!D13</f>
        <v>#VALUE!</v>
      </c>
      <c r="N81" s="863"/>
      <c r="O81" s="863"/>
      <c r="P81" s="863"/>
      <c r="Q81" s="863"/>
      <c r="R81" s="863"/>
      <c r="S81" s="863"/>
      <c r="T81" s="863"/>
      <c r="U81" s="863"/>
      <c r="V81" s="863"/>
      <c r="W81" s="863"/>
      <c r="X81" s="863"/>
      <c r="Y81" s="863"/>
      <c r="Z81" s="863"/>
      <c r="AA81" s="863"/>
      <c r="AB81" s="863"/>
    </row>
    <row r="82" s="817" customFormat="true" ht="14.25" hidden="false" customHeight="false" outlineLevel="0" collapsed="false">
      <c r="K82" s="863"/>
      <c r="L82" s="934" t="str">
        <f aca="false">MEI1!D9</f>
        <v>[drop-down]</v>
      </c>
      <c r="M82" s="934" t="e">
        <f aca="false">MEI1!S136/MEI1!D12</f>
        <v>#DIV/0!</v>
      </c>
      <c r="N82" s="863"/>
      <c r="O82" s="863"/>
      <c r="P82" s="863"/>
      <c r="Q82" s="863"/>
      <c r="R82" s="863"/>
      <c r="S82" s="863"/>
      <c r="T82" s="863"/>
      <c r="U82" s="863"/>
      <c r="V82" s="863"/>
      <c r="W82" s="863"/>
      <c r="X82" s="863"/>
      <c r="Y82" s="863"/>
      <c r="Z82" s="863"/>
      <c r="AA82" s="863"/>
      <c r="AB82" s="863"/>
    </row>
    <row r="83" s="817" customFormat="true" ht="14.25" hidden="false" customHeight="false" outlineLevel="0" collapsed="false">
      <c r="K83" s="863"/>
      <c r="L83" s="934" t="str">
        <f aca="false">MEI2!D9</f>
        <v>[drop-down]</v>
      </c>
      <c r="M83" s="934" t="e">
        <f aca="false">MEI2!S136/MEI2!D12</f>
        <v>#DIV/0!</v>
      </c>
      <c r="N83" s="863"/>
      <c r="O83" s="863"/>
      <c r="P83" s="863"/>
      <c r="Q83" s="863"/>
      <c r="R83" s="863"/>
      <c r="S83" s="863"/>
      <c r="T83" s="863"/>
      <c r="U83" s="863"/>
      <c r="V83" s="863"/>
      <c r="W83" s="863"/>
      <c r="X83" s="863"/>
      <c r="Y83" s="863"/>
      <c r="Z83" s="863"/>
      <c r="AA83" s="863"/>
      <c r="AB83" s="863"/>
    </row>
    <row r="84" s="817" customFormat="true" ht="14.25" hidden="false" customHeight="false" outlineLevel="0" collapsed="false">
      <c r="K84" s="863"/>
      <c r="L84" s="934"/>
      <c r="M84" s="934"/>
      <c r="N84" s="863"/>
      <c r="O84" s="863"/>
      <c r="P84" s="863"/>
      <c r="Q84" s="863"/>
      <c r="R84" s="863"/>
      <c r="S84" s="863"/>
      <c r="T84" s="863"/>
      <c r="U84" s="863"/>
      <c r="V84" s="863"/>
      <c r="W84" s="863"/>
      <c r="X84" s="863"/>
      <c r="Y84" s="863"/>
      <c r="Z84" s="863"/>
      <c r="AA84" s="863"/>
      <c r="AB84" s="863"/>
    </row>
    <row r="85" s="817" customFormat="true" ht="14.25" hidden="false" customHeight="false" outlineLevel="0" collapsed="false">
      <c r="K85" s="863"/>
      <c r="L85" s="935"/>
      <c r="M85" s="935"/>
      <c r="N85" s="863"/>
      <c r="O85" s="863"/>
      <c r="P85" s="863"/>
      <c r="Q85" s="863"/>
      <c r="R85" s="863"/>
      <c r="S85" s="863"/>
      <c r="T85" s="863"/>
      <c r="U85" s="863"/>
      <c r="V85" s="863"/>
      <c r="W85" s="863"/>
      <c r="X85" s="863"/>
      <c r="Y85" s="863"/>
      <c r="Z85" s="863"/>
      <c r="AA85" s="863"/>
      <c r="AB85" s="863"/>
    </row>
    <row r="86" s="817" customFormat="true" ht="14.25" hidden="false" customHeight="false" outlineLevel="0" collapsed="false">
      <c r="K86" s="863"/>
      <c r="L86" s="935"/>
      <c r="M86" s="935"/>
      <c r="N86" s="863"/>
      <c r="O86" s="863"/>
      <c r="P86" s="863"/>
      <c r="Q86" s="863"/>
      <c r="R86" s="863"/>
      <c r="S86" s="863"/>
      <c r="T86" s="863"/>
      <c r="U86" s="863"/>
      <c r="V86" s="863"/>
      <c r="W86" s="863"/>
      <c r="X86" s="863"/>
      <c r="Y86" s="863"/>
      <c r="Z86" s="863"/>
      <c r="AA86" s="863"/>
      <c r="AB86" s="863"/>
    </row>
    <row r="87" s="817" customFormat="true" ht="14.25" hidden="false" customHeight="false" outlineLevel="0" collapsed="false">
      <c r="K87" s="863"/>
      <c r="L87" s="934" t="s">
        <v>617</v>
      </c>
      <c r="M87" s="934" t="s">
        <v>497</v>
      </c>
      <c r="N87" s="863"/>
      <c r="O87" s="863"/>
      <c r="P87" s="863"/>
      <c r="Q87" s="863"/>
      <c r="R87" s="863"/>
      <c r="S87" s="863"/>
      <c r="T87" s="863"/>
      <c r="U87" s="863"/>
      <c r="V87" s="863"/>
      <c r="W87" s="863"/>
      <c r="X87" s="863"/>
      <c r="Y87" s="863"/>
      <c r="Z87" s="863"/>
      <c r="AA87" s="863"/>
      <c r="AB87" s="863"/>
    </row>
    <row r="88" s="817" customFormat="true" ht="14.25" hidden="false" customHeight="false" outlineLevel="0" collapsed="false">
      <c r="K88" s="863"/>
      <c r="L88" s="934" t="str">
        <f aca="false">'CO2-GHG emissions'!D10</f>
        <v>[drop-down]</v>
      </c>
      <c r="M88" s="936" t="e">
        <f aca="false">'CO2-GHG emissions'!T71/'CO2-GHG emissions'!D13</f>
        <v>#DIV/0!</v>
      </c>
      <c r="N88" s="863"/>
      <c r="O88" s="863"/>
      <c r="P88" s="863"/>
      <c r="Q88" s="863"/>
      <c r="R88" s="863"/>
      <c r="S88" s="863"/>
      <c r="T88" s="863"/>
      <c r="U88" s="863"/>
      <c r="V88" s="863"/>
      <c r="W88" s="863"/>
      <c r="X88" s="863"/>
      <c r="Y88" s="863"/>
      <c r="Z88" s="863"/>
      <c r="AA88" s="863"/>
      <c r="AB88" s="863"/>
    </row>
    <row r="89" s="817" customFormat="true" ht="14.25" hidden="false" customHeight="false" outlineLevel="0" collapsed="false">
      <c r="K89" s="863"/>
      <c r="L89" s="934" t="str">
        <f aca="false">MEI1!D9</f>
        <v>[drop-down]</v>
      </c>
      <c r="M89" s="936" t="e">
        <f aca="false">MEI1!S49/MEI1!D12</f>
        <v>#DIV/0!</v>
      </c>
      <c r="N89" s="863"/>
      <c r="O89" s="863"/>
      <c r="P89" s="863"/>
      <c r="Q89" s="863"/>
      <c r="R89" s="863"/>
      <c r="S89" s="863"/>
      <c r="T89" s="863"/>
      <c r="U89" s="863"/>
      <c r="V89" s="863"/>
      <c r="W89" s="863"/>
      <c r="X89" s="863"/>
      <c r="Y89" s="863"/>
      <c r="Z89" s="863"/>
      <c r="AA89" s="863"/>
      <c r="AB89" s="863"/>
    </row>
    <row r="90" s="817" customFormat="true" ht="14.25" hidden="false" customHeight="false" outlineLevel="0" collapsed="false">
      <c r="K90" s="863"/>
      <c r="L90" s="934" t="str">
        <f aca="false">MEI2!D9</f>
        <v>[drop-down]</v>
      </c>
      <c r="M90" s="934" t="e">
        <f aca="false">MEI2!S49/MEI2!D12</f>
        <v>#DIV/0!</v>
      </c>
      <c r="N90" s="863"/>
      <c r="O90" s="863"/>
      <c r="P90" s="863"/>
      <c r="Q90" s="863"/>
      <c r="R90" s="863"/>
      <c r="S90" s="863"/>
      <c r="T90" s="863"/>
      <c r="U90" s="863"/>
      <c r="V90" s="863"/>
      <c r="W90" s="863"/>
      <c r="X90" s="863"/>
      <c r="Y90" s="863"/>
      <c r="Z90" s="863"/>
      <c r="AA90" s="863"/>
      <c r="AB90" s="863"/>
    </row>
    <row r="91" s="817" customFormat="true" ht="14.25" hidden="false" customHeight="false" outlineLevel="0" collapsed="false">
      <c r="K91" s="863"/>
      <c r="L91" s="934"/>
      <c r="M91" s="934"/>
      <c r="N91" s="863"/>
      <c r="O91" s="863"/>
      <c r="P91" s="863"/>
      <c r="Q91" s="863"/>
      <c r="R91" s="863"/>
      <c r="S91" s="863"/>
      <c r="T91" s="863"/>
      <c r="U91" s="863"/>
      <c r="V91" s="863"/>
      <c r="W91" s="863"/>
      <c r="X91" s="863"/>
      <c r="Y91" s="863"/>
      <c r="Z91" s="863"/>
      <c r="AA91" s="863"/>
      <c r="AB91" s="863"/>
    </row>
    <row r="92" s="817" customFormat="true" ht="14.25" hidden="false" customHeight="false" outlineLevel="0" collapsed="false">
      <c r="K92" s="863"/>
      <c r="L92" s="863"/>
      <c r="M92" s="863"/>
      <c r="N92" s="863"/>
      <c r="O92" s="863"/>
      <c r="P92" s="863"/>
      <c r="Q92" s="863"/>
      <c r="R92" s="863"/>
      <c r="S92" s="863"/>
      <c r="T92" s="863"/>
      <c r="U92" s="863"/>
      <c r="V92" s="863"/>
      <c r="W92" s="863"/>
      <c r="X92" s="863"/>
      <c r="Y92" s="863"/>
      <c r="Z92" s="863"/>
      <c r="AA92" s="863"/>
      <c r="AB92" s="863"/>
    </row>
    <row r="93" s="817" customFormat="true" ht="14.25" hidden="false" customHeight="false" outlineLevel="0" collapsed="false">
      <c r="K93" s="863"/>
      <c r="L93" s="863"/>
      <c r="M93" s="863"/>
      <c r="N93" s="863"/>
      <c r="O93" s="863"/>
      <c r="P93" s="863"/>
      <c r="Q93" s="863"/>
      <c r="R93" s="863"/>
      <c r="S93" s="863"/>
      <c r="T93" s="863"/>
      <c r="U93" s="863"/>
      <c r="V93" s="863"/>
      <c r="W93" s="863"/>
      <c r="X93" s="863"/>
      <c r="Y93" s="863"/>
      <c r="Z93" s="863"/>
      <c r="AA93" s="863"/>
      <c r="AB93" s="863"/>
    </row>
    <row r="94" s="817" customFormat="true" ht="14.25" hidden="false" customHeight="false" outlineLevel="0" collapsed="false">
      <c r="K94" s="863"/>
      <c r="L94" s="863"/>
      <c r="M94" s="863"/>
      <c r="N94" s="863"/>
      <c r="O94" s="863"/>
      <c r="P94" s="863"/>
      <c r="Q94" s="863"/>
      <c r="R94" s="863"/>
      <c r="S94" s="863"/>
      <c r="T94" s="863"/>
      <c r="U94" s="863"/>
      <c r="V94" s="863"/>
      <c r="W94" s="863"/>
      <c r="X94" s="863"/>
      <c r="Y94" s="863"/>
      <c r="Z94" s="863"/>
      <c r="AA94" s="863"/>
      <c r="AB94" s="863"/>
    </row>
    <row r="95" s="817" customFormat="true" ht="14.25" hidden="false" customHeight="true" outlineLevel="0" collapsed="false">
      <c r="K95" s="863"/>
      <c r="L95" s="863"/>
      <c r="M95" s="863"/>
      <c r="N95" s="863"/>
      <c r="O95" s="863"/>
      <c r="P95" s="863"/>
      <c r="Q95" s="863"/>
      <c r="R95" s="863"/>
      <c r="S95" s="863"/>
      <c r="T95" s="863"/>
      <c r="U95" s="863"/>
      <c r="V95" s="863"/>
      <c r="W95" s="863"/>
      <c r="X95" s="863"/>
      <c r="Y95" s="863"/>
      <c r="Z95" s="863"/>
      <c r="AA95" s="863"/>
      <c r="AB95" s="863"/>
    </row>
    <row r="96" s="817" customFormat="true" ht="14.25" hidden="false" customHeight="true" outlineLevel="0" collapsed="false">
      <c r="B96" s="937"/>
      <c r="C96" s="937"/>
      <c r="K96" s="863"/>
      <c r="L96" s="863"/>
      <c r="M96" s="863"/>
      <c r="N96" s="863"/>
      <c r="O96" s="863"/>
      <c r="P96" s="863"/>
      <c r="Q96" s="863"/>
      <c r="R96" s="863"/>
      <c r="S96" s="863"/>
      <c r="T96" s="863"/>
      <c r="U96" s="863"/>
      <c r="V96" s="863"/>
      <c r="W96" s="863"/>
      <c r="X96" s="863"/>
      <c r="Y96" s="863"/>
      <c r="Z96" s="863"/>
      <c r="AA96" s="863"/>
      <c r="AB96" s="863"/>
    </row>
    <row r="97" s="809" customFormat="true" ht="9" hidden="false" customHeight="true" outlineLevel="0" collapsed="false">
      <c r="B97" s="839"/>
      <c r="C97" s="839"/>
      <c r="K97" s="890"/>
      <c r="L97" s="890"/>
      <c r="M97" s="890"/>
      <c r="N97" s="890"/>
      <c r="O97" s="890"/>
      <c r="P97" s="890"/>
      <c r="Q97" s="890"/>
      <c r="R97" s="890"/>
      <c r="S97" s="890"/>
      <c r="T97" s="890"/>
      <c r="U97" s="890"/>
      <c r="V97" s="890"/>
      <c r="W97" s="890"/>
      <c r="X97" s="890"/>
      <c r="Y97" s="890"/>
      <c r="Z97" s="890"/>
      <c r="AA97" s="890"/>
      <c r="AB97" s="890"/>
    </row>
    <row r="98" s="889" customFormat="true" ht="12.75" hidden="false" customHeight="false" outlineLevel="0" collapsed="false">
      <c r="A98" s="889" t="s">
        <v>619</v>
      </c>
      <c r="B98" s="938"/>
      <c r="C98" s="938"/>
      <c r="I98" s="887"/>
      <c r="K98" s="901"/>
      <c r="L98" s="939"/>
      <c r="M98" s="939"/>
      <c r="N98" s="939"/>
      <c r="O98" s="939"/>
      <c r="P98" s="939"/>
      <c r="Q98" s="939"/>
      <c r="R98" s="939"/>
      <c r="S98" s="939"/>
      <c r="T98" s="939"/>
      <c r="U98" s="939"/>
      <c r="V98" s="939"/>
      <c r="W98" s="939"/>
      <c r="X98" s="939"/>
      <c r="Y98" s="939"/>
      <c r="Z98" s="939"/>
      <c r="AA98" s="939"/>
      <c r="AB98" s="939"/>
    </row>
    <row r="99" s="809" customFormat="true" ht="14.25" hidden="false" customHeight="false" outlineLevel="0" collapsed="false">
      <c r="B99" s="839"/>
      <c r="C99" s="839"/>
      <c r="K99" s="890"/>
      <c r="L99" s="890"/>
      <c r="M99" s="890"/>
      <c r="N99" s="890"/>
      <c r="O99" s="890"/>
      <c r="P99" s="890"/>
      <c r="Q99" s="890"/>
      <c r="R99" s="890"/>
      <c r="S99" s="890"/>
      <c r="T99" s="890"/>
      <c r="U99" s="890"/>
      <c r="V99" s="890"/>
      <c r="W99" s="890"/>
      <c r="X99" s="890"/>
      <c r="Y99" s="890"/>
      <c r="Z99" s="890"/>
      <c r="AA99" s="890"/>
      <c r="AB99" s="890"/>
    </row>
    <row r="100" s="809" customFormat="true" ht="89.25" hidden="false" customHeight="false" outlineLevel="0" collapsed="false">
      <c r="K100" s="890"/>
      <c r="L100" s="934" t="s">
        <v>617</v>
      </c>
      <c r="M100" s="940" t="s">
        <v>620</v>
      </c>
      <c r="N100" s="941" t="s">
        <v>621</v>
      </c>
      <c r="O100" s="941" t="s">
        <v>622</v>
      </c>
      <c r="P100" s="941" t="s">
        <v>623</v>
      </c>
      <c r="Q100" s="941" t="s">
        <v>624</v>
      </c>
      <c r="R100" s="903"/>
      <c r="S100" s="942"/>
      <c r="T100" s="943"/>
      <c r="U100" s="944"/>
      <c r="V100" s="945"/>
      <c r="W100" s="944"/>
      <c r="X100" s="890"/>
      <c r="Y100" s="890"/>
      <c r="Z100" s="890"/>
      <c r="AA100" s="890"/>
      <c r="AB100" s="890"/>
    </row>
    <row r="101" s="809" customFormat="true" ht="14.25" hidden="false" customHeight="false" outlineLevel="0" collapsed="false">
      <c r="K101" s="890"/>
      <c r="L101" s="934" t="str">
        <f aca="false">'CO2-GHG emissions'!D10</f>
        <v>[drop-down]</v>
      </c>
      <c r="M101" s="934" t="n">
        <f aca="false">'CO2-GHG emissions'!C122</f>
        <v>0</v>
      </c>
      <c r="N101" s="934" t="e">
        <f aca="false">(('CO2-GHG emissions'!D71-'CO2-GHG emissions'!D82-'CO2-GHG emissions'!D93-'CO2-GHG emissions'!D102-'CO2-GHG emissions'!E102)*$M101+('CO2-GHG emissions'!D82*'CO2-GHG emissions'!E82)+('CO2-GHG emissions'!F93+'CO2-GHG emissions'!Q102+'CO2-GHG emissions'!R102))/'CO2-GHG emissions'!D71</f>
        <v>#VALUE!</v>
      </c>
      <c r="O101" s="934" t="s">
        <v>625</v>
      </c>
      <c r="P101" s="946" t="e">
        <f aca="false">($N101*'CO2-GHG emissions'!$D$71)+SUM('co2-ghg emissions'!#ref!)</f>
        <v>#VALUE!</v>
      </c>
      <c r="Q101" s="946" t="e">
        <f aca="false">($N101*'CO2-GHG emissions'!$D$71)+SUM('co2-ghg emissions'!#ref!)</f>
        <v>#VALUE!</v>
      </c>
      <c r="R101" s="947"/>
      <c r="S101" s="948"/>
      <c r="T101" s="903"/>
      <c r="U101" s="948"/>
      <c r="V101" s="903"/>
      <c r="W101" s="948"/>
      <c r="X101" s="890"/>
      <c r="Y101" s="890"/>
      <c r="Z101" s="890"/>
      <c r="AA101" s="890"/>
      <c r="AB101" s="890"/>
    </row>
    <row r="102" s="809" customFormat="true" ht="14.25" hidden="false" customHeight="false" outlineLevel="0" collapsed="false">
      <c r="K102" s="890"/>
      <c r="L102" s="934" t="str">
        <f aca="false">MEI1!D9</f>
        <v>[drop-down]</v>
      </c>
      <c r="M102" s="934" t="n">
        <f aca="false">MEI1!C100</f>
        <v>0</v>
      </c>
      <c r="N102" s="934" t="e">
        <f aca="false">((MEI1!$D$49-MEI1!$D$60-MEI1!$D$69-MEI1!$D$78-MEI1!$E$78)*$M101+(MEI1!$D$60*MEI1!$E$60)+(MEI1!$F$69+MEI1!$P$78+MEI1!$Q$78))/MEI1!$D$49</f>
        <v>#DIV/0!</v>
      </c>
      <c r="O102" s="934" t="e">
        <f aca="false">((MEI1!$D$49-MEI1!$D$60-MEI1!$D$69-MEI1!$D$78-MEI1!$E$78)*M102+(MEI1!$D$60*MEI1!$E$60)+(MEI1!$F$69+MEI1!$P$78+MEI1!$Q$78))/MEI1!$D$49</f>
        <v>#DIV/0!</v>
      </c>
      <c r="P102" s="946" t="e">
        <f aca="false">($N102*MEI1!$D$49)+SUM(MEI1!$E$136:$R$136)</f>
        <v>#DIV/0!</v>
      </c>
      <c r="Q102" s="946" t="e">
        <f aca="false">(O102*MEI1!$D$49)+SUM(MEI1!$E$136:$R$136)</f>
        <v>#DIV/0!</v>
      </c>
      <c r="R102" s="949"/>
      <c r="S102" s="950"/>
      <c r="T102" s="951"/>
      <c r="U102" s="952"/>
      <c r="V102" s="951"/>
      <c r="W102" s="953"/>
      <c r="X102" s="890"/>
      <c r="Y102" s="890"/>
      <c r="Z102" s="890"/>
      <c r="AA102" s="890"/>
      <c r="AB102" s="890"/>
    </row>
    <row r="103" s="809" customFormat="true" ht="14.25" hidden="false" customHeight="false" outlineLevel="0" collapsed="false">
      <c r="K103" s="890"/>
      <c r="L103" s="934" t="str">
        <f aca="false">MEI2!D9</f>
        <v>[drop-down]</v>
      </c>
      <c r="M103" s="934" t="n">
        <f aca="false">MEI2!C100</f>
        <v>0</v>
      </c>
      <c r="N103" s="934" t="e">
        <f aca="false">((MEI2!$D$49-MEI2!$D$60-MEI2!$D$69-MEI2!$D$78-MEI2!$E$78)*M101+(MEI2!$D$60*MEI2!$E$60)+(MEI2!$F$69+MEI2!$P$78+MEI2!$Q$78))/MEI2!$D$49</f>
        <v>#DIV/0!</v>
      </c>
      <c r="O103" s="934" t="e">
        <f aca="false">((MEI2!$D$49-MEI2!$D$60-MEI2!$D$69-MEI2!$D$78-MEI2!$E$78)*M103+(MEI2!$D$60*MEI2!$E$60)+(MEI2!$F$69+MEI2!$P$78+MEI2!$Q$78))/MEI2!$D$49</f>
        <v>#DIV/0!</v>
      </c>
      <c r="P103" s="946" t="e">
        <f aca="false">($N103*MEI2!$D$49)+SUM(MEI2!$E$136:$R$136)</f>
        <v>#DIV/0!</v>
      </c>
      <c r="Q103" s="946" t="e">
        <f aca="false">(O103*MEI2!$D$49)+SUM(MEI2!$E$136:$R$136)</f>
        <v>#DIV/0!</v>
      </c>
      <c r="R103" s="949"/>
      <c r="S103" s="951"/>
      <c r="T103" s="951"/>
      <c r="U103" s="951"/>
      <c r="V103" s="951"/>
      <c r="W103" s="951"/>
      <c r="X103" s="890"/>
      <c r="Y103" s="890"/>
      <c r="Z103" s="890"/>
      <c r="AA103" s="890"/>
      <c r="AB103" s="890"/>
    </row>
    <row r="104" s="809" customFormat="true" ht="14.25" hidden="false" customHeight="false" outlineLevel="0" collapsed="false">
      <c r="K104" s="890"/>
      <c r="L104" s="934"/>
      <c r="M104" s="934"/>
      <c r="N104" s="934"/>
      <c r="O104" s="934"/>
      <c r="P104" s="934"/>
      <c r="Q104" s="934"/>
      <c r="R104" s="949"/>
      <c r="S104" s="954"/>
      <c r="T104" s="951"/>
      <c r="U104" s="952"/>
      <c r="V104" s="951"/>
      <c r="W104" s="955"/>
      <c r="X104" s="890"/>
      <c r="Y104" s="890"/>
      <c r="Z104" s="890"/>
      <c r="AA104" s="890"/>
      <c r="AB104" s="890"/>
    </row>
    <row r="105" s="809" customFormat="true" ht="14.25" hidden="false" customHeight="false" outlineLevel="0" collapsed="false">
      <c r="K105" s="922"/>
      <c r="L105" s="922"/>
      <c r="M105" s="922"/>
      <c r="N105" s="922"/>
      <c r="O105" s="890"/>
      <c r="P105" s="922"/>
      <c r="Q105" s="890"/>
      <c r="R105" s="903"/>
      <c r="S105" s="953"/>
      <c r="T105" s="951"/>
      <c r="U105" s="953"/>
      <c r="V105" s="951"/>
      <c r="W105" s="953"/>
      <c r="X105" s="890"/>
      <c r="Y105" s="890"/>
      <c r="Z105" s="890"/>
      <c r="AA105" s="890"/>
      <c r="AB105" s="890"/>
    </row>
    <row r="106" s="809" customFormat="true" ht="14.25" hidden="false" customHeight="false" outlineLevel="0" collapsed="false">
      <c r="K106" s="890"/>
      <c r="L106" s="890"/>
      <c r="M106" s="890"/>
      <c r="N106" s="890"/>
      <c r="O106" s="890"/>
      <c r="P106" s="890"/>
      <c r="Q106" s="890"/>
      <c r="R106" s="949"/>
      <c r="S106" s="953"/>
      <c r="T106" s="951"/>
      <c r="U106" s="952"/>
      <c r="V106" s="951"/>
      <c r="W106" s="955"/>
      <c r="X106" s="890"/>
      <c r="Y106" s="890"/>
      <c r="Z106" s="890"/>
      <c r="AA106" s="890"/>
      <c r="AB106" s="890"/>
    </row>
    <row r="107" s="809" customFormat="true" ht="14.25" hidden="false" customHeight="false" outlineLevel="0" collapsed="false">
      <c r="K107" s="890"/>
      <c r="L107" s="890"/>
      <c r="M107" s="890"/>
      <c r="N107" s="890"/>
      <c r="O107" s="890"/>
      <c r="P107" s="890"/>
      <c r="Q107" s="890"/>
      <c r="R107" s="903"/>
      <c r="S107" s="956"/>
      <c r="T107" s="951"/>
      <c r="U107" s="956"/>
      <c r="V107" s="951"/>
      <c r="W107" s="956"/>
      <c r="X107" s="890"/>
      <c r="Y107" s="890"/>
      <c r="Z107" s="890"/>
      <c r="AA107" s="890"/>
      <c r="AB107" s="890"/>
    </row>
    <row r="108" s="809" customFormat="true" ht="14.25" hidden="false" customHeight="false" outlineLevel="0" collapsed="false">
      <c r="K108" s="890"/>
      <c r="L108" s="890"/>
      <c r="M108" s="890"/>
      <c r="N108" s="890"/>
      <c r="O108" s="890"/>
      <c r="P108" s="890"/>
      <c r="Q108" s="890"/>
      <c r="R108" s="949"/>
      <c r="S108" s="953"/>
      <c r="T108" s="951"/>
      <c r="U108" s="952"/>
      <c r="V108" s="951"/>
      <c r="W108" s="955"/>
      <c r="X108" s="890"/>
      <c r="Y108" s="890"/>
      <c r="Z108" s="890"/>
      <c r="AA108" s="890"/>
      <c r="AB108" s="890"/>
    </row>
    <row r="109" s="809" customFormat="true" ht="14.25" hidden="false" customHeight="false" outlineLevel="0" collapsed="false">
      <c r="K109" s="890"/>
      <c r="L109" s="890"/>
      <c r="M109" s="890"/>
      <c r="N109" s="890"/>
      <c r="O109" s="890"/>
      <c r="P109" s="890"/>
      <c r="Q109" s="890"/>
      <c r="R109" s="949"/>
      <c r="S109" s="957"/>
      <c r="T109" s="957"/>
      <c r="U109" s="957"/>
      <c r="V109" s="957"/>
      <c r="W109" s="951"/>
      <c r="X109" s="890"/>
      <c r="Y109" s="890"/>
      <c r="Z109" s="890"/>
      <c r="AA109" s="890"/>
      <c r="AB109" s="890"/>
    </row>
    <row r="110" s="809" customFormat="true" ht="14.25" hidden="false" customHeight="false" outlineLevel="0" collapsed="false">
      <c r="K110" s="890"/>
      <c r="L110" s="890"/>
      <c r="M110" s="890"/>
      <c r="N110" s="890"/>
      <c r="O110" s="890"/>
      <c r="P110" s="890"/>
      <c r="Q110" s="890"/>
      <c r="R110" s="958"/>
      <c r="S110" s="959"/>
      <c r="T110" s="957"/>
      <c r="U110" s="955"/>
      <c r="V110" s="957"/>
      <c r="W110" s="951"/>
      <c r="X110" s="890"/>
      <c r="Y110" s="890"/>
      <c r="Z110" s="890"/>
      <c r="AA110" s="890"/>
      <c r="AB110" s="890"/>
    </row>
    <row r="111" s="809" customFormat="true" ht="14.25" hidden="false" customHeight="false" outlineLevel="0" collapsed="false">
      <c r="I111" s="887"/>
      <c r="K111" s="888"/>
      <c r="L111" s="888"/>
      <c r="M111" s="888"/>
      <c r="N111" s="888"/>
      <c r="O111" s="890"/>
      <c r="P111" s="888"/>
      <c r="Q111" s="888"/>
      <c r="R111" s="903"/>
      <c r="S111" s="903"/>
      <c r="T111" s="947"/>
      <c r="U111" s="947"/>
      <c r="V111" s="947"/>
      <c r="W111" s="947"/>
      <c r="X111" s="890"/>
      <c r="Y111" s="890"/>
      <c r="Z111" s="890"/>
      <c r="AA111" s="890"/>
      <c r="AB111" s="890"/>
    </row>
    <row r="112" s="809" customFormat="true" ht="14.25" hidden="false" customHeight="false" outlineLevel="0" collapsed="false">
      <c r="B112" s="839"/>
      <c r="C112" s="839"/>
      <c r="K112" s="890"/>
      <c r="L112" s="890"/>
      <c r="M112" s="890"/>
      <c r="N112" s="890"/>
      <c r="O112" s="890"/>
      <c r="P112" s="890"/>
      <c r="Q112" s="890"/>
      <c r="R112" s="947"/>
      <c r="S112" s="947"/>
      <c r="T112" s="947"/>
      <c r="U112" s="947"/>
      <c r="V112" s="947"/>
      <c r="W112" s="947"/>
      <c r="X112" s="890"/>
      <c r="Y112" s="890"/>
      <c r="Z112" s="890"/>
      <c r="AA112" s="890"/>
      <c r="AB112" s="890"/>
    </row>
    <row r="113" s="962" customFormat="true" ht="25.5" hidden="false" customHeight="true" outlineLevel="0" collapsed="false">
      <c r="A113" s="960" t="s">
        <v>626</v>
      </c>
      <c r="B113" s="960"/>
      <c r="C113" s="960"/>
      <c r="D113" s="960"/>
      <c r="E113" s="960"/>
      <c r="F113" s="960"/>
      <c r="G113" s="960"/>
      <c r="H113" s="960"/>
      <c r="I113" s="961"/>
      <c r="K113" s="963"/>
      <c r="L113" s="963"/>
      <c r="M113" s="963"/>
      <c r="N113" s="963"/>
      <c r="O113" s="963"/>
      <c r="P113" s="963"/>
      <c r="Q113" s="963"/>
      <c r="R113" s="963"/>
      <c r="S113" s="963"/>
      <c r="T113" s="963"/>
      <c r="U113" s="963"/>
      <c r="V113" s="963"/>
      <c r="W113" s="963"/>
      <c r="X113" s="963"/>
      <c r="Y113" s="963"/>
      <c r="Z113" s="963"/>
      <c r="AA113" s="963"/>
      <c r="AB113" s="963"/>
    </row>
    <row r="114" s="962" customFormat="true" ht="12.75" hidden="false" customHeight="true" outlineLevel="0" collapsed="false">
      <c r="A114" s="964"/>
      <c r="B114" s="964"/>
      <c r="C114" s="964"/>
      <c r="D114" s="964"/>
      <c r="E114" s="964"/>
      <c r="F114" s="964"/>
      <c r="G114" s="964"/>
      <c r="H114" s="964"/>
      <c r="I114" s="961"/>
    </row>
    <row r="115" s="817" customFormat="true" ht="9" hidden="false" customHeight="true" outlineLevel="0" collapsed="false"/>
    <row r="116" s="817" customFormat="true" ht="14.25" hidden="false" customHeight="false" outlineLevel="0" collapsed="false">
      <c r="A116" s="862" t="s">
        <v>627</v>
      </c>
    </row>
    <row r="117" s="817" customFormat="true" ht="14.25" hidden="false" customHeight="false" outlineLevel="0" collapsed="false">
      <c r="A117" s="862"/>
    </row>
    <row r="118" s="817" customFormat="true" ht="14.25" hidden="false" customHeight="false" outlineLevel="0" collapsed="false">
      <c r="F118" s="965"/>
      <c r="L118" s="966"/>
      <c r="M118" s="967" t="str">
        <f aca="false">'CO2-GHG emissions'!D10</f>
        <v>[drop-down]</v>
      </c>
      <c r="N118" s="967" t="str">
        <f aca="false">MEI1!D9</f>
        <v>[drop-down]</v>
      </c>
      <c r="O118" s="968" t="str">
        <f aca="false">MEI2!D9</f>
        <v>[drop-down]</v>
      </c>
      <c r="P118" s="968"/>
    </row>
    <row r="119" s="817" customFormat="true" ht="14.25" hidden="false" customHeight="false" outlineLevel="0" collapsed="false">
      <c r="F119" s="965"/>
      <c r="L119" s="969" t="s">
        <v>499</v>
      </c>
      <c r="M119" s="970" t="e">
        <f aca="false">'co2-ghg emissions'!#ref!</f>
        <v>#VALUE!</v>
      </c>
      <c r="N119" s="970" t="n">
        <f aca="false">MEI1!S118</f>
        <v>0</v>
      </c>
      <c r="O119" s="971" t="n">
        <f aca="false">MEI2!S118</f>
        <v>0</v>
      </c>
      <c r="P119" s="971"/>
    </row>
    <row r="120" s="817" customFormat="true" ht="14.25" hidden="false" customHeight="false" outlineLevel="0" collapsed="false">
      <c r="F120" s="965"/>
      <c r="L120" s="969" t="s">
        <v>500</v>
      </c>
      <c r="M120" s="970" t="e">
        <f aca="false">'co2-ghg emissions'!#ref!</f>
        <v>#VALUE!</v>
      </c>
      <c r="N120" s="970" t="n">
        <f aca="false">MEI1!S119</f>
        <v>0</v>
      </c>
      <c r="O120" s="971" t="n">
        <f aca="false">MEI2!S119</f>
        <v>0</v>
      </c>
      <c r="P120" s="971"/>
    </row>
    <row r="121" s="817" customFormat="true" ht="14.25" hidden="false" customHeight="false" outlineLevel="0" collapsed="false">
      <c r="F121" s="965"/>
      <c r="L121" s="969" t="s">
        <v>501</v>
      </c>
      <c r="M121" s="970" t="e">
        <f aca="false">'co2-ghg emissions'!#ref!</f>
        <v>#VALUE!</v>
      </c>
      <c r="N121" s="970" t="n">
        <f aca="false">MEI1!S120</f>
        <v>0</v>
      </c>
      <c r="O121" s="971" t="n">
        <f aca="false">MEI2!S120</f>
        <v>0</v>
      </c>
      <c r="P121" s="971"/>
    </row>
    <row r="122" s="817" customFormat="true" ht="14.25" hidden="false" customHeight="false" outlineLevel="0" collapsed="false">
      <c r="F122" s="965"/>
      <c r="L122" s="969" t="s">
        <v>137</v>
      </c>
      <c r="M122" s="970" t="e">
        <f aca="false">'co2-ghg emissions'!#ref!</f>
        <v>#VALUE!</v>
      </c>
      <c r="N122" s="970" t="n">
        <f aca="false">MEI1!S121</f>
        <v>0</v>
      </c>
      <c r="O122" s="971" t="n">
        <f aca="false">MEI2!S121</f>
        <v>0</v>
      </c>
      <c r="P122" s="971"/>
    </row>
    <row r="123" s="817" customFormat="true" ht="14.25" hidden="false" customHeight="false" outlineLevel="0" collapsed="false">
      <c r="F123" s="965"/>
      <c r="L123" s="969" t="s">
        <v>142</v>
      </c>
      <c r="M123" s="970" t="e">
        <f aca="false">SUM('co2-ghg emissions'!#ref!)</f>
        <v>#VALUE!</v>
      </c>
      <c r="N123" s="970" t="n">
        <f aca="false">SUM(MEI1!S122:S123)</f>
        <v>0</v>
      </c>
      <c r="O123" s="971" t="n">
        <f aca="false">SUM(MEI2!S122:S123)</f>
        <v>0</v>
      </c>
      <c r="P123" s="971"/>
    </row>
    <row r="124" s="817" customFormat="true" ht="14.25" hidden="false" customHeight="false" outlineLevel="0" collapsed="false">
      <c r="F124" s="965"/>
      <c r="L124" s="969" t="s">
        <v>327</v>
      </c>
      <c r="M124" s="970" t="e">
        <f aca="false">'co2-ghg emissions'!#ref!</f>
        <v>#VALUE!</v>
      </c>
      <c r="N124" s="970" t="n">
        <f aca="false">MEI1!S129</f>
        <v>0</v>
      </c>
      <c r="O124" s="971" t="n">
        <f aca="false">MEI2!S129</f>
        <v>0</v>
      </c>
      <c r="P124" s="971"/>
    </row>
    <row r="125" s="817" customFormat="true" ht="14.25" hidden="false" customHeight="false" outlineLevel="0" collapsed="false">
      <c r="F125" s="965"/>
      <c r="L125" s="969" t="s">
        <v>47</v>
      </c>
      <c r="M125" s="970" t="e">
        <f aca="false">'co2-ghg emissions'!#ref!</f>
        <v>#VALUE!</v>
      </c>
      <c r="N125" s="970" t="n">
        <f aca="false">MEI1!S131</f>
        <v>0</v>
      </c>
      <c r="O125" s="971" t="n">
        <f aca="false">MEI2!S131</f>
        <v>0</v>
      </c>
      <c r="P125" s="971"/>
    </row>
    <row r="126" s="817" customFormat="true" ht="14.25" hidden="false" customHeight="false" outlineLevel="0" collapsed="false">
      <c r="F126" s="965"/>
      <c r="L126" s="969" t="s">
        <v>502</v>
      </c>
      <c r="M126" s="970" t="e">
        <f aca="false">SUM('co2-ghg emissions'!#ref!)</f>
        <v>#VALUE!</v>
      </c>
      <c r="N126" s="970" t="n">
        <f aca="false">SUM(MEI1!S133:S135)</f>
        <v>0</v>
      </c>
      <c r="O126" s="971" t="n">
        <f aca="false">SUM(MEI2!S133:S135)</f>
        <v>0</v>
      </c>
      <c r="P126" s="971"/>
    </row>
    <row r="127" s="817" customFormat="true" ht="14.25" hidden="false" customHeight="false" outlineLevel="0" collapsed="false">
      <c r="K127" s="972" t="s">
        <v>628</v>
      </c>
      <c r="L127" s="973"/>
      <c r="M127" s="973"/>
      <c r="N127" s="973"/>
      <c r="O127" s="973"/>
    </row>
    <row r="128" s="817" customFormat="true" ht="14.25" hidden="false" customHeight="false" outlineLevel="0" collapsed="false">
      <c r="K128" s="972" t="s">
        <v>504</v>
      </c>
      <c r="L128" s="973"/>
      <c r="M128" s="973"/>
      <c r="N128" s="973"/>
      <c r="O128" s="973"/>
    </row>
    <row r="129" s="817" customFormat="true" ht="14.25" hidden="false" customHeight="false" outlineLevel="0" collapsed="false">
      <c r="K129" s="972" t="s">
        <v>47</v>
      </c>
      <c r="L129" s="973"/>
      <c r="M129" s="973"/>
      <c r="N129" s="973"/>
      <c r="O129" s="973"/>
    </row>
    <row r="130" s="817" customFormat="true" ht="14.25" hidden="false" customHeight="false" outlineLevel="0" collapsed="false">
      <c r="K130" s="972"/>
      <c r="L130" s="973"/>
      <c r="M130" s="973"/>
      <c r="N130" s="973"/>
      <c r="O130" s="973"/>
    </row>
    <row r="131" s="817" customFormat="true" ht="14.25" hidden="false" customHeight="false" outlineLevel="0" collapsed="false">
      <c r="K131" s="972"/>
      <c r="L131" s="973"/>
      <c r="M131" s="973"/>
      <c r="N131" s="973"/>
      <c r="O131" s="973"/>
    </row>
    <row r="132" s="817" customFormat="true" ht="14.25" hidden="false" customHeight="false" outlineLevel="0" collapsed="false">
      <c r="K132" s="972" t="s">
        <v>502</v>
      </c>
      <c r="L132" s="973"/>
      <c r="M132" s="973"/>
      <c r="N132" s="973"/>
      <c r="O132" s="973"/>
    </row>
    <row r="133" s="817" customFormat="true" ht="14.25" hidden="false" customHeight="false" outlineLevel="0" collapsed="false"/>
    <row r="134" s="817" customFormat="true" ht="9" hidden="false" customHeight="true" outlineLevel="0" collapsed="false"/>
    <row r="135" s="809" customFormat="true" ht="9" hidden="false" customHeight="true" outlineLevel="0" collapsed="false">
      <c r="K135" s="890"/>
      <c r="L135" s="890"/>
      <c r="M135" s="890"/>
      <c r="N135" s="890"/>
      <c r="O135" s="890"/>
      <c r="P135" s="890"/>
      <c r="Q135" s="890"/>
      <c r="R135" s="890"/>
      <c r="S135" s="890"/>
      <c r="T135" s="890"/>
      <c r="U135" s="890"/>
      <c r="V135" s="890"/>
      <c r="W135" s="890"/>
      <c r="X135" s="890"/>
      <c r="Y135" s="890"/>
      <c r="Z135" s="890"/>
      <c r="AA135" s="890"/>
      <c r="AB135" s="890"/>
    </row>
    <row r="136" s="809" customFormat="true" ht="14.25" hidden="false" customHeight="false" outlineLevel="0" collapsed="false">
      <c r="A136" s="889" t="s">
        <v>629</v>
      </c>
      <c r="K136" s="890"/>
      <c r="L136" s="890"/>
      <c r="M136" s="890"/>
      <c r="N136" s="890"/>
      <c r="O136" s="890"/>
      <c r="P136" s="890"/>
      <c r="Q136" s="890"/>
      <c r="R136" s="890"/>
      <c r="S136" s="890"/>
      <c r="T136" s="890"/>
      <c r="U136" s="890"/>
      <c r="V136" s="890"/>
      <c r="W136" s="890"/>
      <c r="X136" s="890"/>
      <c r="Y136" s="890"/>
      <c r="Z136" s="890"/>
      <c r="AA136" s="890"/>
      <c r="AB136" s="890"/>
    </row>
    <row r="137" s="809" customFormat="true" ht="14.25" hidden="false" customHeight="false" outlineLevel="0" collapsed="false">
      <c r="K137" s="890"/>
      <c r="L137" s="890"/>
      <c r="M137" s="890"/>
      <c r="N137" s="890"/>
      <c r="O137" s="890"/>
      <c r="P137" s="890"/>
      <c r="Q137" s="890"/>
      <c r="R137" s="890"/>
      <c r="S137" s="890"/>
      <c r="T137" s="890"/>
      <c r="U137" s="890"/>
      <c r="V137" s="890"/>
      <c r="W137" s="890"/>
      <c r="X137" s="890"/>
      <c r="Y137" s="890"/>
      <c r="Z137" s="890"/>
      <c r="AA137" s="890"/>
      <c r="AB137" s="890"/>
    </row>
    <row r="138" s="809" customFormat="true" ht="14.25" hidden="false" customHeight="false" outlineLevel="0" collapsed="false">
      <c r="A138" s="926"/>
      <c r="B138" s="974"/>
      <c r="C138" s="974"/>
      <c r="D138" s="974"/>
      <c r="E138" s="974"/>
      <c r="F138" s="975"/>
      <c r="K138" s="890"/>
      <c r="L138" s="890"/>
      <c r="M138" s="890"/>
      <c r="N138" s="890"/>
      <c r="O138" s="890"/>
      <c r="P138" s="890"/>
      <c r="Q138" s="890"/>
      <c r="R138" s="890"/>
      <c r="S138" s="890"/>
      <c r="T138" s="890"/>
      <c r="U138" s="890"/>
      <c r="V138" s="890"/>
      <c r="W138" s="890"/>
      <c r="X138" s="890"/>
      <c r="Y138" s="890"/>
      <c r="Z138" s="890"/>
      <c r="AA138" s="890"/>
      <c r="AB138" s="890"/>
    </row>
    <row r="139" s="809" customFormat="true" ht="14.25" hidden="false" customHeight="false" outlineLevel="0" collapsed="false">
      <c r="A139" s="923"/>
      <c r="B139" s="976"/>
      <c r="C139" s="977"/>
      <c r="D139" s="977"/>
      <c r="E139" s="977"/>
      <c r="F139" s="975"/>
      <c r="K139" s="890"/>
      <c r="L139" s="978"/>
      <c r="M139" s="979" t="str">
        <f aca="false">'CO2-GHG emissions'!$D$10</f>
        <v>[drop-down]</v>
      </c>
      <c r="N139" s="979" t="str">
        <f aca="false">MEI1!$D$9</f>
        <v>[drop-down]</v>
      </c>
      <c r="O139" s="934" t="str">
        <f aca="false">MEI2!$D$9</f>
        <v>[drop-down]</v>
      </c>
      <c r="P139" s="934"/>
      <c r="Q139" s="890"/>
      <c r="R139" s="890"/>
      <c r="S139" s="890"/>
      <c r="T139" s="890"/>
      <c r="U139" s="890"/>
      <c r="V139" s="890"/>
      <c r="W139" s="890"/>
      <c r="X139" s="890"/>
      <c r="Y139" s="890"/>
      <c r="Z139" s="890"/>
      <c r="AA139" s="890"/>
      <c r="AB139" s="890"/>
    </row>
    <row r="140" s="809" customFormat="true" ht="14.25" hidden="false" customHeight="false" outlineLevel="0" collapsed="false">
      <c r="A140" s="923"/>
      <c r="B140" s="976"/>
      <c r="C140" s="977"/>
      <c r="D140" s="977"/>
      <c r="E140" s="977"/>
      <c r="F140" s="975"/>
      <c r="K140" s="890"/>
      <c r="L140" s="980" t="s">
        <v>499</v>
      </c>
      <c r="M140" s="981" t="n">
        <f aca="false">'CO2-GHG emissions'!T39</f>
        <v>0</v>
      </c>
      <c r="N140" s="981" t="n">
        <f aca="false">MEI1!S35</f>
        <v>0</v>
      </c>
      <c r="O140" s="946" t="n">
        <f aca="false">MEI2!S35</f>
        <v>0</v>
      </c>
      <c r="P140" s="946"/>
      <c r="Q140" s="890"/>
      <c r="R140" s="890"/>
      <c r="S140" s="890"/>
      <c r="T140" s="890"/>
      <c r="U140" s="890"/>
      <c r="V140" s="890"/>
      <c r="W140" s="890"/>
      <c r="X140" s="890"/>
      <c r="Y140" s="890"/>
      <c r="Z140" s="890"/>
      <c r="AA140" s="890"/>
      <c r="AB140" s="890"/>
    </row>
    <row r="141" s="809" customFormat="true" ht="14.25" hidden="false" customHeight="false" outlineLevel="0" collapsed="false">
      <c r="A141" s="923"/>
      <c r="B141" s="976"/>
      <c r="C141" s="977"/>
      <c r="D141" s="977"/>
      <c r="E141" s="977"/>
      <c r="F141" s="975"/>
      <c r="K141" s="890"/>
      <c r="L141" s="980" t="s">
        <v>500</v>
      </c>
      <c r="M141" s="981" t="n">
        <f aca="false">'CO2-GHG emissions'!T42</f>
        <v>0</v>
      </c>
      <c r="N141" s="981" t="n">
        <f aca="false">MEI1!S36</f>
        <v>0</v>
      </c>
      <c r="O141" s="946" t="n">
        <f aca="false">MEI2!S36</f>
        <v>0</v>
      </c>
      <c r="P141" s="946"/>
      <c r="Q141" s="890"/>
      <c r="R141" s="890"/>
      <c r="S141" s="890"/>
      <c r="T141" s="890"/>
      <c r="U141" s="890"/>
      <c r="V141" s="890"/>
      <c r="W141" s="890"/>
      <c r="X141" s="890"/>
      <c r="Y141" s="890"/>
      <c r="Z141" s="890"/>
      <c r="AA141" s="890"/>
      <c r="AB141" s="890"/>
    </row>
    <row r="142" s="809" customFormat="true" ht="14.25" hidden="false" customHeight="false" outlineLevel="0" collapsed="false">
      <c r="A142" s="923"/>
      <c r="B142" s="976"/>
      <c r="C142" s="977"/>
      <c r="D142" s="977"/>
      <c r="E142" s="977"/>
      <c r="F142" s="975"/>
      <c r="K142" s="890"/>
      <c r="L142" s="980" t="s">
        <v>501</v>
      </c>
      <c r="M142" s="981" t="n">
        <f aca="false">'CO2-GHG emissions'!T44</f>
        <v>0</v>
      </c>
      <c r="N142" s="981" t="n">
        <f aca="false">MEI1!S37</f>
        <v>0</v>
      </c>
      <c r="O142" s="946" t="n">
        <f aca="false">MEI2!S37</f>
        <v>0</v>
      </c>
      <c r="P142" s="946"/>
      <c r="Q142" s="890"/>
      <c r="R142" s="890"/>
      <c r="S142" s="890"/>
      <c r="T142" s="890"/>
      <c r="U142" s="890"/>
      <c r="V142" s="890"/>
      <c r="W142" s="890"/>
      <c r="X142" s="890"/>
      <c r="Y142" s="890"/>
      <c r="Z142" s="890"/>
      <c r="AA142" s="890"/>
      <c r="AB142" s="890"/>
    </row>
    <row r="143" s="809" customFormat="true" ht="14.25" hidden="false" customHeight="false" outlineLevel="0" collapsed="false">
      <c r="A143" s="923"/>
      <c r="B143" s="976"/>
      <c r="C143" s="977"/>
      <c r="D143" s="977"/>
      <c r="E143" s="977"/>
      <c r="F143" s="975"/>
      <c r="K143" s="890"/>
      <c r="L143" s="980" t="s">
        <v>137</v>
      </c>
      <c r="M143" s="981" t="n">
        <f aca="false">'CO2-GHG emissions'!T45</f>
        <v>0</v>
      </c>
      <c r="N143" s="981" t="n">
        <f aca="false">MEI1!S38</f>
        <v>0</v>
      </c>
      <c r="O143" s="946" t="n">
        <f aca="false">MEI2!S38</f>
        <v>0</v>
      </c>
      <c r="P143" s="946"/>
      <c r="Q143" s="890"/>
      <c r="R143" s="890"/>
      <c r="S143" s="890"/>
      <c r="T143" s="890"/>
      <c r="U143" s="890"/>
      <c r="V143" s="890"/>
      <c r="W143" s="890"/>
      <c r="X143" s="890"/>
      <c r="Y143" s="890"/>
      <c r="Z143" s="890"/>
      <c r="AA143" s="890"/>
      <c r="AB143" s="890"/>
    </row>
    <row r="144" s="809" customFormat="true" ht="14.25" hidden="false" customHeight="false" outlineLevel="0" collapsed="false">
      <c r="A144" s="923"/>
      <c r="B144" s="976"/>
      <c r="C144" s="977"/>
      <c r="D144" s="977"/>
      <c r="E144" s="977"/>
      <c r="F144" s="975"/>
      <c r="K144" s="890"/>
      <c r="L144" s="980" t="s">
        <v>142</v>
      </c>
      <c r="M144" s="981" t="n">
        <f aca="false">SUM('CO2-GHG emissions'!T46:T47)</f>
        <v>0</v>
      </c>
      <c r="N144" s="981" t="n">
        <f aca="false">SUM(MEI1!S39:S40)</f>
        <v>0</v>
      </c>
      <c r="O144" s="946" t="n">
        <f aca="false">SUM(MEI2!S39:S40)</f>
        <v>0</v>
      </c>
      <c r="P144" s="946"/>
      <c r="Q144" s="890"/>
      <c r="R144" s="890"/>
      <c r="S144" s="890"/>
      <c r="T144" s="890"/>
      <c r="U144" s="890"/>
      <c r="V144" s="890"/>
      <c r="W144" s="890"/>
      <c r="X144" s="890"/>
      <c r="Y144" s="890"/>
      <c r="Z144" s="890"/>
      <c r="AA144" s="890"/>
      <c r="AB144" s="890"/>
    </row>
    <row r="145" s="809" customFormat="true" ht="14.25" hidden="false" customHeight="false" outlineLevel="0" collapsed="false">
      <c r="A145" s="923"/>
      <c r="B145" s="976"/>
      <c r="C145" s="977"/>
      <c r="D145" s="977"/>
      <c r="E145" s="977"/>
      <c r="F145" s="975"/>
      <c r="K145" s="890"/>
      <c r="L145" s="980" t="s">
        <v>327</v>
      </c>
      <c r="M145" s="981" t="n">
        <f aca="false">'CO2-GHG emissions'!T66</f>
        <v>0</v>
      </c>
      <c r="N145" s="981" t="n">
        <f aca="false">MEI1!S46</f>
        <v>0</v>
      </c>
      <c r="O145" s="946" t="n">
        <f aca="false">MEI2!S46</f>
        <v>0</v>
      </c>
      <c r="P145" s="946"/>
      <c r="Q145" s="890"/>
      <c r="R145" s="890"/>
      <c r="S145" s="890"/>
      <c r="T145" s="890"/>
      <c r="U145" s="890"/>
      <c r="V145" s="890"/>
      <c r="W145" s="890"/>
      <c r="X145" s="890"/>
      <c r="Y145" s="890"/>
      <c r="Z145" s="890"/>
      <c r="AA145" s="890"/>
      <c r="AB145" s="890"/>
    </row>
    <row r="146" s="809" customFormat="true" ht="14.25" hidden="false" customHeight="false" outlineLevel="0" collapsed="false">
      <c r="A146" s="923"/>
      <c r="B146" s="839"/>
      <c r="C146" s="839"/>
      <c r="D146" s="839"/>
      <c r="E146" s="839"/>
      <c r="F146" s="839"/>
      <c r="K146" s="949"/>
      <c r="L146" s="980" t="s">
        <v>47</v>
      </c>
      <c r="M146" s="981" t="n">
        <f aca="false">'CO2-GHG emissions'!T68</f>
        <v>0</v>
      </c>
      <c r="N146" s="981" t="n">
        <f aca="false">MEI1!S48</f>
        <v>0</v>
      </c>
      <c r="O146" s="946" t="n">
        <f aca="false">MEI2!S48</f>
        <v>0</v>
      </c>
      <c r="P146" s="946"/>
      <c r="Q146" s="890"/>
      <c r="R146" s="890"/>
      <c r="S146" s="890"/>
      <c r="T146" s="890"/>
      <c r="U146" s="890"/>
      <c r="V146" s="890"/>
      <c r="W146" s="890"/>
      <c r="X146" s="890"/>
      <c r="Y146" s="890"/>
      <c r="Z146" s="890"/>
      <c r="AA146" s="890"/>
      <c r="AB146" s="890"/>
    </row>
    <row r="147" s="809" customFormat="true" ht="14.25" hidden="false" customHeight="false" outlineLevel="0" collapsed="false">
      <c r="A147" s="982"/>
      <c r="B147" s="983"/>
      <c r="C147" s="983"/>
      <c r="D147" s="983"/>
      <c r="E147" s="983"/>
      <c r="F147" s="839"/>
      <c r="K147" s="947"/>
      <c r="L147" s="947"/>
      <c r="M147" s="947"/>
      <c r="N147" s="947"/>
      <c r="O147" s="947"/>
      <c r="P147" s="947"/>
      <c r="Q147" s="890"/>
      <c r="R147" s="890"/>
      <c r="S147" s="890"/>
      <c r="T147" s="890"/>
      <c r="U147" s="890"/>
      <c r="V147" s="890"/>
      <c r="W147" s="890"/>
      <c r="X147" s="890"/>
      <c r="Y147" s="890"/>
      <c r="Z147" s="890"/>
      <c r="AA147" s="890"/>
      <c r="AB147" s="890"/>
    </row>
    <row r="148" s="809" customFormat="true" ht="14.25" hidden="false" customHeight="false" outlineLevel="0" collapsed="false">
      <c r="A148" s="982"/>
      <c r="B148" s="983"/>
      <c r="C148" s="983"/>
      <c r="D148" s="983"/>
      <c r="E148" s="983"/>
      <c r="F148" s="839"/>
      <c r="K148" s="890"/>
      <c r="L148" s="890"/>
      <c r="M148" s="890"/>
      <c r="N148" s="890"/>
      <c r="O148" s="890"/>
      <c r="P148" s="890"/>
      <c r="Q148" s="890"/>
      <c r="R148" s="890"/>
      <c r="S148" s="890"/>
      <c r="T148" s="890"/>
      <c r="U148" s="890"/>
      <c r="V148" s="890"/>
      <c r="W148" s="890"/>
      <c r="X148" s="890"/>
      <c r="Y148" s="890"/>
      <c r="Z148" s="890"/>
      <c r="AA148" s="890"/>
      <c r="AB148" s="890"/>
    </row>
    <row r="149" s="809" customFormat="true" ht="14.25" hidden="false" customHeight="false" outlineLevel="0" collapsed="false">
      <c r="A149" s="982"/>
      <c r="B149" s="983"/>
      <c r="C149" s="983"/>
      <c r="D149" s="983"/>
      <c r="E149" s="983"/>
      <c r="F149" s="839"/>
      <c r="K149" s="890"/>
      <c r="L149" s="890"/>
      <c r="M149" s="890"/>
      <c r="N149" s="890"/>
      <c r="O149" s="890"/>
      <c r="P149" s="890"/>
      <c r="Q149" s="890"/>
      <c r="R149" s="890"/>
      <c r="S149" s="890"/>
      <c r="T149" s="890"/>
      <c r="U149" s="890"/>
      <c r="V149" s="890"/>
      <c r="W149" s="890"/>
      <c r="X149" s="890"/>
      <c r="Y149" s="890"/>
      <c r="Z149" s="890"/>
      <c r="AA149" s="890"/>
      <c r="AB149" s="890"/>
    </row>
    <row r="150" s="809" customFormat="true" ht="14.25" hidden="false" customHeight="false" outlineLevel="0" collapsed="false">
      <c r="A150" s="982"/>
      <c r="B150" s="983"/>
      <c r="C150" s="983"/>
      <c r="D150" s="983"/>
      <c r="E150" s="983"/>
      <c r="F150" s="839"/>
      <c r="K150" s="890"/>
      <c r="L150" s="890"/>
      <c r="M150" s="890"/>
      <c r="N150" s="890"/>
      <c r="O150" s="890"/>
      <c r="P150" s="890"/>
      <c r="Q150" s="890"/>
      <c r="R150" s="890"/>
      <c r="S150" s="890"/>
      <c r="T150" s="890"/>
      <c r="U150" s="890"/>
      <c r="V150" s="890"/>
      <c r="W150" s="890"/>
      <c r="X150" s="890"/>
      <c r="Y150" s="890"/>
      <c r="Z150" s="890"/>
      <c r="AA150" s="890"/>
      <c r="AB150" s="890"/>
    </row>
    <row r="151" s="809" customFormat="true" ht="14.25" hidden="false" customHeight="false" outlineLevel="0" collapsed="false">
      <c r="A151" s="982"/>
      <c r="B151" s="983"/>
      <c r="C151" s="983"/>
      <c r="D151" s="983"/>
      <c r="E151" s="983"/>
      <c r="F151" s="839"/>
      <c r="K151" s="890"/>
      <c r="L151" s="890"/>
      <c r="M151" s="890"/>
      <c r="N151" s="890"/>
      <c r="O151" s="890"/>
      <c r="P151" s="890"/>
      <c r="Q151" s="890"/>
      <c r="R151" s="890"/>
      <c r="S151" s="890"/>
      <c r="T151" s="890"/>
      <c r="U151" s="890"/>
      <c r="V151" s="890"/>
      <c r="W151" s="890"/>
      <c r="X151" s="890"/>
      <c r="Y151" s="890"/>
      <c r="Z151" s="890"/>
      <c r="AA151" s="890"/>
      <c r="AB151" s="890"/>
    </row>
    <row r="152" s="809" customFormat="true" ht="14.25" hidden="false" customHeight="false" outlineLevel="0" collapsed="false">
      <c r="A152" s="982"/>
      <c r="B152" s="983"/>
      <c r="C152" s="983"/>
      <c r="D152" s="983"/>
      <c r="E152" s="983"/>
      <c r="F152" s="839"/>
      <c r="K152" s="890"/>
      <c r="L152" s="890"/>
      <c r="M152" s="890"/>
      <c r="N152" s="890"/>
      <c r="O152" s="890"/>
      <c r="P152" s="890"/>
      <c r="Q152" s="890"/>
      <c r="R152" s="890"/>
      <c r="S152" s="890"/>
      <c r="T152" s="890"/>
      <c r="U152" s="890"/>
      <c r="V152" s="890"/>
      <c r="W152" s="890"/>
      <c r="X152" s="890"/>
      <c r="Y152" s="890"/>
      <c r="Z152" s="890"/>
      <c r="AA152" s="890"/>
      <c r="AB152" s="890"/>
    </row>
    <row r="153" s="809" customFormat="true" ht="15" hidden="false" customHeight="true" outlineLevel="0" collapsed="false">
      <c r="K153" s="890"/>
      <c r="L153" s="890"/>
      <c r="M153" s="890"/>
      <c r="N153" s="890"/>
      <c r="O153" s="890"/>
      <c r="P153" s="890"/>
      <c r="Q153" s="890"/>
      <c r="R153" s="890"/>
      <c r="S153" s="890"/>
      <c r="T153" s="890"/>
      <c r="U153" s="890"/>
      <c r="V153" s="890"/>
      <c r="W153" s="890"/>
      <c r="X153" s="890"/>
      <c r="Y153" s="890"/>
      <c r="Z153" s="890"/>
      <c r="AA153" s="890"/>
      <c r="AB153" s="890"/>
    </row>
    <row r="154" s="817" customFormat="true" ht="9" hidden="false" customHeight="true" outlineLevel="0" collapsed="false">
      <c r="K154" s="863"/>
      <c r="L154" s="863"/>
      <c r="M154" s="863"/>
      <c r="N154" s="863"/>
      <c r="O154" s="863"/>
      <c r="P154" s="863"/>
      <c r="Q154" s="863"/>
      <c r="R154" s="863"/>
      <c r="S154" s="863"/>
      <c r="T154" s="863"/>
      <c r="U154" s="863"/>
      <c r="V154" s="863"/>
      <c r="W154" s="863"/>
      <c r="X154" s="863"/>
      <c r="Y154" s="863"/>
      <c r="Z154" s="863"/>
      <c r="AA154" s="863"/>
      <c r="AB154" s="863"/>
    </row>
    <row r="155" s="817" customFormat="true" ht="14.25" hidden="false" customHeight="false" outlineLevel="0" collapsed="false">
      <c r="A155" s="862" t="s">
        <v>630</v>
      </c>
      <c r="K155" s="863"/>
      <c r="L155" s="863"/>
      <c r="M155" s="863"/>
      <c r="N155" s="863"/>
      <c r="O155" s="863"/>
      <c r="P155" s="863"/>
      <c r="Q155" s="863"/>
      <c r="R155" s="863"/>
      <c r="S155" s="863"/>
      <c r="T155" s="863"/>
      <c r="U155" s="863"/>
      <c r="V155" s="863"/>
      <c r="W155" s="863"/>
      <c r="X155" s="863"/>
      <c r="Y155" s="863"/>
      <c r="Z155" s="863"/>
      <c r="AA155" s="863"/>
      <c r="AB155" s="863"/>
    </row>
    <row r="156" s="817" customFormat="true" ht="14.25" hidden="false" customHeight="false" outlineLevel="0" collapsed="false">
      <c r="A156" s="862"/>
      <c r="K156" s="863"/>
      <c r="L156" s="863"/>
      <c r="M156" s="863"/>
      <c r="N156" s="863"/>
      <c r="O156" s="863"/>
      <c r="P156" s="863"/>
      <c r="Q156" s="863"/>
      <c r="R156" s="863"/>
      <c r="S156" s="863"/>
      <c r="T156" s="863"/>
      <c r="U156" s="863"/>
      <c r="V156" s="863"/>
      <c r="W156" s="863"/>
      <c r="X156" s="863"/>
      <c r="Y156" s="863"/>
      <c r="Z156" s="863"/>
      <c r="AA156" s="863"/>
      <c r="AB156" s="863"/>
    </row>
    <row r="157" s="817" customFormat="true" ht="14.25" hidden="false" customHeight="false" outlineLevel="0" collapsed="false">
      <c r="F157" s="984"/>
      <c r="K157" s="863"/>
      <c r="L157" s="863"/>
      <c r="M157" s="863"/>
      <c r="N157" s="863"/>
      <c r="O157" s="863"/>
      <c r="P157" s="863"/>
      <c r="Q157" s="863"/>
      <c r="R157" s="863"/>
      <c r="S157" s="863"/>
      <c r="T157" s="863"/>
      <c r="U157" s="863"/>
      <c r="V157" s="863"/>
      <c r="W157" s="863"/>
      <c r="X157" s="863"/>
      <c r="Y157" s="863"/>
      <c r="Z157" s="863"/>
      <c r="AA157" s="863"/>
      <c r="AB157" s="863"/>
    </row>
    <row r="158" s="817" customFormat="true" ht="14.25" hidden="false" customHeight="false" outlineLevel="0" collapsed="false">
      <c r="F158" s="984"/>
      <c r="K158" s="863"/>
      <c r="L158" s="985"/>
      <c r="M158" s="979" t="str">
        <f aca="false">'CO2-GHG emissions'!$D$10</f>
        <v>[drop-down]</v>
      </c>
      <c r="N158" s="979" t="str">
        <f aca="false">MEI1!$D$9</f>
        <v>[drop-down]</v>
      </c>
      <c r="O158" s="934" t="str">
        <f aca="false">MEI2!$D$9</f>
        <v>[drop-down]</v>
      </c>
      <c r="P158" s="934"/>
      <c r="Q158" s="863"/>
      <c r="R158" s="863"/>
      <c r="S158" s="863"/>
      <c r="T158" s="863"/>
      <c r="U158" s="863"/>
      <c r="V158" s="863"/>
      <c r="W158" s="863"/>
      <c r="X158" s="863"/>
      <c r="Y158" s="863"/>
      <c r="Z158" s="863"/>
      <c r="AA158" s="863"/>
      <c r="AB158" s="863"/>
    </row>
    <row r="159" s="817" customFormat="true" ht="14.25" hidden="false" customHeight="false" outlineLevel="0" collapsed="false">
      <c r="F159" s="984"/>
      <c r="K159" s="863"/>
      <c r="L159" s="980" t="s">
        <v>507</v>
      </c>
      <c r="M159" s="981" t="e">
        <f aca="false">SUM('CO2-GHG emissions'!O71:S71)</f>
        <v>#VALUE!</v>
      </c>
      <c r="N159" s="981" t="n">
        <f aca="false">SUM(MEI1!N49:R49)</f>
        <v>0</v>
      </c>
      <c r="O159" s="981" t="n">
        <f aca="false">SUM(MEI2!N49:R49)</f>
        <v>0</v>
      </c>
      <c r="P159" s="981"/>
      <c r="Q159" s="863"/>
      <c r="R159" s="863"/>
      <c r="S159" s="863"/>
      <c r="T159" s="863"/>
      <c r="U159" s="863"/>
      <c r="V159" s="863"/>
      <c r="W159" s="863"/>
      <c r="X159" s="863"/>
      <c r="Y159" s="863"/>
      <c r="Z159" s="863"/>
      <c r="AA159" s="863"/>
      <c r="AB159" s="863"/>
    </row>
    <row r="160" s="817" customFormat="true" ht="14.25" hidden="false" customHeight="false" outlineLevel="0" collapsed="false">
      <c r="F160" s="984"/>
      <c r="K160" s="863"/>
      <c r="L160" s="980" t="s">
        <v>116</v>
      </c>
      <c r="M160" s="981" t="e">
        <f aca="false">SUM('CO2-GHG emissions'!F71:M71)</f>
        <v>#VALUE!</v>
      </c>
      <c r="N160" s="981" t="n">
        <f aca="false">SUM(MEI1!F49:M49)</f>
        <v>0</v>
      </c>
      <c r="O160" s="981" t="n">
        <f aca="false">SUM(MEI2!F49:M50)</f>
        <v>0</v>
      </c>
      <c r="P160" s="981"/>
      <c r="Q160" s="863"/>
      <c r="R160" s="863"/>
      <c r="S160" s="863"/>
      <c r="T160" s="863"/>
      <c r="U160" s="863"/>
      <c r="V160" s="863"/>
      <c r="W160" s="863"/>
      <c r="X160" s="863"/>
      <c r="Y160" s="863"/>
      <c r="Z160" s="863"/>
      <c r="AA160" s="863"/>
      <c r="AB160" s="863"/>
    </row>
    <row r="161" s="817" customFormat="true" ht="14.25" hidden="false" customHeight="false" outlineLevel="0" collapsed="false">
      <c r="F161" s="984"/>
      <c r="K161" s="863"/>
      <c r="L161" s="980" t="s">
        <v>197</v>
      </c>
      <c r="M161" s="981" t="e">
        <f aca="false">'CO2-GHG emissions'!E71</f>
        <v>#VALUE!</v>
      </c>
      <c r="N161" s="981" t="n">
        <f aca="false">MEI1!E49</f>
        <v>0</v>
      </c>
      <c r="O161" s="981" t="n">
        <f aca="false">MEI2!E49</f>
        <v>0</v>
      </c>
      <c r="P161" s="981"/>
      <c r="Q161" s="863"/>
      <c r="R161" s="863"/>
      <c r="S161" s="863"/>
      <c r="T161" s="863"/>
      <c r="U161" s="863"/>
      <c r="V161" s="863"/>
      <c r="W161" s="863"/>
      <c r="X161" s="863"/>
      <c r="Y161" s="863"/>
      <c r="Z161" s="863"/>
      <c r="AA161" s="863"/>
      <c r="AB161" s="863"/>
    </row>
    <row r="162" s="817" customFormat="true" ht="14.25" hidden="false" customHeight="false" outlineLevel="0" collapsed="false">
      <c r="K162" s="863"/>
      <c r="L162" s="980" t="s">
        <v>114</v>
      </c>
      <c r="M162" s="981" t="e">
        <f aca="false">'CO2-GHG emissions'!D71</f>
        <v>#VALUE!</v>
      </c>
      <c r="N162" s="981" t="n">
        <f aca="false">MEI1!D49</f>
        <v>0</v>
      </c>
      <c r="O162" s="981" t="n">
        <f aca="false">MEI2!D49</f>
        <v>0</v>
      </c>
      <c r="P162" s="981"/>
      <c r="Q162" s="863"/>
      <c r="R162" s="863"/>
      <c r="S162" s="863"/>
      <c r="T162" s="863"/>
      <c r="U162" s="863"/>
      <c r="V162" s="863"/>
      <c r="W162" s="863"/>
      <c r="X162" s="863"/>
      <c r="Y162" s="863"/>
      <c r="Z162" s="863"/>
      <c r="AA162" s="863"/>
      <c r="AB162" s="863"/>
    </row>
    <row r="163" s="817" customFormat="true" ht="14.25" hidden="false" customHeight="false" outlineLevel="0" collapsed="false">
      <c r="K163" s="863"/>
      <c r="L163" s="863"/>
      <c r="M163" s="863"/>
      <c r="N163" s="863"/>
      <c r="O163" s="863"/>
      <c r="P163" s="863"/>
      <c r="Q163" s="863"/>
      <c r="R163" s="863"/>
      <c r="S163" s="863"/>
      <c r="T163" s="863"/>
      <c r="U163" s="863"/>
      <c r="V163" s="863"/>
      <c r="W163" s="863"/>
      <c r="X163" s="863"/>
      <c r="Y163" s="863"/>
      <c r="Z163" s="863"/>
      <c r="AA163" s="863"/>
      <c r="AB163" s="863"/>
    </row>
    <row r="164" s="817" customFormat="true" ht="14.25" hidden="false" customHeight="false" outlineLevel="0" collapsed="false">
      <c r="K164" s="863"/>
      <c r="L164" s="863"/>
      <c r="M164" s="863"/>
      <c r="N164" s="863"/>
      <c r="O164" s="863"/>
      <c r="P164" s="863"/>
      <c r="Q164" s="863"/>
      <c r="R164" s="863"/>
      <c r="S164" s="863"/>
      <c r="T164" s="863"/>
      <c r="U164" s="863"/>
      <c r="V164" s="863"/>
      <c r="W164" s="863"/>
      <c r="X164" s="863"/>
      <c r="Y164" s="863"/>
      <c r="Z164" s="863"/>
      <c r="AA164" s="863"/>
      <c r="AB164" s="863"/>
    </row>
    <row r="165" s="817" customFormat="true" ht="14.25" hidden="false" customHeight="false" outlineLevel="0" collapsed="false">
      <c r="K165" s="863"/>
      <c r="L165" s="863"/>
      <c r="M165" s="863"/>
      <c r="N165" s="863"/>
      <c r="O165" s="863"/>
      <c r="P165" s="863"/>
      <c r="Q165" s="863"/>
      <c r="R165" s="863"/>
      <c r="S165" s="863"/>
      <c r="T165" s="863"/>
      <c r="U165" s="863"/>
      <c r="V165" s="863"/>
      <c r="W165" s="863"/>
      <c r="X165" s="863"/>
      <c r="Y165" s="863"/>
      <c r="Z165" s="863"/>
      <c r="AA165" s="863"/>
      <c r="AB165" s="863"/>
    </row>
    <row r="166" s="817" customFormat="true" ht="14.25" hidden="false" customHeight="false" outlineLevel="0" collapsed="false">
      <c r="K166" s="863"/>
      <c r="L166" s="863"/>
      <c r="M166" s="863"/>
      <c r="N166" s="863"/>
      <c r="O166" s="863"/>
      <c r="P166" s="863"/>
      <c r="Q166" s="863"/>
      <c r="R166" s="863"/>
      <c r="S166" s="863"/>
      <c r="T166" s="863"/>
      <c r="U166" s="863"/>
      <c r="V166" s="863"/>
      <c r="W166" s="863"/>
      <c r="X166" s="863"/>
      <c r="Y166" s="863"/>
      <c r="Z166" s="863"/>
      <c r="AA166" s="863"/>
      <c r="AB166" s="863"/>
    </row>
    <row r="167" s="817" customFormat="true" ht="14.25" hidden="false" customHeight="false" outlineLevel="0" collapsed="false">
      <c r="K167" s="863"/>
      <c r="L167" s="863"/>
      <c r="M167" s="863"/>
      <c r="N167" s="863"/>
      <c r="O167" s="863"/>
      <c r="P167" s="863"/>
      <c r="Q167" s="863"/>
      <c r="R167" s="863"/>
      <c r="S167" s="863"/>
      <c r="T167" s="863"/>
      <c r="U167" s="863"/>
      <c r="V167" s="863"/>
      <c r="W167" s="863"/>
      <c r="X167" s="863"/>
      <c r="Y167" s="863"/>
      <c r="Z167" s="863"/>
      <c r="AA167" s="863"/>
      <c r="AB167" s="863"/>
    </row>
    <row r="168" s="817" customFormat="true" ht="14.25" hidden="false" customHeight="false" outlineLevel="0" collapsed="false">
      <c r="K168" s="863"/>
      <c r="L168" s="863"/>
      <c r="M168" s="863"/>
      <c r="N168" s="863"/>
      <c r="O168" s="863"/>
      <c r="P168" s="863"/>
      <c r="Q168" s="863"/>
      <c r="R168" s="863"/>
      <c r="S168" s="863"/>
      <c r="T168" s="863"/>
      <c r="U168" s="863"/>
      <c r="V168" s="863"/>
      <c r="W168" s="863"/>
      <c r="X168" s="863"/>
      <c r="Y168" s="863"/>
      <c r="Z168" s="863"/>
      <c r="AA168" s="863"/>
      <c r="AB168" s="863"/>
    </row>
    <row r="169" s="817" customFormat="true" ht="14.25" hidden="false" customHeight="false" outlineLevel="0" collapsed="false">
      <c r="K169" s="863"/>
      <c r="L169" s="863"/>
      <c r="M169" s="863"/>
      <c r="N169" s="863"/>
      <c r="O169" s="863"/>
      <c r="P169" s="863"/>
      <c r="Q169" s="863"/>
      <c r="R169" s="863"/>
      <c r="S169" s="863"/>
      <c r="T169" s="863"/>
      <c r="U169" s="863"/>
      <c r="V169" s="863"/>
      <c r="W169" s="863"/>
      <c r="X169" s="863"/>
      <c r="Y169" s="863"/>
      <c r="Z169" s="863"/>
      <c r="AA169" s="863"/>
      <c r="AB169" s="863"/>
    </row>
    <row r="170" s="817" customFormat="true" ht="14.25" hidden="false" customHeight="false" outlineLevel="0" collapsed="false">
      <c r="K170" s="863"/>
      <c r="L170" s="863"/>
      <c r="M170" s="863"/>
      <c r="N170" s="863"/>
      <c r="O170" s="863"/>
      <c r="P170" s="863"/>
      <c r="Q170" s="863"/>
      <c r="R170" s="863"/>
      <c r="S170" s="863"/>
      <c r="T170" s="863"/>
      <c r="U170" s="863"/>
      <c r="V170" s="863"/>
      <c r="W170" s="863"/>
      <c r="X170" s="863"/>
      <c r="Y170" s="863"/>
      <c r="Z170" s="863"/>
      <c r="AA170" s="863"/>
      <c r="AB170" s="863"/>
    </row>
    <row r="171" s="817" customFormat="true" ht="14.25" hidden="false" customHeight="false" outlineLevel="0" collapsed="false">
      <c r="A171" s="986" t="s">
        <v>631</v>
      </c>
      <c r="K171" s="863"/>
      <c r="L171" s="863"/>
      <c r="M171" s="863"/>
      <c r="N171" s="863"/>
      <c r="O171" s="863"/>
      <c r="P171" s="863"/>
      <c r="Q171" s="863"/>
      <c r="R171" s="863"/>
      <c r="S171" s="863"/>
      <c r="T171" s="863"/>
      <c r="U171" s="863"/>
      <c r="V171" s="863"/>
      <c r="W171" s="863"/>
      <c r="X171" s="863"/>
      <c r="Y171" s="863"/>
      <c r="Z171" s="863"/>
      <c r="AA171" s="863"/>
      <c r="AB171" s="863"/>
    </row>
    <row r="172" s="817" customFormat="true" ht="11.25" hidden="false" customHeight="true" outlineLevel="0" collapsed="false">
      <c r="A172" s="986" t="s">
        <v>632</v>
      </c>
      <c r="G172" s="987"/>
      <c r="K172" s="863"/>
      <c r="L172" s="863"/>
      <c r="M172" s="863"/>
      <c r="N172" s="863"/>
      <c r="O172" s="863"/>
      <c r="P172" s="863"/>
      <c r="Q172" s="863"/>
      <c r="R172" s="863"/>
      <c r="S172" s="863"/>
      <c r="T172" s="863"/>
      <c r="U172" s="863"/>
      <c r="V172" s="863"/>
      <c r="W172" s="863"/>
      <c r="X172" s="863"/>
      <c r="Y172" s="863"/>
      <c r="Z172" s="863"/>
      <c r="AA172" s="863"/>
      <c r="AB172" s="863"/>
    </row>
    <row r="173" s="817" customFormat="true" ht="11.25" hidden="false" customHeight="true" outlineLevel="0" collapsed="false">
      <c r="G173" s="987"/>
      <c r="K173" s="863"/>
      <c r="L173" s="863"/>
      <c r="M173" s="863"/>
      <c r="N173" s="863"/>
      <c r="O173" s="863"/>
      <c r="P173" s="863"/>
      <c r="Q173" s="863"/>
      <c r="R173" s="863"/>
      <c r="S173" s="863"/>
      <c r="T173" s="863"/>
      <c r="U173" s="863"/>
      <c r="V173" s="863"/>
      <c r="W173" s="863"/>
      <c r="X173" s="863"/>
      <c r="Y173" s="863"/>
      <c r="Z173" s="863"/>
      <c r="AA173" s="863"/>
      <c r="AB173" s="863"/>
    </row>
    <row r="174" s="809" customFormat="true" ht="9" hidden="false" customHeight="true" outlineLevel="0" collapsed="false"/>
    <row r="175" s="809" customFormat="true" ht="14.25" hidden="false" customHeight="false" outlineLevel="0" collapsed="false">
      <c r="A175" s="889" t="s">
        <v>633</v>
      </c>
      <c r="C175" s="988" t="n">
        <f aca="false">TRUE()</f>
        <v>1</v>
      </c>
      <c r="D175" s="890"/>
      <c r="P175" s="890"/>
      <c r="Q175" s="890"/>
      <c r="R175" s="890"/>
      <c r="S175" s="890"/>
      <c r="T175" s="890"/>
      <c r="U175" s="890"/>
      <c r="V175" s="890"/>
      <c r="W175" s="890"/>
      <c r="X175" s="890"/>
      <c r="Y175" s="890"/>
      <c r="Z175" s="890"/>
      <c r="AA175" s="890"/>
      <c r="AB175" s="890"/>
    </row>
    <row r="176" s="809" customFormat="true" ht="14.25" hidden="false" customHeight="false" outlineLevel="0" collapsed="false">
      <c r="A176" s="889"/>
      <c r="P176" s="890"/>
      <c r="Q176" s="890"/>
      <c r="R176" s="890"/>
      <c r="S176" s="890"/>
      <c r="T176" s="890"/>
      <c r="U176" s="890"/>
      <c r="V176" s="890"/>
      <c r="W176" s="890"/>
      <c r="X176" s="890"/>
      <c r="Y176" s="890"/>
      <c r="Z176" s="890"/>
      <c r="AA176" s="890"/>
      <c r="AB176" s="890"/>
    </row>
    <row r="177" s="809" customFormat="true" ht="14.25" hidden="false" customHeight="false" outlineLevel="0" collapsed="false">
      <c r="B177" s="889"/>
      <c r="P177" s="890"/>
      <c r="Q177" s="890"/>
      <c r="R177" s="890"/>
      <c r="S177" s="890"/>
      <c r="T177" s="890"/>
      <c r="U177" s="939"/>
      <c r="V177" s="890"/>
      <c r="W177" s="890"/>
      <c r="X177" s="890"/>
      <c r="Y177" s="890"/>
      <c r="Z177" s="890"/>
      <c r="AA177" s="890"/>
      <c r="AB177" s="890"/>
    </row>
    <row r="178" s="809" customFormat="true" ht="14.25" hidden="false" customHeight="false" outlineLevel="0" collapsed="false">
      <c r="P178" s="890"/>
      <c r="Q178" s="890"/>
      <c r="R178" s="890"/>
      <c r="S178" s="890"/>
      <c r="T178" s="890"/>
      <c r="U178" s="890"/>
      <c r="V178" s="890"/>
      <c r="W178" s="890"/>
      <c r="X178" s="947"/>
      <c r="Y178" s="947"/>
      <c r="Z178" s="947"/>
      <c r="AA178" s="989"/>
      <c r="AB178" s="990"/>
      <c r="AC178" s="975"/>
      <c r="AD178" s="975"/>
      <c r="AE178" s="975"/>
      <c r="AF178" s="839"/>
    </row>
    <row r="179" s="809" customFormat="true" ht="15" hidden="false" customHeight="false" outlineLevel="0" collapsed="false">
      <c r="P179" s="890"/>
      <c r="Q179" s="890"/>
      <c r="R179" s="890"/>
      <c r="S179" s="890"/>
      <c r="T179" s="890"/>
      <c r="U179" s="890"/>
      <c r="V179" s="890"/>
      <c r="W179" s="890"/>
      <c r="X179" s="991"/>
      <c r="Y179" s="991"/>
      <c r="Z179" s="991"/>
      <c r="AA179" s="949"/>
      <c r="AB179" s="992"/>
      <c r="AC179" s="993"/>
      <c r="AD179" s="993"/>
      <c r="AE179" s="993"/>
      <c r="AF179" s="839"/>
    </row>
    <row r="180" s="809" customFormat="true" ht="14.25" hidden="false" customHeight="false" outlineLevel="0" collapsed="false">
      <c r="P180" s="890"/>
      <c r="Q180" s="895"/>
      <c r="R180" s="895"/>
      <c r="S180" s="934" t="str">
        <f aca="false">'CO2-GHG emissions'!$D$10</f>
        <v>[drop-down]</v>
      </c>
      <c r="T180" s="934" t="str">
        <f aca="false">MEI1!$D$9</f>
        <v>[drop-down]</v>
      </c>
      <c r="U180" s="934" t="str">
        <f aca="false">MEI2!$D$9</f>
        <v>[drop-down]</v>
      </c>
      <c r="V180" s="934"/>
      <c r="W180" s="890"/>
      <c r="X180" s="991"/>
      <c r="Y180" s="991"/>
      <c r="Z180" s="994"/>
      <c r="AA180" s="995"/>
      <c r="AB180" s="996"/>
      <c r="AC180" s="997"/>
      <c r="AD180" s="997"/>
      <c r="AE180" s="997"/>
      <c r="AF180" s="839"/>
    </row>
    <row r="181" s="809" customFormat="true" ht="14.25" hidden="false" customHeight="false" outlineLevel="0" collapsed="false">
      <c r="P181" s="890"/>
      <c r="Q181" s="895"/>
      <c r="R181" s="980" t="s">
        <v>514</v>
      </c>
      <c r="S181" s="934" t="n">
        <f aca="false">SUM('CO2-GHG emissions'!D93,'CO2-GHG emissions'!D102)</f>
        <v>0</v>
      </c>
      <c r="T181" s="934" t="n">
        <f aca="false">SUM(MEI1!D69,MEI1!D78)</f>
        <v>0</v>
      </c>
      <c r="U181" s="934" t="n">
        <f aca="false">SUM(MEI2!D69,MEI2!D78)</f>
        <v>0</v>
      </c>
      <c r="V181" s="934"/>
      <c r="W181" s="890"/>
      <c r="X181" s="991"/>
      <c r="Y181" s="991"/>
      <c r="Z181" s="994"/>
      <c r="AA181" s="995"/>
      <c r="AB181" s="996"/>
      <c r="AC181" s="997"/>
      <c r="AD181" s="997"/>
      <c r="AE181" s="997"/>
      <c r="AF181" s="839"/>
    </row>
    <row r="182" s="809" customFormat="true" ht="14.25" hidden="false" customHeight="false" outlineLevel="0" collapsed="false">
      <c r="P182" s="890"/>
      <c r="Q182" s="895"/>
      <c r="R182" s="980" t="s">
        <v>513</v>
      </c>
      <c r="S182" s="934" t="n">
        <f aca="false">'CO2-GHG emissions'!E102</f>
        <v>0</v>
      </c>
      <c r="T182" s="946" t="n">
        <f aca="false">MEI1!E78</f>
        <v>0</v>
      </c>
      <c r="U182" s="946" t="n">
        <f aca="false">MEI2!E78</f>
        <v>0</v>
      </c>
      <c r="V182" s="946"/>
      <c r="W182" s="890"/>
      <c r="X182" s="947"/>
      <c r="Y182" s="947"/>
      <c r="Z182" s="947"/>
      <c r="AA182" s="989"/>
      <c r="AB182" s="990"/>
      <c r="AC182" s="975"/>
      <c r="AD182" s="975"/>
      <c r="AE182" s="975"/>
      <c r="AF182" s="839"/>
    </row>
    <row r="183" s="809" customFormat="true" ht="15" hidden="false" customHeight="false" outlineLevel="0" collapsed="false">
      <c r="P183" s="890"/>
      <c r="Q183" s="895"/>
      <c r="R183" s="980" t="s">
        <v>516</v>
      </c>
      <c r="S183" s="946" t="n">
        <f aca="false">'CO2-GHG emissions'!D112</f>
        <v>0</v>
      </c>
      <c r="T183" s="946" t="n">
        <f aca="false">MEI1!D88</f>
        <v>0</v>
      </c>
      <c r="U183" s="946" t="n">
        <f aca="false">MEI2!D88</f>
        <v>0</v>
      </c>
      <c r="V183" s="946"/>
      <c r="W183" s="890"/>
      <c r="X183" s="947"/>
      <c r="Y183" s="947"/>
      <c r="Z183" s="947"/>
      <c r="AA183" s="949"/>
      <c r="AB183" s="992"/>
      <c r="AC183" s="993"/>
      <c r="AD183" s="993"/>
      <c r="AE183" s="993"/>
      <c r="AF183" s="839"/>
    </row>
    <row r="184" s="809" customFormat="true" ht="14.25" hidden="false" customHeight="false" outlineLevel="0" collapsed="false">
      <c r="C184" s="998"/>
      <c r="D184" s="998"/>
      <c r="E184" s="998"/>
      <c r="F184" s="998"/>
      <c r="P184" s="890"/>
      <c r="Q184" s="895"/>
      <c r="R184" s="980" t="s">
        <v>517</v>
      </c>
      <c r="S184" s="946" t="n">
        <f aca="false">'CO2-GHG emissions'!E112</f>
        <v>0</v>
      </c>
      <c r="T184" s="934" t="n">
        <f aca="false">MEI1!E88</f>
        <v>0</v>
      </c>
      <c r="U184" s="934" t="n">
        <f aca="false">MEI2!E88</f>
        <v>0</v>
      </c>
      <c r="V184" s="934"/>
      <c r="W184" s="890"/>
      <c r="X184" s="947"/>
      <c r="Y184" s="947"/>
      <c r="Z184" s="994"/>
      <c r="AA184" s="995"/>
      <c r="AB184" s="996"/>
      <c r="AC184" s="997"/>
      <c r="AD184" s="997"/>
      <c r="AE184" s="997"/>
      <c r="AF184" s="839"/>
    </row>
    <row r="185" s="809" customFormat="true" ht="14.25" hidden="false" customHeight="false" outlineLevel="0" collapsed="false">
      <c r="P185" s="890"/>
      <c r="Q185" s="895"/>
      <c r="R185" s="980" t="s">
        <v>512</v>
      </c>
      <c r="S185" s="934" t="e">
        <f aca="false">'CO2-GHG emissions'!D71</f>
        <v>#VALUE!</v>
      </c>
      <c r="T185" s="934" t="n">
        <f aca="false">MEI1!D49</f>
        <v>0</v>
      </c>
      <c r="U185" s="934" t="n">
        <f aca="false">MEI2!D49</f>
        <v>0</v>
      </c>
      <c r="V185" s="934"/>
      <c r="W185" s="890"/>
      <c r="X185" s="947"/>
      <c r="Y185" s="947"/>
      <c r="Z185" s="994"/>
      <c r="AA185" s="995"/>
      <c r="AB185" s="996"/>
      <c r="AC185" s="997"/>
      <c r="AD185" s="997"/>
      <c r="AE185" s="997"/>
      <c r="AF185" s="839"/>
    </row>
    <row r="186" s="809" customFormat="true" ht="14.25" hidden="false" customHeight="false" outlineLevel="0" collapsed="false">
      <c r="P186" s="890"/>
      <c r="Q186" s="895"/>
      <c r="R186" s="897" t="s">
        <v>515</v>
      </c>
      <c r="S186" s="934" t="e">
        <f aca="false">'CO2-GHG emissions'!E71</f>
        <v>#VALUE!</v>
      </c>
      <c r="T186" s="934" t="n">
        <f aca="false">MEI1!E49</f>
        <v>0</v>
      </c>
      <c r="U186" s="934" t="n">
        <f aca="false">MEI2!E49</f>
        <v>0</v>
      </c>
      <c r="V186" s="934"/>
      <c r="W186" s="890"/>
      <c r="X186" s="947"/>
      <c r="Y186" s="947"/>
      <c r="Z186" s="947"/>
      <c r="AA186" s="947"/>
      <c r="AB186" s="947"/>
      <c r="AC186" s="839"/>
      <c r="AD186" s="983"/>
      <c r="AE186" s="839"/>
      <c r="AF186" s="839"/>
    </row>
    <row r="187" s="809" customFormat="true" ht="14.25" hidden="false" customHeight="false" outlineLevel="0" collapsed="false">
      <c r="P187" s="890"/>
      <c r="Q187" s="890"/>
      <c r="R187" s="890"/>
      <c r="S187" s="890"/>
      <c r="T187" s="890"/>
      <c r="U187" s="890"/>
      <c r="V187" s="890"/>
      <c r="W187" s="890"/>
      <c r="X187" s="890"/>
      <c r="Y187" s="890"/>
      <c r="Z187" s="890"/>
      <c r="AA187" s="890"/>
      <c r="AB187" s="890"/>
    </row>
    <row r="188" s="809" customFormat="true" ht="14.25" hidden="false" customHeight="false" outlineLevel="0" collapsed="false">
      <c r="P188" s="890"/>
      <c r="Q188" s="890"/>
      <c r="R188" s="890"/>
      <c r="S188" s="890"/>
      <c r="T188" s="890"/>
      <c r="U188" s="890"/>
      <c r="V188" s="890"/>
      <c r="W188" s="890"/>
      <c r="X188" s="890"/>
      <c r="Y188" s="890"/>
      <c r="Z188" s="890"/>
      <c r="AA188" s="890"/>
      <c r="AB188" s="890"/>
    </row>
    <row r="189" s="809" customFormat="true" ht="14.25" hidden="false" customHeight="false" outlineLevel="0" collapsed="false">
      <c r="P189" s="890"/>
      <c r="Q189" s="890"/>
      <c r="R189" s="890"/>
      <c r="S189" s="890"/>
      <c r="T189" s="890"/>
      <c r="U189" s="890"/>
      <c r="V189" s="890"/>
      <c r="W189" s="890"/>
      <c r="X189" s="890"/>
      <c r="Y189" s="890"/>
      <c r="Z189" s="890"/>
      <c r="AA189" s="890"/>
      <c r="AB189" s="890"/>
    </row>
    <row r="190" s="809" customFormat="true" ht="14.25" hidden="false" customHeight="false" outlineLevel="0" collapsed="false">
      <c r="P190" s="890"/>
      <c r="Q190" s="890"/>
      <c r="R190" s="890"/>
      <c r="S190" s="890"/>
      <c r="T190" s="890"/>
      <c r="U190" s="890"/>
      <c r="V190" s="890"/>
      <c r="W190" s="890"/>
      <c r="X190" s="890"/>
      <c r="Y190" s="890"/>
      <c r="Z190" s="890"/>
      <c r="AA190" s="890"/>
      <c r="AB190" s="890"/>
    </row>
    <row r="191" s="809" customFormat="true" ht="14.25" hidden="false" customHeight="false" outlineLevel="0" collapsed="false">
      <c r="P191" s="890"/>
      <c r="Q191" s="890"/>
      <c r="R191" s="890"/>
      <c r="S191" s="890"/>
      <c r="T191" s="890"/>
      <c r="U191" s="890"/>
      <c r="V191" s="890"/>
      <c r="W191" s="890"/>
      <c r="X191" s="890"/>
      <c r="Y191" s="890"/>
      <c r="Z191" s="890"/>
      <c r="AA191" s="890"/>
      <c r="AB191" s="890"/>
    </row>
    <row r="192" s="809" customFormat="true" ht="14.25" hidden="false" customHeight="false" outlineLevel="0" collapsed="false">
      <c r="P192" s="890"/>
      <c r="Q192" s="890"/>
      <c r="R192" s="890"/>
      <c r="S192" s="890"/>
      <c r="T192" s="890"/>
      <c r="U192" s="890"/>
      <c r="V192" s="890"/>
      <c r="W192" s="890"/>
      <c r="X192" s="890"/>
      <c r="Y192" s="890"/>
      <c r="Z192" s="890"/>
      <c r="AA192" s="890"/>
      <c r="AB192" s="890"/>
    </row>
    <row r="193" s="809" customFormat="true" ht="14.25" hidden="false" customHeight="false" outlineLevel="0" collapsed="false">
      <c r="A193" s="999"/>
      <c r="P193" s="890"/>
      <c r="Q193" s="890"/>
      <c r="R193" s="890"/>
      <c r="S193" s="890"/>
      <c r="T193" s="890"/>
      <c r="U193" s="890"/>
      <c r="V193" s="890"/>
      <c r="W193" s="890"/>
      <c r="X193" s="890"/>
      <c r="Y193" s="890"/>
      <c r="Z193" s="890"/>
      <c r="AA193" s="890"/>
      <c r="AB193" s="890"/>
    </row>
    <row r="194" s="809" customFormat="true" ht="9" hidden="false" customHeight="true" outlineLevel="0" collapsed="false">
      <c r="P194" s="890"/>
      <c r="Q194" s="890"/>
      <c r="R194" s="890"/>
      <c r="S194" s="890"/>
      <c r="T194" s="890"/>
      <c r="U194" s="890"/>
      <c r="V194" s="890"/>
      <c r="W194" s="890"/>
      <c r="X194" s="890"/>
      <c r="Y194" s="890"/>
      <c r="Z194" s="890"/>
      <c r="AA194" s="890"/>
      <c r="AB194" s="890"/>
    </row>
    <row r="195" s="817" customFormat="true" ht="9" hidden="false" customHeight="true" outlineLevel="0" collapsed="false"/>
    <row r="196" s="817" customFormat="true" ht="14.25" hidden="false" customHeight="false" outlineLevel="0" collapsed="false">
      <c r="A196" s="862" t="s">
        <v>538</v>
      </c>
    </row>
    <row r="197" s="817" customFormat="true" ht="12" hidden="false" customHeight="true" outlineLevel="0" collapsed="false">
      <c r="A197" s="862"/>
    </row>
    <row r="198" s="817" customFormat="true" ht="14.25" hidden="false" customHeight="false" outlineLevel="0" collapsed="false">
      <c r="B198" s="1000"/>
      <c r="C198" s="1000"/>
      <c r="D198" s="1000"/>
      <c r="E198" s="1000"/>
      <c r="F198" s="1000"/>
      <c r="G198" s="1000"/>
      <c r="H198" s="1000"/>
      <c r="I198" s="1000"/>
      <c r="J198" s="1000"/>
      <c r="K198" s="1000"/>
      <c r="L198" s="1000"/>
      <c r="M198" s="1000"/>
      <c r="N198" s="1000"/>
      <c r="O198" s="1000"/>
      <c r="P198" s="1000"/>
    </row>
    <row r="199" s="817" customFormat="true" ht="14.25" hidden="false" customHeight="false" outlineLevel="0" collapsed="false">
      <c r="B199" s="1000"/>
      <c r="C199" s="1000"/>
      <c r="D199" s="1000"/>
      <c r="E199" s="1000"/>
      <c r="F199" s="1000"/>
      <c r="G199" s="1000"/>
      <c r="H199" s="1000"/>
      <c r="I199" s="1000"/>
      <c r="J199" s="1000"/>
      <c r="K199" s="1000"/>
      <c r="L199" s="1000"/>
      <c r="M199" s="1000"/>
      <c r="N199" s="1000"/>
      <c r="O199" s="1000"/>
      <c r="P199" s="1000"/>
    </row>
    <row r="200" s="817" customFormat="true" ht="14.25" hidden="false" customHeight="false" outlineLevel="0" collapsed="false">
      <c r="B200" s="1000"/>
      <c r="C200" s="1000"/>
      <c r="D200" s="1000"/>
      <c r="E200" s="1000"/>
      <c r="F200" s="1000"/>
      <c r="G200" s="1000"/>
      <c r="H200" s="1000"/>
      <c r="I200" s="1000"/>
      <c r="J200" s="1000"/>
      <c r="K200" s="1000"/>
      <c r="L200" s="1000"/>
      <c r="M200" s="1000"/>
      <c r="N200" s="1000"/>
      <c r="O200" s="1000"/>
      <c r="P200" s="1000"/>
    </row>
    <row r="201" s="817" customFormat="true" ht="14.25" hidden="false" customHeight="false" outlineLevel="0" collapsed="false">
      <c r="B201" s="1000"/>
      <c r="C201" s="1000"/>
      <c r="D201" s="1000"/>
      <c r="E201" s="1000"/>
      <c r="F201" s="1000"/>
      <c r="G201" s="1000"/>
      <c r="H201" s="1000"/>
      <c r="I201" s="1000"/>
      <c r="J201" s="1000"/>
      <c r="K201" s="1000"/>
      <c r="L201" s="1000"/>
      <c r="M201" s="1000"/>
      <c r="N201" s="1000"/>
      <c r="O201" s="1000"/>
      <c r="P201" s="1000"/>
    </row>
    <row r="202" s="817" customFormat="true" ht="14.25" hidden="false" customHeight="false" outlineLevel="0" collapsed="false">
      <c r="B202" s="1000"/>
      <c r="C202" s="1000"/>
      <c r="D202" s="1000"/>
      <c r="E202" s="1000"/>
      <c r="F202" s="1000"/>
      <c r="G202" s="1000"/>
      <c r="H202" s="1000"/>
      <c r="I202" s="1000"/>
      <c r="J202" s="1000"/>
      <c r="K202" s="1000"/>
      <c r="L202" s="1000"/>
      <c r="M202" s="1000"/>
      <c r="N202" s="1000"/>
      <c r="O202" s="1000"/>
      <c r="P202" s="1000"/>
    </row>
    <row r="203" s="817" customFormat="true" ht="14.25" hidden="false" customHeight="false" outlineLevel="0" collapsed="false">
      <c r="B203" s="1000"/>
      <c r="C203" s="1000"/>
      <c r="D203" s="1000"/>
      <c r="E203" s="1000"/>
      <c r="F203" s="1000"/>
      <c r="G203" s="1000"/>
      <c r="H203" s="1000"/>
      <c r="I203" s="1000"/>
      <c r="J203" s="1000"/>
      <c r="K203" s="1000"/>
      <c r="L203" s="1000"/>
      <c r="M203" s="1000"/>
      <c r="N203" s="1000"/>
      <c r="O203" s="1000"/>
      <c r="P203" s="1000"/>
    </row>
    <row r="204" s="817" customFormat="true" ht="14.25" hidden="false" customHeight="false" outlineLevel="0" collapsed="false">
      <c r="B204" s="1000"/>
      <c r="C204" s="1000"/>
      <c r="D204" s="1000"/>
      <c r="E204" s="1000"/>
      <c r="F204" s="1000"/>
      <c r="G204" s="1000"/>
      <c r="H204" s="1000"/>
      <c r="I204" s="1000"/>
      <c r="J204" s="1000"/>
      <c r="K204" s="1000"/>
      <c r="L204" s="1000"/>
      <c r="M204" s="1000"/>
      <c r="N204" s="1000"/>
      <c r="O204" s="1000"/>
      <c r="P204" s="1000"/>
    </row>
    <row r="205" s="817" customFormat="true" ht="14.25" hidden="false" customHeight="false" outlineLevel="0" collapsed="false">
      <c r="B205" s="1000"/>
      <c r="C205" s="1000"/>
      <c r="D205" s="1000"/>
      <c r="E205" s="1000"/>
      <c r="F205" s="1000"/>
      <c r="G205" s="1000"/>
      <c r="H205" s="1000"/>
      <c r="I205" s="1000"/>
      <c r="J205" s="1000"/>
      <c r="K205" s="1000"/>
      <c r="L205" s="1000"/>
      <c r="M205" s="1000"/>
      <c r="N205" s="1000"/>
      <c r="O205" s="1000"/>
      <c r="P205" s="1000"/>
    </row>
    <row r="206" s="817" customFormat="true" ht="14.25" hidden="false" customHeight="false" outlineLevel="0" collapsed="false">
      <c r="B206" s="1000"/>
      <c r="C206" s="1000"/>
      <c r="D206" s="1000"/>
      <c r="E206" s="1000"/>
      <c r="F206" s="1000"/>
      <c r="G206" s="1000"/>
      <c r="H206" s="1000"/>
      <c r="I206" s="1000"/>
      <c r="J206" s="1000"/>
      <c r="K206" s="1000"/>
      <c r="L206" s="1000"/>
      <c r="M206" s="1000"/>
      <c r="N206" s="1000"/>
      <c r="O206" s="1000"/>
      <c r="P206" s="1000"/>
      <c r="Q206" s="1001" t="str">
        <f aca="false">CONCATENATE(TEXT(2000-LEN(B198), "#")," chars left")</f>
        <v>2000 chars left</v>
      </c>
    </row>
    <row r="207" s="817" customFormat="true" ht="15" hidden="false" customHeight="true" outlineLevel="0" collapsed="false"/>
    <row r="208" s="1003" customFormat="true" ht="14.25" hidden="false" customHeight="false" outlineLevel="0" collapsed="false">
      <c r="A208" s="1002"/>
      <c r="R208" s="1004"/>
      <c r="S208" s="1004"/>
      <c r="T208" s="1004"/>
      <c r="U208" s="1004"/>
      <c r="V208" s="1004"/>
      <c r="W208" s="1004"/>
      <c r="X208" s="1004"/>
      <c r="Y208" s="1004"/>
      <c r="Z208" s="1004"/>
      <c r="AA208" s="1004"/>
      <c r="AB208" s="1004"/>
      <c r="AC208" s="1004"/>
      <c r="AD208" s="1004"/>
      <c r="AE208" s="1004"/>
    </row>
    <row r="209" s="1005" customFormat="true" ht="12.75" hidden="true" customHeight="false" outlineLevel="0" collapsed="false">
      <c r="A209" s="1005" t="s">
        <v>634</v>
      </c>
    </row>
    <row r="210" s="1002" customFormat="true" ht="12.75" hidden="true" customHeight="false" outlineLevel="0" collapsed="false">
      <c r="A210" s="1002" t="s">
        <v>635</v>
      </c>
      <c r="I210" s="1002" t="s">
        <v>636</v>
      </c>
    </row>
    <row r="211" s="1003" customFormat="true" ht="14.25" hidden="true" customHeight="false" outlineLevel="0" collapsed="false">
      <c r="A211" s="1006" t="s">
        <v>637</v>
      </c>
      <c r="I211" s="1006" t="s">
        <v>638</v>
      </c>
      <c r="R211" s="1004"/>
      <c r="S211" s="1004"/>
      <c r="T211" s="1004"/>
      <c r="U211" s="1004"/>
      <c r="V211" s="1004"/>
      <c r="W211" s="1004"/>
      <c r="X211" s="1004"/>
      <c r="Y211" s="1004"/>
      <c r="Z211" s="1004"/>
      <c r="AA211" s="1004"/>
      <c r="AB211" s="1004"/>
      <c r="AC211" s="1004"/>
      <c r="AD211" s="1004"/>
      <c r="AE211" s="1004"/>
    </row>
    <row r="212" s="1003" customFormat="true" ht="14.25" hidden="true" customHeight="false" outlineLevel="0" collapsed="false">
      <c r="A212" s="1006" t="s">
        <v>639</v>
      </c>
      <c r="I212" s="1006" t="s">
        <v>640</v>
      </c>
      <c r="R212" s="1004"/>
      <c r="S212" s="1004"/>
      <c r="T212" s="1004"/>
      <c r="U212" s="1004"/>
      <c r="V212" s="1004"/>
      <c r="W212" s="1004"/>
      <c r="X212" s="1004"/>
      <c r="Y212" s="1004"/>
      <c r="Z212" s="1004"/>
      <c r="AA212" s="1004"/>
      <c r="AB212" s="1004"/>
      <c r="AC212" s="1004"/>
      <c r="AD212" s="1004"/>
      <c r="AE212" s="1004"/>
    </row>
    <row r="213" s="1003" customFormat="true" ht="14.25" hidden="true" customHeight="false" outlineLevel="0" collapsed="false">
      <c r="A213" s="1006" t="s">
        <v>641</v>
      </c>
      <c r="I213" s="1006" t="s">
        <v>642</v>
      </c>
      <c r="R213" s="1004"/>
      <c r="S213" s="1004"/>
      <c r="T213" s="1004"/>
      <c r="U213" s="1004"/>
      <c r="V213" s="1004"/>
      <c r="W213" s="1004"/>
      <c r="X213" s="1004"/>
      <c r="Y213" s="1004"/>
      <c r="Z213" s="1004"/>
      <c r="AA213" s="1004"/>
      <c r="AB213" s="1004"/>
      <c r="AC213" s="1004"/>
      <c r="AD213" s="1004"/>
      <c r="AE213" s="1004"/>
    </row>
    <row r="214" s="1003" customFormat="true" ht="14.25" hidden="true" customHeight="false" outlineLevel="0" collapsed="false">
      <c r="A214" s="1006" t="s">
        <v>643</v>
      </c>
      <c r="I214" s="1006" t="s">
        <v>644</v>
      </c>
      <c r="R214" s="1004"/>
      <c r="S214" s="1004"/>
      <c r="T214" s="1004"/>
      <c r="U214" s="1004"/>
      <c r="V214" s="1004"/>
      <c r="W214" s="1004"/>
      <c r="X214" s="1004"/>
      <c r="Y214" s="1004"/>
      <c r="Z214" s="1004"/>
      <c r="AA214" s="1004"/>
      <c r="AB214" s="1004"/>
      <c r="AC214" s="1004"/>
      <c r="AD214" s="1004"/>
      <c r="AE214" s="1004"/>
    </row>
    <row r="215" s="1003" customFormat="true" ht="14.25" hidden="true" customHeight="false" outlineLevel="0" collapsed="false">
      <c r="A215" s="1006" t="s">
        <v>645</v>
      </c>
      <c r="I215" s="1006" t="s">
        <v>646</v>
      </c>
      <c r="J215" s="1004"/>
      <c r="K215" s="1004"/>
      <c r="L215" s="1004"/>
      <c r="M215" s="1004"/>
      <c r="N215" s="1004"/>
      <c r="O215" s="1004"/>
      <c r="P215" s="1004"/>
      <c r="Q215" s="1004"/>
      <c r="R215" s="1004"/>
      <c r="S215" s="1004"/>
      <c r="T215" s="1004"/>
      <c r="U215" s="1004"/>
      <c r="V215" s="1004"/>
      <c r="W215" s="1004"/>
      <c r="X215" s="1004"/>
      <c r="Y215" s="1004"/>
      <c r="Z215" s="1004"/>
      <c r="AA215" s="1004"/>
      <c r="AB215" s="1004"/>
      <c r="AC215" s="1004"/>
      <c r="AD215" s="1004"/>
      <c r="AE215" s="1004"/>
    </row>
    <row r="216" s="1003" customFormat="true" ht="14.25" hidden="true" customHeight="false" outlineLevel="0" collapsed="false">
      <c r="A216" s="1006" t="s">
        <v>647</v>
      </c>
      <c r="I216" s="1006" t="s">
        <v>648</v>
      </c>
      <c r="J216" s="1004"/>
      <c r="K216" s="1004"/>
      <c r="L216" s="1004"/>
      <c r="M216" s="1004"/>
      <c r="N216" s="1004"/>
      <c r="O216" s="1004"/>
      <c r="P216" s="1004"/>
      <c r="Q216" s="1004"/>
      <c r="R216" s="1004"/>
      <c r="S216" s="1004"/>
      <c r="T216" s="1004"/>
      <c r="U216" s="1004"/>
      <c r="V216" s="1004"/>
      <c r="W216" s="1004"/>
      <c r="X216" s="1004"/>
      <c r="Y216" s="1004"/>
      <c r="Z216" s="1004"/>
      <c r="AA216" s="1004"/>
      <c r="AB216" s="1004"/>
      <c r="AC216" s="1004"/>
      <c r="AD216" s="1004"/>
      <c r="AE216" s="1004"/>
    </row>
    <row r="217" s="1003" customFormat="true" ht="14.25" hidden="false" customHeight="false" outlineLevel="0" collapsed="false">
      <c r="J217" s="1004"/>
      <c r="K217" s="1004"/>
      <c r="L217" s="1004"/>
      <c r="M217" s="1004"/>
      <c r="N217" s="1004"/>
      <c r="O217" s="1004"/>
      <c r="P217" s="1004"/>
      <c r="Q217" s="1004"/>
      <c r="R217" s="1004"/>
      <c r="S217" s="1004"/>
      <c r="T217" s="1004"/>
      <c r="U217" s="1004"/>
      <c r="V217" s="1004"/>
      <c r="W217" s="1004"/>
      <c r="X217" s="1004"/>
      <c r="Y217" s="1004"/>
      <c r="Z217" s="1004"/>
      <c r="AA217" s="1004"/>
      <c r="AB217" s="1004"/>
      <c r="AC217" s="1004"/>
      <c r="AD217" s="1004"/>
      <c r="AE217" s="1004"/>
    </row>
    <row r="218" s="1004" customFormat="true" ht="14.25" hidden="false" customHeight="false" outlineLevel="0" collapsed="false"/>
    <row r="219" s="1004" customFormat="true" ht="14.25" hidden="false" customHeight="false" outlineLevel="0" collapsed="false"/>
    <row r="220" s="1004" customFormat="true" ht="14.25" hidden="false" customHeight="false" outlineLevel="0" collapsed="false"/>
    <row r="221" s="1004" customFormat="true" ht="14.25" hidden="false" customHeight="false" outlineLevel="0" collapsed="false"/>
    <row r="222" s="1004" customFormat="true" ht="14.25" hidden="false" customHeight="false" outlineLevel="0" collapsed="false"/>
    <row r="223" s="1004" customFormat="true" ht="14.25" hidden="false" customHeight="false" outlineLevel="0" collapsed="false"/>
    <row r="224" s="1004" customFormat="true" ht="14.25" hidden="false" customHeight="false" outlineLevel="0" collapsed="false"/>
    <row r="225" s="1004" customFormat="true" ht="14.25" hidden="false" customHeight="false" outlineLevel="0" collapsed="false"/>
    <row r="226" s="1004" customFormat="true" ht="14.25" hidden="false" customHeight="false" outlineLevel="0" collapsed="false"/>
    <row r="227" s="1004" customFormat="true" ht="14.25" hidden="false" customHeight="false" outlineLevel="0" collapsed="false"/>
    <row r="228" s="1004" customFormat="true" ht="14.25" hidden="false" customHeight="false" outlineLevel="0" collapsed="false"/>
    <row r="229" s="1004" customFormat="true" ht="14.25" hidden="false" customHeight="false" outlineLevel="0" collapsed="false"/>
    <row r="230" s="1004" customFormat="true" ht="14.25" hidden="false" customHeight="false" outlineLevel="0" collapsed="false"/>
    <row r="231" s="1004" customFormat="true" ht="14.25" hidden="false" customHeight="false" outlineLevel="0" collapsed="false"/>
    <row r="232" s="1004" customFormat="true" ht="14.25" hidden="false" customHeight="false" outlineLevel="0" collapsed="false"/>
    <row r="233" s="1004" customFormat="true" ht="14.25" hidden="false" customHeight="false" outlineLevel="0" collapsed="false"/>
    <row r="234" s="1004" customFormat="true" ht="14.25" hidden="false" customHeight="false" outlineLevel="0" collapsed="false"/>
    <row r="235" s="1004" customFormat="true" ht="14.25" hidden="false" customHeight="false" outlineLevel="0" collapsed="false"/>
    <row r="236" s="1004" customFormat="true" ht="14.25" hidden="false" customHeight="false" outlineLevel="0" collapsed="false"/>
    <row r="237" s="1004" customFormat="true" ht="14.25" hidden="false" customHeight="false" outlineLevel="0" collapsed="false"/>
    <row r="238" s="1004" customFormat="true" ht="14.25" hidden="false" customHeight="false" outlineLevel="0" collapsed="false"/>
    <row r="239" s="1004" customFormat="true" ht="14.25" hidden="false" customHeight="false" outlineLevel="0" collapsed="false"/>
    <row r="240" s="1004" customFormat="true" ht="14.25" hidden="false" customHeight="false" outlineLevel="0" collapsed="false"/>
    <row r="241" s="1004" customFormat="true" ht="14.25" hidden="false" customHeight="false" outlineLevel="0" collapsed="false"/>
    <row r="242" s="1004" customFormat="true" ht="14.25" hidden="false" customHeight="false" outlineLevel="0" collapsed="false"/>
    <row r="243" s="1004" customFormat="true" ht="14.25" hidden="false" customHeight="false" outlineLevel="0" collapsed="false"/>
    <row r="244" s="1004" customFormat="true" ht="14.25" hidden="false" customHeight="false" outlineLevel="0" collapsed="false"/>
    <row r="245" s="1004" customFormat="true" ht="14.25" hidden="false" customHeight="false" outlineLevel="0" collapsed="false"/>
    <row r="246" s="1004" customFormat="true" ht="14.25" hidden="false" customHeight="false" outlineLevel="0" collapsed="false"/>
    <row r="247" s="1004" customFormat="true" ht="14.25" hidden="false" customHeight="false" outlineLevel="0" collapsed="false"/>
    <row r="248" s="1004" customFormat="true" ht="14.25" hidden="false" customHeight="false" outlineLevel="0" collapsed="false"/>
    <row r="249" s="1004" customFormat="true" ht="14.25" hidden="false" customHeight="false" outlineLevel="0" collapsed="false"/>
    <row r="250" s="1004" customFormat="true" ht="14.25" hidden="false" customHeight="false" outlineLevel="0" collapsed="false"/>
    <row r="251" s="1004" customFormat="true" ht="14.25" hidden="false" customHeight="false" outlineLevel="0" collapsed="false"/>
    <row r="252" s="1004" customFormat="true" ht="14.25" hidden="false" customHeight="false" outlineLevel="0" collapsed="false"/>
    <row r="253" s="1004" customFormat="true" ht="14.25" hidden="false" customHeight="false" outlineLevel="0" collapsed="false"/>
    <row r="254" s="1004" customFormat="true" ht="14.25" hidden="false" customHeight="false" outlineLevel="0" collapsed="false"/>
    <row r="255" s="1004" customFormat="true" ht="14.25" hidden="false" customHeight="false" outlineLevel="0" collapsed="false"/>
    <row r="256" s="1004" customFormat="true" ht="14.25" hidden="false" customHeight="false" outlineLevel="0" collapsed="false"/>
    <row r="257" s="1004" customFormat="true" ht="14.25" hidden="false" customHeight="false" outlineLevel="0" collapsed="false"/>
    <row r="258" s="1004" customFormat="true" ht="14.25" hidden="false" customHeight="false" outlineLevel="0" collapsed="false"/>
    <row r="259" s="1004" customFormat="true" ht="14.25" hidden="false" customHeight="false" outlineLevel="0" collapsed="false"/>
    <row r="260" s="1004" customFormat="true" ht="14.25" hidden="false" customHeight="false" outlineLevel="0" collapsed="false"/>
    <row r="261" s="1004" customFormat="true" ht="14.25" hidden="false" customHeight="false" outlineLevel="0" collapsed="false"/>
    <row r="262" s="1004" customFormat="true" ht="14.25" hidden="false" customHeight="false" outlineLevel="0" collapsed="false"/>
    <row r="263" s="1004" customFormat="true" ht="14.25" hidden="false" customHeight="false" outlineLevel="0" collapsed="false"/>
    <row r="264" s="1004" customFormat="true" ht="14.25" hidden="false" customHeight="false" outlineLevel="0" collapsed="false"/>
    <row r="265" s="1004" customFormat="true" ht="14.25" hidden="false" customHeight="false" outlineLevel="0" collapsed="false"/>
    <row r="266" s="1004" customFormat="true" ht="14.25" hidden="false" customHeight="false" outlineLevel="0" collapsed="false"/>
    <row r="267" s="1004" customFormat="true" ht="14.25" hidden="false" customHeight="false" outlineLevel="0" collapsed="false"/>
    <row r="268" s="1004" customFormat="true" ht="14.25" hidden="false" customHeight="false" outlineLevel="0" collapsed="false"/>
    <row r="269" s="1004" customFormat="true" ht="14.25" hidden="false" customHeight="false" outlineLevel="0" collapsed="false"/>
    <row r="270" s="1004" customFormat="true" ht="14.25" hidden="false" customHeight="false" outlineLevel="0" collapsed="false"/>
    <row r="271" s="1004" customFormat="true" ht="14.25" hidden="false" customHeight="false" outlineLevel="0" collapsed="false"/>
    <row r="272" s="1004" customFormat="true" ht="14.25" hidden="false" customHeight="false" outlineLevel="0" collapsed="false"/>
    <row r="273" s="1004" customFormat="true" ht="14.25" hidden="false" customHeight="false" outlineLevel="0" collapsed="false"/>
    <row r="274" s="1004" customFormat="true" ht="14.25" hidden="false" customHeight="false" outlineLevel="0" collapsed="false"/>
    <row r="275" s="1004" customFormat="true" ht="14.25" hidden="false" customHeight="false" outlineLevel="0" collapsed="false"/>
    <row r="276" s="1004" customFormat="true" ht="14.25" hidden="false" customHeight="false" outlineLevel="0" collapsed="false"/>
    <row r="277" s="1004" customFormat="true" ht="14.25" hidden="false" customHeight="false" outlineLevel="0" collapsed="false"/>
    <row r="278" s="1004" customFormat="true" ht="14.25" hidden="false" customHeight="false" outlineLevel="0" collapsed="false"/>
    <row r="279" s="1004" customFormat="true" ht="14.25" hidden="false" customHeight="false" outlineLevel="0" collapsed="false"/>
    <row r="280" s="1004" customFormat="true" ht="14.25" hidden="false" customHeight="false" outlineLevel="0" collapsed="false"/>
    <row r="281" s="1004" customFormat="true" ht="14.25" hidden="false" customHeight="false" outlineLevel="0" collapsed="false"/>
    <row r="282" s="1004" customFormat="true" ht="14.25" hidden="false" customHeight="false" outlineLevel="0" collapsed="false"/>
    <row r="283" s="1004" customFormat="true" ht="14.25" hidden="false" customHeight="false" outlineLevel="0" collapsed="false"/>
    <row r="284" s="1004" customFormat="true" ht="14.25" hidden="false" customHeight="false" outlineLevel="0" collapsed="false"/>
    <row r="285" s="1004" customFormat="true" ht="14.25" hidden="false" customHeight="false" outlineLevel="0" collapsed="false"/>
    <row r="286" s="1004" customFormat="true" ht="14.25" hidden="false" customHeight="false" outlineLevel="0" collapsed="false"/>
    <row r="287" s="1004" customFormat="true" ht="14.25" hidden="false" customHeight="false" outlineLevel="0" collapsed="false"/>
    <row r="288" s="1004" customFormat="true" ht="14.25" hidden="false" customHeight="false" outlineLevel="0" collapsed="false"/>
    <row r="289" s="1004" customFormat="true" ht="14.25" hidden="false" customHeight="false" outlineLevel="0" collapsed="false"/>
    <row r="290" s="1007" customFormat="true" ht="14.25" hidden="false" customHeight="false" outlineLevel="0" collapsed="false"/>
    <row r="291" s="1007" customFormat="true" ht="14.25" hidden="false" customHeight="false" outlineLevel="0" collapsed="false"/>
    <row r="292" s="1007" customFormat="true" ht="14.25" hidden="false" customHeight="false" outlineLevel="0" collapsed="false"/>
    <row r="293" s="1007" customFormat="true" ht="14.25" hidden="false" customHeight="false" outlineLevel="0" collapsed="false"/>
    <row r="294" s="1007" customFormat="true" ht="14.25" hidden="false" customHeight="false" outlineLevel="0" collapsed="false"/>
    <row r="295" s="1007" customFormat="true" ht="14.25" hidden="false" customHeight="false" outlineLevel="0" collapsed="false"/>
    <row r="296" s="1007" customFormat="true" ht="14.25" hidden="false" customHeight="false" outlineLevel="0" collapsed="false"/>
    <row r="297" s="1007" customFormat="true" ht="14.25" hidden="false" customHeight="false" outlineLevel="0" collapsed="false"/>
    <row r="298" s="1007" customFormat="true" ht="14.25" hidden="false" customHeight="false" outlineLevel="0" collapsed="false"/>
    <row r="299" s="1007" customFormat="true" ht="14.25" hidden="false" customHeight="false" outlineLevel="0" collapsed="false"/>
    <row r="300" s="1007" customFormat="true" ht="14.25" hidden="false" customHeight="false" outlineLevel="0" collapsed="false"/>
    <row r="301" s="1007" customFormat="true" ht="14.25" hidden="false" customHeight="false" outlineLevel="0" collapsed="false"/>
    <row r="302" s="1007" customFormat="true" ht="14.25" hidden="false" customHeight="false" outlineLevel="0" collapsed="false"/>
    <row r="303" s="1007" customFormat="true" ht="14.25" hidden="false" customHeight="false" outlineLevel="0" collapsed="false"/>
    <row r="304" s="1007" customFormat="true" ht="14.25" hidden="false" customHeight="false" outlineLevel="0" collapsed="false"/>
    <row r="305" s="1007" customFormat="true" ht="14.25" hidden="false" customHeight="false" outlineLevel="0" collapsed="false"/>
    <row r="306" s="1007" customFormat="true" ht="14.25" hidden="false" customHeight="false" outlineLevel="0" collapsed="false"/>
    <row r="307" s="1007" customFormat="true" ht="14.25" hidden="false" customHeight="false" outlineLevel="0" collapsed="false"/>
    <row r="308" s="1007" customFormat="true" ht="14.25" hidden="false" customHeight="false" outlineLevel="0" collapsed="false"/>
    <row r="309" s="1007" customFormat="true" ht="14.25" hidden="false" customHeight="false" outlineLevel="0" collapsed="false"/>
    <row r="310" s="1007" customFormat="true" ht="14.25" hidden="false" customHeight="false" outlineLevel="0" collapsed="false"/>
    <row r="311" s="1007" customFormat="true" ht="14.25" hidden="false" customHeight="false" outlineLevel="0" collapsed="false"/>
    <row r="312" s="1007" customFormat="true" ht="14.25" hidden="false" customHeight="false" outlineLevel="0" collapsed="false"/>
    <row r="313" s="1007" customFormat="true" ht="14.25" hidden="false" customHeight="false" outlineLevel="0" collapsed="false"/>
    <row r="314" s="1007" customFormat="true" ht="14.25" hidden="false" customHeight="false" outlineLevel="0" collapsed="false"/>
    <row r="315" s="1007" customFormat="true" ht="14.25" hidden="false" customHeight="false" outlineLevel="0" collapsed="false"/>
    <row r="316" s="1007" customFormat="true" ht="14.25" hidden="false" customHeight="false" outlineLevel="0" collapsed="false"/>
    <row r="317" s="1007" customFormat="true" ht="14.25" hidden="false" customHeight="false" outlineLevel="0" collapsed="false"/>
    <row r="318" s="1007" customFormat="true" ht="14.25" hidden="false" customHeight="false" outlineLevel="0" collapsed="false"/>
    <row r="319" s="1007" customFormat="true" ht="14.25" hidden="false" customHeight="false" outlineLevel="0" collapsed="false"/>
    <row r="320" s="1007" customFormat="true" ht="14.25" hidden="false" customHeight="false" outlineLevel="0" collapsed="false"/>
    <row r="321" s="1007" customFormat="true" ht="14.25" hidden="false" customHeight="false" outlineLevel="0" collapsed="false"/>
    <row r="322" s="1007" customFormat="true" ht="14.25" hidden="false" customHeight="false" outlineLevel="0" collapsed="false"/>
    <row r="323" s="1007" customFormat="true" ht="14.25" hidden="false" customHeight="false" outlineLevel="0" collapsed="false"/>
    <row r="324" s="1007" customFormat="true" ht="14.25" hidden="false" customHeight="false" outlineLevel="0" collapsed="false"/>
    <row r="325" s="1007" customFormat="true" ht="14.25" hidden="false" customHeight="false" outlineLevel="0" collapsed="false"/>
    <row r="326" s="1007" customFormat="true" ht="14.25" hidden="false" customHeight="false" outlineLevel="0" collapsed="false"/>
    <row r="327" s="1007" customFormat="true" ht="14.25" hidden="false" customHeight="false" outlineLevel="0" collapsed="false"/>
    <row r="328" s="1007" customFormat="true" ht="14.25" hidden="false" customHeight="false" outlineLevel="0" collapsed="false"/>
    <row r="329" s="1007" customFormat="true" ht="14.25" hidden="false" customHeight="false" outlineLevel="0" collapsed="false"/>
    <row r="330" s="1007" customFormat="true" ht="14.25" hidden="false" customHeight="false" outlineLevel="0" collapsed="false"/>
    <row r="331" s="1007" customFormat="true" ht="14.25" hidden="false" customHeight="false" outlineLevel="0" collapsed="false"/>
    <row r="332" s="1007" customFormat="true" ht="14.25" hidden="false" customHeight="false" outlineLevel="0" collapsed="false"/>
    <row r="333" s="1007" customFormat="true" ht="14.25" hidden="false" customHeight="false" outlineLevel="0" collapsed="false"/>
    <row r="334" s="1007" customFormat="true" ht="14.25" hidden="false" customHeight="false" outlineLevel="0" collapsed="false"/>
    <row r="335" s="1007" customFormat="true" ht="14.25" hidden="false" customHeight="false" outlineLevel="0" collapsed="false"/>
    <row r="336" s="1007" customFormat="true" ht="14.25" hidden="false" customHeight="false" outlineLevel="0" collapsed="false"/>
    <row r="337" s="1007" customFormat="true" ht="14.25" hidden="false" customHeight="false" outlineLevel="0" collapsed="false"/>
    <row r="338" s="1007" customFormat="true" ht="14.25" hidden="false" customHeight="false" outlineLevel="0" collapsed="false"/>
    <row r="339" s="1007" customFormat="true" ht="14.25" hidden="false" customHeight="false" outlineLevel="0" collapsed="false"/>
    <row r="340" s="1007" customFormat="true" ht="14.25" hidden="false" customHeight="false" outlineLevel="0" collapsed="false"/>
    <row r="341" s="1007" customFormat="true" ht="14.25" hidden="false" customHeight="false" outlineLevel="0" collapsed="false"/>
    <row r="342" s="1007" customFormat="true" ht="14.25" hidden="false" customHeight="false" outlineLevel="0" collapsed="false"/>
    <row r="343" s="1007" customFormat="true" ht="14.25" hidden="false" customHeight="false" outlineLevel="0" collapsed="false"/>
    <row r="344" s="1007" customFormat="true" ht="14.25" hidden="false" customHeight="false" outlineLevel="0" collapsed="false"/>
    <row r="345" s="1007" customFormat="true" ht="14.25" hidden="false" customHeight="false" outlineLevel="0" collapsed="false"/>
    <row r="346" s="1007" customFormat="true" ht="14.25" hidden="false" customHeight="false" outlineLevel="0" collapsed="false"/>
    <row r="347" s="1007" customFormat="true" ht="14.25" hidden="false" customHeight="false" outlineLevel="0" collapsed="false"/>
    <row r="348" s="1007" customFormat="true" ht="14.25" hidden="false" customHeight="false" outlineLevel="0" collapsed="false"/>
    <row r="349" s="1007" customFormat="true" ht="14.25" hidden="false" customHeight="false" outlineLevel="0" collapsed="false"/>
    <row r="350" s="1007" customFormat="true" ht="14.25" hidden="false" customHeight="false" outlineLevel="0" collapsed="false"/>
    <row r="351" s="1007" customFormat="true" ht="14.25" hidden="false" customHeight="false" outlineLevel="0" collapsed="false"/>
    <row r="352" s="1007" customFormat="true" ht="14.25" hidden="false" customHeight="false" outlineLevel="0" collapsed="false"/>
    <row r="353" s="1007" customFormat="true" ht="14.25" hidden="false" customHeight="false" outlineLevel="0" collapsed="false"/>
    <row r="354" s="1007" customFormat="true" ht="14.25" hidden="false" customHeight="false" outlineLevel="0" collapsed="false"/>
    <row r="355" s="1007" customFormat="true" ht="14.25" hidden="false" customHeight="false" outlineLevel="0" collapsed="false"/>
    <row r="356" s="1007" customFormat="true" ht="14.25" hidden="false" customHeight="false" outlineLevel="0" collapsed="false"/>
    <row r="357" s="1007" customFormat="true" ht="14.25" hidden="false" customHeight="false" outlineLevel="0" collapsed="false"/>
    <row r="358" s="1007" customFormat="true" ht="14.25" hidden="false" customHeight="false" outlineLevel="0" collapsed="false"/>
    <row r="359" s="1007" customFormat="true" ht="14.25" hidden="false" customHeight="false" outlineLevel="0" collapsed="false"/>
    <row r="360" s="1007" customFormat="true" ht="14.25" hidden="false" customHeight="false" outlineLevel="0" collapsed="false"/>
    <row r="361" s="1007" customFormat="true" ht="14.25" hidden="false" customHeight="false" outlineLevel="0" collapsed="false"/>
    <row r="362" s="1007" customFormat="true" ht="14.25" hidden="false" customHeight="false" outlineLevel="0" collapsed="false"/>
    <row r="363" s="1007" customFormat="true" ht="14.25" hidden="false" customHeight="false" outlineLevel="0" collapsed="false"/>
    <row r="364" s="1007" customFormat="true" ht="14.25" hidden="false" customHeight="false" outlineLevel="0" collapsed="false"/>
    <row r="365" s="1007" customFormat="true" ht="14.25" hidden="false" customHeight="false" outlineLevel="0" collapsed="false"/>
    <row r="366" s="1007" customFormat="true" ht="14.25" hidden="false" customHeight="false" outlineLevel="0" collapsed="false"/>
    <row r="367" s="1007" customFormat="true" ht="14.25" hidden="false" customHeight="false" outlineLevel="0" collapsed="false"/>
    <row r="368" s="1007" customFormat="true" ht="14.25" hidden="false" customHeight="false" outlineLevel="0" collapsed="false"/>
    <row r="369" s="1007" customFormat="true" ht="14.25" hidden="false" customHeight="false" outlineLevel="0" collapsed="false"/>
    <row r="370" s="1007" customFormat="true" ht="14.25" hidden="false" customHeight="false" outlineLevel="0" collapsed="false"/>
    <row r="371" s="1007" customFormat="true" ht="14.25" hidden="false" customHeight="false" outlineLevel="0" collapsed="false"/>
    <row r="372" s="1007" customFormat="true" ht="14.25" hidden="false" customHeight="false" outlineLevel="0" collapsed="false"/>
    <row r="373" s="1007" customFormat="true" ht="14.25" hidden="false" customHeight="false" outlineLevel="0" collapsed="false"/>
    <row r="374" s="1007" customFormat="true" ht="14.25" hidden="false" customHeight="false" outlineLevel="0" collapsed="false"/>
    <row r="375" s="1007" customFormat="true" ht="14.25" hidden="false" customHeight="false" outlineLevel="0" collapsed="false"/>
    <row r="376" s="1007" customFormat="true" ht="14.25" hidden="false" customHeight="false" outlineLevel="0" collapsed="false"/>
    <row r="377" s="1007" customFormat="true" ht="14.25" hidden="false" customHeight="false" outlineLevel="0" collapsed="false"/>
    <row r="378" s="1007" customFormat="true" ht="14.25" hidden="false" customHeight="false" outlineLevel="0" collapsed="false"/>
    <row r="379" s="1007" customFormat="true" ht="14.25" hidden="false" customHeight="false" outlineLevel="0" collapsed="false"/>
    <row r="380" s="1007" customFormat="true" ht="14.25" hidden="false" customHeight="false" outlineLevel="0" collapsed="false"/>
    <row r="381" s="1007" customFormat="true" ht="14.25" hidden="false" customHeight="false" outlineLevel="0" collapsed="false"/>
    <row r="382" s="1007" customFormat="true" ht="14.25" hidden="false" customHeight="false" outlineLevel="0" collapsed="false"/>
    <row r="383" s="1007" customFormat="true" ht="14.25" hidden="false" customHeight="false" outlineLevel="0" collapsed="false"/>
    <row r="384" s="1007" customFormat="true" ht="14.25" hidden="false" customHeight="false" outlineLevel="0" collapsed="false"/>
    <row r="385" s="1007" customFormat="true" ht="14.25" hidden="false" customHeight="false" outlineLevel="0" collapsed="false"/>
    <row r="386" s="1007" customFormat="true" ht="14.25" hidden="false" customHeight="false" outlineLevel="0" collapsed="false"/>
    <row r="387" s="1007" customFormat="true" ht="14.25" hidden="false" customHeight="false" outlineLevel="0" collapsed="false"/>
    <row r="388" s="1007" customFormat="true" ht="14.25" hidden="false" customHeight="false" outlineLevel="0" collapsed="false"/>
    <row r="389" s="1007" customFormat="true" ht="14.25" hidden="false" customHeight="false" outlineLevel="0" collapsed="false"/>
    <row r="390" s="1007" customFormat="true" ht="14.25" hidden="false" customHeight="false" outlineLevel="0" collapsed="false"/>
    <row r="391" s="1007" customFormat="true" ht="14.25" hidden="false" customHeight="false" outlineLevel="0" collapsed="false"/>
    <row r="392" s="1007" customFormat="true" ht="14.25" hidden="false" customHeight="false" outlineLevel="0" collapsed="false"/>
    <row r="393" s="1007" customFormat="true" ht="14.25" hidden="false" customHeight="false" outlineLevel="0" collapsed="false"/>
    <row r="394" s="1007" customFormat="true" ht="14.25" hidden="false" customHeight="false" outlineLevel="0" collapsed="false"/>
    <row r="395" s="1007" customFormat="true" ht="14.25" hidden="false" customHeight="false" outlineLevel="0" collapsed="false"/>
    <row r="396" s="1007" customFormat="true" ht="14.25" hidden="false" customHeight="false" outlineLevel="0" collapsed="false"/>
    <row r="397" s="1007" customFormat="true" ht="14.25" hidden="false" customHeight="false" outlineLevel="0" collapsed="false"/>
    <row r="398" s="1007" customFormat="true" ht="14.25" hidden="false" customHeight="false" outlineLevel="0" collapsed="false"/>
    <row r="399" s="1007" customFormat="true" ht="14.25" hidden="false" customHeight="false" outlineLevel="0" collapsed="false"/>
    <row r="400" s="1007" customFormat="true" ht="14.25" hidden="false" customHeight="false" outlineLevel="0" collapsed="false"/>
    <row r="401" s="1007" customFormat="true" ht="14.25" hidden="false" customHeight="false" outlineLevel="0" collapsed="false"/>
    <row r="402" s="1007" customFormat="true" ht="14.25" hidden="false" customHeight="false" outlineLevel="0" collapsed="false"/>
    <row r="403" s="1007" customFormat="true" ht="14.25" hidden="false" customHeight="false" outlineLevel="0" collapsed="false"/>
    <row r="404" s="1007" customFormat="true" ht="14.25" hidden="false" customHeight="false" outlineLevel="0" collapsed="false"/>
    <row r="405" s="1007" customFormat="true" ht="14.25" hidden="false" customHeight="false" outlineLevel="0" collapsed="false"/>
    <row r="406" s="1007" customFormat="true" ht="14.25" hidden="false" customHeight="false" outlineLevel="0" collapsed="false"/>
    <row r="407" s="1007" customFormat="true" ht="14.25" hidden="false" customHeight="false" outlineLevel="0" collapsed="false"/>
    <row r="408" s="1007" customFormat="true" ht="14.25" hidden="false" customHeight="false" outlineLevel="0" collapsed="false"/>
    <row r="409" s="1007" customFormat="true" ht="14.25" hidden="false" customHeight="false" outlineLevel="0" collapsed="false"/>
    <row r="410" s="1007" customFormat="true" ht="14.25" hidden="false" customHeight="false" outlineLevel="0" collapsed="false"/>
    <row r="411" s="1007" customFormat="true" ht="14.25" hidden="false" customHeight="false" outlineLevel="0" collapsed="false"/>
    <row r="412" s="1007" customFormat="true" ht="14.25" hidden="false" customHeight="false" outlineLevel="0" collapsed="false"/>
    <row r="413" s="1007" customFormat="true" ht="14.25" hidden="false" customHeight="false" outlineLevel="0" collapsed="false"/>
    <row r="414" s="1007" customFormat="true" ht="14.25" hidden="false" customHeight="false" outlineLevel="0" collapsed="false"/>
    <row r="415" s="1007" customFormat="true" ht="14.25" hidden="false" customHeight="false" outlineLevel="0" collapsed="false"/>
    <row r="416" s="1007" customFormat="true" ht="14.25" hidden="false" customHeight="false" outlineLevel="0" collapsed="false"/>
    <row r="417" s="1007" customFormat="true" ht="14.25" hidden="false" customHeight="false" outlineLevel="0" collapsed="false"/>
    <row r="418" s="1007" customFormat="true" ht="14.25" hidden="false" customHeight="false" outlineLevel="0" collapsed="false"/>
    <row r="419" s="1007" customFormat="true" ht="14.25" hidden="false" customHeight="false" outlineLevel="0" collapsed="false"/>
    <row r="420" s="1007" customFormat="true" ht="14.25" hidden="false" customHeight="false" outlineLevel="0" collapsed="false"/>
    <row r="421" s="1007" customFormat="true" ht="14.25" hidden="false" customHeight="false" outlineLevel="0" collapsed="false"/>
    <row r="422" s="1007" customFormat="true" ht="14.25" hidden="false" customHeight="false" outlineLevel="0" collapsed="false"/>
    <row r="423" s="1007" customFormat="true" ht="14.25" hidden="false" customHeight="false" outlineLevel="0" collapsed="false"/>
    <row r="424" s="1007" customFormat="true" ht="14.25" hidden="false" customHeight="false" outlineLevel="0" collapsed="false"/>
    <row r="425" s="1007" customFormat="true" ht="14.25" hidden="false" customHeight="false" outlineLevel="0" collapsed="false"/>
    <row r="426" s="1007" customFormat="true" ht="14.25" hidden="false" customHeight="false" outlineLevel="0" collapsed="false"/>
    <row r="427" s="1007" customFormat="true" ht="14.25" hidden="false" customHeight="false" outlineLevel="0" collapsed="false"/>
    <row r="428" s="1007" customFormat="true" ht="14.25" hidden="false" customHeight="false" outlineLevel="0" collapsed="false"/>
    <row r="429" s="1007" customFormat="true" ht="14.25" hidden="false" customHeight="false" outlineLevel="0" collapsed="false"/>
    <row r="430" s="1007" customFormat="true" ht="14.25" hidden="false" customHeight="false" outlineLevel="0" collapsed="false"/>
    <row r="431" s="1007" customFormat="true" ht="14.25" hidden="false" customHeight="false" outlineLevel="0" collapsed="false"/>
    <row r="432" s="1007" customFormat="true" ht="14.25" hidden="false" customHeight="false" outlineLevel="0" collapsed="false"/>
    <row r="433" s="1007" customFormat="true" ht="14.25" hidden="false" customHeight="false" outlineLevel="0" collapsed="false"/>
    <row r="434" s="1007" customFormat="true" ht="14.25" hidden="false" customHeight="false" outlineLevel="0" collapsed="false"/>
    <row r="435" s="1007" customFormat="true" ht="14.25" hidden="false" customHeight="false" outlineLevel="0" collapsed="false"/>
    <row r="436" s="1007" customFormat="true" ht="14.25" hidden="false" customHeight="false" outlineLevel="0" collapsed="false"/>
    <row r="437" s="1007" customFormat="true" ht="14.25" hidden="false" customHeight="false" outlineLevel="0" collapsed="false"/>
    <row r="438" s="1007" customFormat="true" ht="14.25" hidden="false" customHeight="false" outlineLevel="0" collapsed="false"/>
    <row r="439" s="1007" customFormat="true" ht="14.25" hidden="false" customHeight="false" outlineLevel="0" collapsed="false"/>
    <row r="440" s="1007" customFormat="true" ht="14.25" hidden="false" customHeight="false" outlineLevel="0" collapsed="false"/>
    <row r="441" s="1007" customFormat="true" ht="14.25" hidden="false" customHeight="false" outlineLevel="0" collapsed="false"/>
    <row r="442" s="1007" customFormat="true" ht="14.25" hidden="false" customHeight="false" outlineLevel="0" collapsed="false"/>
    <row r="443" s="1007" customFormat="true" ht="14.25" hidden="false" customHeight="false" outlineLevel="0" collapsed="false"/>
    <row r="444" s="1007" customFormat="true" ht="14.25" hidden="false" customHeight="false" outlineLevel="0" collapsed="false"/>
    <row r="445" s="1007" customFormat="true" ht="14.25" hidden="false" customHeight="false" outlineLevel="0" collapsed="false"/>
    <row r="446" s="1007" customFormat="true" ht="14.25" hidden="false" customHeight="false" outlineLevel="0" collapsed="false"/>
    <row r="447" s="1007" customFormat="true" ht="14.25" hidden="false" customHeight="false" outlineLevel="0" collapsed="false"/>
    <row r="448" s="1007" customFormat="true" ht="14.25" hidden="false" customHeight="false" outlineLevel="0" collapsed="false"/>
    <row r="449" s="1007" customFormat="true" ht="14.25" hidden="false" customHeight="false" outlineLevel="0" collapsed="false"/>
    <row r="450" s="1007" customFormat="true" ht="14.25" hidden="false" customHeight="false" outlineLevel="0" collapsed="false"/>
    <row r="451" s="1007" customFormat="true" ht="14.25" hidden="false" customHeight="false" outlineLevel="0" collapsed="false"/>
    <row r="452" s="1007" customFormat="true" ht="14.25" hidden="false" customHeight="false" outlineLevel="0" collapsed="false"/>
    <row r="453" s="1007" customFormat="true" ht="14.25" hidden="false" customHeight="false" outlineLevel="0" collapsed="false"/>
    <row r="454" s="1007" customFormat="true" ht="14.25" hidden="false" customHeight="false" outlineLevel="0" collapsed="false"/>
    <row r="455" s="1007" customFormat="true" ht="14.25" hidden="false" customHeight="false" outlineLevel="0" collapsed="false"/>
    <row r="456" s="1007" customFormat="true" ht="14.25" hidden="false" customHeight="false" outlineLevel="0" collapsed="false"/>
    <row r="457" s="1007" customFormat="true" ht="14.25" hidden="false" customHeight="false" outlineLevel="0" collapsed="false"/>
    <row r="458" s="1007" customFormat="true" ht="14.25" hidden="false" customHeight="false" outlineLevel="0" collapsed="false"/>
    <row r="459" s="1007" customFormat="true" ht="14.25" hidden="false" customHeight="false" outlineLevel="0" collapsed="false"/>
    <row r="460" s="1007" customFormat="true" ht="14.25" hidden="false" customHeight="false" outlineLevel="0" collapsed="false"/>
    <row r="461" s="1007" customFormat="true" ht="14.25" hidden="false" customHeight="false" outlineLevel="0" collapsed="false"/>
    <row r="462" s="1007" customFormat="true" ht="14.25" hidden="false" customHeight="false" outlineLevel="0" collapsed="false"/>
    <row r="463" s="1007" customFormat="true" ht="14.25" hidden="false" customHeight="false" outlineLevel="0" collapsed="false"/>
    <row r="464" s="1007" customFormat="true" ht="14.25" hidden="false" customHeight="false" outlineLevel="0" collapsed="false"/>
    <row r="465" s="1007" customFormat="true" ht="14.25" hidden="false" customHeight="false" outlineLevel="0" collapsed="false"/>
    <row r="466" s="1007" customFormat="true" ht="14.25" hidden="false" customHeight="false" outlineLevel="0" collapsed="false"/>
    <row r="467" s="1007" customFormat="true" ht="14.25" hidden="false" customHeight="false" outlineLevel="0" collapsed="false"/>
    <row r="468" s="1007" customFormat="true" ht="14.25" hidden="false" customHeight="false" outlineLevel="0" collapsed="false"/>
    <row r="469" s="1007" customFormat="true" ht="14.25" hidden="false" customHeight="false" outlineLevel="0" collapsed="false"/>
    <row r="470" s="1007" customFormat="true" ht="14.25" hidden="false" customHeight="false" outlineLevel="0" collapsed="false"/>
    <row r="471" s="1007" customFormat="true" ht="14.25" hidden="false" customHeight="false" outlineLevel="0" collapsed="false"/>
    <row r="472" s="1007" customFormat="true" ht="14.25" hidden="false" customHeight="false" outlineLevel="0" collapsed="false"/>
    <row r="473" s="1007" customFormat="true" ht="14.25" hidden="false" customHeight="false" outlineLevel="0" collapsed="false"/>
    <row r="474" s="1007" customFormat="true" ht="14.25" hidden="false" customHeight="false" outlineLevel="0" collapsed="false"/>
    <row r="475" s="1007" customFormat="true" ht="14.25" hidden="false" customHeight="false" outlineLevel="0" collapsed="false"/>
    <row r="476" s="1007" customFormat="true" ht="14.25" hidden="false" customHeight="false" outlineLevel="0" collapsed="false"/>
    <row r="477" s="1007" customFormat="true" ht="14.25" hidden="false" customHeight="false" outlineLevel="0" collapsed="false"/>
    <row r="478" s="1007" customFormat="true" ht="14.25" hidden="false" customHeight="false" outlineLevel="0" collapsed="false"/>
    <row r="479" s="1007" customFormat="true" ht="14.25" hidden="false" customHeight="false" outlineLevel="0" collapsed="false"/>
    <row r="480" s="1007" customFormat="true" ht="14.25" hidden="false" customHeight="false" outlineLevel="0" collapsed="false"/>
    <row r="481" s="1007" customFormat="true" ht="14.25" hidden="false" customHeight="false" outlineLevel="0" collapsed="false"/>
    <row r="482" s="1007" customFormat="true" ht="14.25" hidden="false" customHeight="false" outlineLevel="0" collapsed="false"/>
    <row r="483" s="1007" customFormat="true" ht="14.25" hidden="false" customHeight="false" outlineLevel="0" collapsed="false"/>
    <row r="484" s="1007" customFormat="true" ht="14.25" hidden="false" customHeight="false" outlineLevel="0" collapsed="false"/>
    <row r="485" s="1007" customFormat="true" ht="14.25" hidden="false" customHeight="false" outlineLevel="0" collapsed="false"/>
    <row r="486" s="1007" customFormat="true" ht="14.25" hidden="false" customHeight="false" outlineLevel="0" collapsed="false"/>
    <row r="487" s="1007" customFormat="true" ht="14.25" hidden="false" customHeight="false" outlineLevel="0" collapsed="false"/>
    <row r="488" s="1007" customFormat="true" ht="14.25" hidden="false" customHeight="false" outlineLevel="0" collapsed="false"/>
    <row r="489" s="1007" customFormat="true" ht="14.25" hidden="false" customHeight="false" outlineLevel="0" collapsed="false"/>
    <row r="490" s="1007" customFormat="true" ht="14.25" hidden="false" customHeight="false" outlineLevel="0" collapsed="false"/>
    <row r="491" s="1007" customFormat="true" ht="14.25" hidden="false" customHeight="false" outlineLevel="0" collapsed="false"/>
    <row r="492" s="1007" customFormat="true" ht="14.25" hidden="false" customHeight="false" outlineLevel="0" collapsed="false"/>
    <row r="493" s="1007" customFormat="true" ht="14.25" hidden="false" customHeight="false" outlineLevel="0" collapsed="false"/>
    <row r="494" s="1007" customFormat="true" ht="14.25" hidden="false" customHeight="false" outlineLevel="0" collapsed="false"/>
    <row r="495" s="1007" customFormat="true" ht="14.25" hidden="false" customHeight="false" outlineLevel="0" collapsed="false"/>
    <row r="496" s="1007" customFormat="true" ht="14.25" hidden="false" customHeight="false" outlineLevel="0" collapsed="false"/>
    <row r="497" s="1007" customFormat="true" ht="14.25" hidden="false" customHeight="false" outlineLevel="0" collapsed="false"/>
    <row r="498" s="1007" customFormat="true" ht="14.25" hidden="false" customHeight="false" outlineLevel="0" collapsed="false"/>
    <row r="499" s="1007" customFormat="true" ht="14.25" hidden="false" customHeight="false" outlineLevel="0" collapsed="false"/>
    <row r="500" s="1007" customFormat="true" ht="14.25" hidden="false" customHeight="false" outlineLevel="0" collapsed="false"/>
    <row r="501" s="1007" customFormat="true" ht="14.25" hidden="false" customHeight="false" outlineLevel="0" collapsed="false"/>
    <row r="502" s="1007" customFormat="true" ht="14.25" hidden="false" customHeight="false" outlineLevel="0" collapsed="false"/>
    <row r="503" s="1007" customFormat="true" ht="14.25" hidden="false" customHeight="false" outlineLevel="0" collapsed="false"/>
    <row r="504" s="1007" customFormat="true" ht="14.25" hidden="false" customHeight="false" outlineLevel="0" collapsed="false"/>
    <row r="505" s="1007" customFormat="true" ht="14.25" hidden="false" customHeight="false" outlineLevel="0" collapsed="false"/>
    <row r="506" s="1007" customFormat="true" ht="14.25" hidden="false" customHeight="false" outlineLevel="0" collapsed="false"/>
    <row r="507" s="1007" customFormat="true" ht="14.25" hidden="false" customHeight="false" outlineLevel="0" collapsed="false"/>
    <row r="508" s="1007" customFormat="true" ht="14.25" hidden="false" customHeight="false" outlineLevel="0" collapsed="false"/>
    <row r="509" s="1007" customFormat="true" ht="14.25" hidden="false" customHeight="false" outlineLevel="0" collapsed="false"/>
    <row r="510" s="1007" customFormat="true" ht="14.25" hidden="false" customHeight="false" outlineLevel="0" collapsed="false"/>
    <row r="511" s="1007" customFormat="true" ht="14.25" hidden="false" customHeight="false" outlineLevel="0" collapsed="false"/>
    <row r="512" s="1007" customFormat="true" ht="14.25" hidden="false" customHeight="false" outlineLevel="0" collapsed="false"/>
    <row r="513" s="1007" customFormat="true" ht="14.25" hidden="false" customHeight="false" outlineLevel="0" collapsed="false"/>
  </sheetData>
  <mergeCells count="21">
    <mergeCell ref="A1:R1"/>
    <mergeCell ref="L42:M42"/>
    <mergeCell ref="L43:M43"/>
    <mergeCell ref="L44:M44"/>
    <mergeCell ref="L45:M45"/>
    <mergeCell ref="L46:M46"/>
    <mergeCell ref="L47:M47"/>
    <mergeCell ref="L48:M48"/>
    <mergeCell ref="L49:M49"/>
    <mergeCell ref="L50:M50"/>
    <mergeCell ref="L51:M51"/>
    <mergeCell ref="L60:O60"/>
    <mergeCell ref="L61:O61"/>
    <mergeCell ref="L62:O62"/>
    <mergeCell ref="L63:O63"/>
    <mergeCell ref="L64:O64"/>
    <mergeCell ref="A69:C69"/>
    <mergeCell ref="A73:C73"/>
    <mergeCell ref="A113:H113"/>
    <mergeCell ref="Q180:R180"/>
    <mergeCell ref="B198:P206"/>
  </mergeCells>
  <dataValidations count="1">
    <dataValidation allowBlank="true" operator="lessThanOrEqual" showDropDown="false" showErrorMessage="true" showInputMessage="true" sqref="B198:P206" type="textLength">
      <formula1>2000</formula1>
      <formula2>0</formula2>
    </dataValidation>
  </dataValidations>
  <hyperlinks>
    <hyperlink ref="S1" location="Home!A1" display="y HOME"/>
  </hyperlinks>
  <printOptions headings="false" gridLines="false" gridLinesSet="true" horizontalCentered="false" verticalCentered="false"/>
  <pageMargins left="0.75" right="0.75" top="1" bottom="1" header="0.511805555555555" footer="0.511805555555555"/>
  <pageSetup paperSize="9" scale="31"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2" manualBreakCount="2">
    <brk id="75" man="true" max="16383" min="0"/>
    <brk id="134" man="true" max="16383" min="0"/>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A6A6A6"/>
    <pageSetUpPr fitToPage="true"/>
  </sheetPr>
  <dimension ref="A1:AQ742"/>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A1" activeCellId="0" sqref="A1"/>
    </sheetView>
  </sheetViews>
  <sheetFormatPr defaultColWidth="11.4921875" defaultRowHeight="12.75" zeroHeight="false" outlineLevelRow="0" outlineLevelCol="0"/>
  <cols>
    <col collapsed="false" customWidth="true" hidden="false" outlineLevel="0" max="1" min="1" style="1008" width="9.5"/>
    <col collapsed="false" customWidth="true" hidden="false" outlineLevel="0" max="2" min="2" style="1008" width="18.5"/>
    <col collapsed="false" customWidth="true" hidden="false" outlineLevel="0" max="3" min="3" style="1009" width="11.62"/>
    <col collapsed="false" customWidth="true" hidden="false" outlineLevel="0" max="4" min="4" style="1008" width="16.38"/>
    <col collapsed="false" customWidth="false" hidden="false" outlineLevel="0" max="5" min="5" style="1008" width="11.5"/>
    <col collapsed="false" customWidth="true" hidden="false" outlineLevel="0" max="7" min="6" style="1008" width="13.87"/>
    <col collapsed="false" customWidth="false" hidden="false" outlineLevel="0" max="8" min="8" style="1008" width="11.5"/>
    <col collapsed="false" customWidth="true" hidden="false" outlineLevel="0" max="9" min="9" style="1008" width="9.12"/>
    <col collapsed="false" customWidth="true" hidden="false" outlineLevel="0" max="10" min="10" style="1008" width="10.62"/>
    <col collapsed="false" customWidth="false" hidden="false" outlineLevel="0" max="11" min="11" style="1008" width="11.5"/>
    <col collapsed="false" customWidth="true" hidden="false" outlineLevel="0" max="12" min="12" style="1008" width="11.38"/>
    <col collapsed="false" customWidth="true" hidden="false" outlineLevel="0" max="13" min="13" style="1008" width="13.87"/>
    <col collapsed="false" customWidth="true" hidden="false" outlineLevel="0" max="14" min="14" style="1008" width="9"/>
    <col collapsed="false" customWidth="true" hidden="false" outlineLevel="0" max="16" min="15" style="1008" width="12.13"/>
    <col collapsed="false" customWidth="true" hidden="false" outlineLevel="0" max="18" min="17" style="1008" width="11.87"/>
    <col collapsed="false" customWidth="true" hidden="false" outlineLevel="0" max="20" min="19" style="1008" width="10.62"/>
    <col collapsed="false" customWidth="true" hidden="false" outlineLevel="0" max="21" min="21" style="1008" width="15.38"/>
    <col collapsed="false" customWidth="true" hidden="false" outlineLevel="0" max="22" min="22" style="1008" width="16"/>
    <col collapsed="false" customWidth="true" hidden="false" outlineLevel="0" max="23" min="23" style="1008" width="10.5"/>
    <col collapsed="false" customWidth="false" hidden="false" outlineLevel="0" max="1024" min="24" style="1008" width="11.5"/>
  </cols>
  <sheetData>
    <row r="1" s="217" customFormat="true" ht="54" hidden="false" customHeight="true" outlineLevel="0" collapsed="false">
      <c r="A1" s="1010" t="s">
        <v>649</v>
      </c>
      <c r="B1" s="1010"/>
      <c r="C1" s="1010"/>
      <c r="D1" s="1010"/>
      <c r="E1" s="1010"/>
      <c r="F1" s="1010"/>
      <c r="G1" s="1010"/>
      <c r="H1" s="1010"/>
      <c r="I1" s="1010"/>
      <c r="J1" s="1010"/>
      <c r="K1" s="1010"/>
      <c r="L1" s="1010"/>
      <c r="M1" s="1010"/>
      <c r="N1" s="1010"/>
      <c r="O1" s="1011"/>
      <c r="P1" s="1011"/>
      <c r="Q1" s="1011"/>
      <c r="R1" s="1011"/>
      <c r="S1" s="1012" t="s">
        <v>4</v>
      </c>
      <c r="T1" s="1013"/>
      <c r="U1" s="1013"/>
      <c r="V1" s="1013"/>
      <c r="W1" s="1013"/>
      <c r="X1" s="1013"/>
      <c r="Y1" s="1013"/>
      <c r="Z1" s="1013"/>
      <c r="AA1" s="1013"/>
      <c r="AB1" s="1013"/>
      <c r="AC1" s="1013"/>
      <c r="AD1" s="1013"/>
      <c r="AE1" s="1013"/>
      <c r="AF1" s="1013"/>
      <c r="AG1" s="1013"/>
      <c r="AH1" s="1013"/>
      <c r="AI1" s="1013"/>
      <c r="AJ1" s="1013"/>
      <c r="AK1" s="1013"/>
      <c r="AL1" s="1013"/>
      <c r="AM1" s="1013"/>
      <c r="AN1" s="1013"/>
      <c r="AO1" s="1013"/>
      <c r="AP1" s="1013"/>
      <c r="AQ1" s="1013"/>
    </row>
    <row r="2" customFormat="false" ht="15.75" hidden="false" customHeight="true" outlineLevel="0" collapsed="false">
      <c r="A2" s="1014"/>
      <c r="AC2" s="1014"/>
      <c r="AD2" s="1014"/>
    </row>
    <row r="3" customFormat="false" ht="15" hidden="false" customHeight="true" outlineLevel="0" collapsed="false">
      <c r="A3" s="1015"/>
      <c r="B3" s="1015"/>
      <c r="C3" s="1015" t="s">
        <v>116</v>
      </c>
      <c r="D3" s="1015"/>
      <c r="E3" s="1015"/>
      <c r="F3" s="1015"/>
      <c r="G3" s="1015"/>
      <c r="H3" s="1015"/>
      <c r="I3" s="1015"/>
      <c r="J3" s="1015"/>
      <c r="K3" s="1015"/>
      <c r="L3" s="1015"/>
      <c r="M3" s="1015"/>
      <c r="N3" s="1015"/>
      <c r="O3" s="1015" t="s">
        <v>117</v>
      </c>
      <c r="P3" s="1015"/>
      <c r="Q3" s="1015"/>
      <c r="R3" s="1015"/>
      <c r="S3" s="1015"/>
      <c r="T3" s="1015"/>
      <c r="U3" s="1015"/>
      <c r="V3" s="1015"/>
      <c r="W3" s="1015"/>
      <c r="X3" s="1015"/>
      <c r="Y3" s="1015"/>
      <c r="Z3" s="1015"/>
      <c r="AA3" s="1015"/>
      <c r="AB3" s="1015"/>
      <c r="AC3" s="1014"/>
      <c r="AD3" s="1014"/>
    </row>
    <row r="4" customFormat="false" ht="55.5" hidden="false" customHeight="true" outlineLevel="0" collapsed="false">
      <c r="A4" s="1015" t="s">
        <v>650</v>
      </c>
      <c r="B4" s="1015"/>
      <c r="C4" s="1015" t="s">
        <v>118</v>
      </c>
      <c r="D4" s="1015" t="s">
        <v>119</v>
      </c>
      <c r="E4" s="1015"/>
      <c r="F4" s="1015" t="s">
        <v>239</v>
      </c>
      <c r="G4" s="1015" t="s">
        <v>121</v>
      </c>
      <c r="H4" s="1015" t="s">
        <v>122</v>
      </c>
      <c r="I4" s="1015" t="s">
        <v>123</v>
      </c>
      <c r="J4" s="1015" t="s">
        <v>124</v>
      </c>
      <c r="K4" s="1015"/>
      <c r="L4" s="1015"/>
      <c r="M4" s="1015" t="s">
        <v>125</v>
      </c>
      <c r="N4" s="1015"/>
      <c r="O4" s="1015" t="s">
        <v>127</v>
      </c>
      <c r="P4" s="1015"/>
      <c r="Q4" s="1015" t="s">
        <v>651</v>
      </c>
      <c r="R4" s="1015"/>
      <c r="S4" s="1015" t="s">
        <v>652</v>
      </c>
      <c r="T4" s="1015"/>
      <c r="U4" s="1015" t="s">
        <v>653</v>
      </c>
      <c r="V4" s="1015" t="s">
        <v>654</v>
      </c>
      <c r="W4" s="1015" t="s">
        <v>655</v>
      </c>
      <c r="X4" s="1015"/>
      <c r="Y4" s="1015" t="s">
        <v>656</v>
      </c>
      <c r="Z4" s="1015" t="s">
        <v>657</v>
      </c>
      <c r="AA4" s="1015" t="s">
        <v>130</v>
      </c>
      <c r="AB4" s="1015" t="s">
        <v>131</v>
      </c>
      <c r="AC4" s="1014"/>
      <c r="AD4" s="1014"/>
    </row>
    <row r="5" customFormat="false" ht="45" hidden="false" customHeight="true" outlineLevel="0" collapsed="false">
      <c r="A5" s="1016" t="s">
        <v>658</v>
      </c>
      <c r="B5" s="1016"/>
      <c r="C5" s="1015" t="s">
        <v>118</v>
      </c>
      <c r="D5" s="1015" t="s">
        <v>659</v>
      </c>
      <c r="E5" s="1015" t="s">
        <v>660</v>
      </c>
      <c r="F5" s="1015" t="s">
        <v>661</v>
      </c>
      <c r="G5" s="1015" t="s">
        <v>661</v>
      </c>
      <c r="H5" s="1015" t="s">
        <v>662</v>
      </c>
      <c r="I5" s="1015" t="s">
        <v>123</v>
      </c>
      <c r="J5" s="1015" t="s">
        <v>663</v>
      </c>
      <c r="K5" s="1015" t="s">
        <v>664</v>
      </c>
      <c r="L5" s="1015" t="s">
        <v>665</v>
      </c>
      <c r="M5" s="1015" t="s">
        <v>666</v>
      </c>
      <c r="N5" s="1015" t="s">
        <v>667</v>
      </c>
      <c r="O5" s="1015" t="s">
        <v>668</v>
      </c>
      <c r="P5" s="1015"/>
      <c r="Q5" s="1015" t="s">
        <v>669</v>
      </c>
      <c r="R5" s="1015"/>
      <c r="S5" s="1015" t="s">
        <v>670</v>
      </c>
      <c r="T5" s="1015"/>
      <c r="U5" s="1015" t="s">
        <v>126</v>
      </c>
      <c r="V5" s="1015" t="s">
        <v>671</v>
      </c>
      <c r="W5" s="1015" t="s">
        <v>672</v>
      </c>
      <c r="X5" s="1015"/>
      <c r="Y5" s="1015" t="s">
        <v>673</v>
      </c>
      <c r="Z5" s="1015" t="s">
        <v>674</v>
      </c>
      <c r="AA5" s="1015"/>
      <c r="AB5" s="1015"/>
      <c r="AC5" s="1014"/>
      <c r="AD5" s="1014"/>
    </row>
    <row r="6" customFormat="false" ht="15" hidden="false" customHeight="true" outlineLevel="0" collapsed="false">
      <c r="A6" s="1016" t="s">
        <v>675</v>
      </c>
      <c r="B6" s="1016"/>
      <c r="C6" s="1015"/>
      <c r="D6" s="1015"/>
      <c r="E6" s="1015"/>
      <c r="F6" s="1015"/>
      <c r="G6" s="1015"/>
      <c r="H6" s="1015"/>
      <c r="I6" s="1015"/>
      <c r="J6" s="1015"/>
      <c r="K6" s="1015"/>
      <c r="L6" s="1015"/>
      <c r="M6" s="1015"/>
      <c r="N6" s="1015"/>
      <c r="O6" s="1015" t="s">
        <v>676</v>
      </c>
      <c r="P6" s="1015" t="s">
        <v>677</v>
      </c>
      <c r="Q6" s="1015" t="s">
        <v>676</v>
      </c>
      <c r="R6" s="1015" t="s">
        <v>677</v>
      </c>
      <c r="S6" s="1015" t="s">
        <v>676</v>
      </c>
      <c r="T6" s="1015" t="s">
        <v>677</v>
      </c>
      <c r="U6" s="1015" t="s">
        <v>625</v>
      </c>
      <c r="V6" s="1015" t="s">
        <v>625</v>
      </c>
      <c r="W6" s="1015" t="s">
        <v>676</v>
      </c>
      <c r="X6" s="1015" t="s">
        <v>677</v>
      </c>
      <c r="Y6" s="1015" t="s">
        <v>625</v>
      </c>
      <c r="Z6" s="1015" t="s">
        <v>625</v>
      </c>
      <c r="AA6" s="1015" t="s">
        <v>625</v>
      </c>
      <c r="AB6" s="1015" t="s">
        <v>625</v>
      </c>
      <c r="AC6" s="1014"/>
      <c r="AD6" s="1014"/>
    </row>
    <row r="7" customFormat="false" ht="18" hidden="false" customHeight="true" outlineLevel="0" collapsed="false">
      <c r="A7" s="1017" t="s">
        <v>678</v>
      </c>
      <c r="B7" s="1018" t="s">
        <v>679</v>
      </c>
      <c r="C7" s="1019" t="n">
        <v>0.202</v>
      </c>
      <c r="D7" s="1019" t="n">
        <v>0.227</v>
      </c>
      <c r="E7" s="1019" t="n">
        <v>0.231</v>
      </c>
      <c r="F7" s="1019" t="n">
        <v>0.267</v>
      </c>
      <c r="G7" s="1019" t="n">
        <v>0.267</v>
      </c>
      <c r="H7" s="1019" t="n">
        <v>0.249</v>
      </c>
      <c r="I7" s="1019" t="n">
        <v>0.364</v>
      </c>
      <c r="J7" s="1019" t="n">
        <v>0.354</v>
      </c>
      <c r="K7" s="1019" t="n">
        <v>0.341</v>
      </c>
      <c r="L7" s="1019" t="n">
        <v>0.346</v>
      </c>
      <c r="M7" s="1019" t="n">
        <v>0.33</v>
      </c>
      <c r="N7" s="1019" t="n">
        <v>0.382</v>
      </c>
      <c r="O7" s="1019" t="n">
        <v>0</v>
      </c>
      <c r="P7" s="1019" t="n">
        <v>0.287</v>
      </c>
      <c r="Q7" s="1019" t="n">
        <v>0</v>
      </c>
      <c r="R7" s="1019" t="n">
        <v>0.255</v>
      </c>
      <c r="S7" s="1019" t="n">
        <v>0</v>
      </c>
      <c r="T7" s="1019" t="n">
        <v>0.255</v>
      </c>
      <c r="U7" s="1019" t="n">
        <v>0.197</v>
      </c>
      <c r="V7" s="1019" t="n">
        <v>0</v>
      </c>
      <c r="W7" s="1019" t="n">
        <v>0</v>
      </c>
      <c r="X7" s="1019" t="n">
        <v>0.403</v>
      </c>
      <c r="Y7" s="1019" t="n">
        <v>0.403</v>
      </c>
      <c r="Z7" s="1019" t="n">
        <v>0.36</v>
      </c>
      <c r="AA7" s="1020" t="s">
        <v>625</v>
      </c>
      <c r="AB7" s="1020" t="s">
        <v>625</v>
      </c>
      <c r="AC7" s="1014"/>
      <c r="AD7" s="1014"/>
    </row>
    <row r="8" customFormat="false" ht="18" hidden="false" customHeight="false" outlineLevel="0" collapsed="false">
      <c r="A8" s="1017"/>
      <c r="B8" s="1018" t="s">
        <v>680</v>
      </c>
      <c r="C8" s="1019" t="n">
        <v>0.202</v>
      </c>
      <c r="D8" s="1019" t="n">
        <v>0.227</v>
      </c>
      <c r="E8" s="1019" t="n">
        <v>0.232</v>
      </c>
      <c r="F8" s="1019" t="n">
        <v>0.268</v>
      </c>
      <c r="G8" s="1019" t="s">
        <v>681</v>
      </c>
      <c r="H8" s="1019" t="s">
        <v>682</v>
      </c>
      <c r="I8" s="1019" t="n">
        <v>0.365</v>
      </c>
      <c r="J8" s="1019" t="n">
        <v>0.356</v>
      </c>
      <c r="K8" s="1019" t="n">
        <v>0.342</v>
      </c>
      <c r="L8" s="1019" t="n">
        <v>0.348</v>
      </c>
      <c r="M8" s="1019" t="n">
        <v>0.337</v>
      </c>
      <c r="N8" s="1019" t="n">
        <v>0.383</v>
      </c>
      <c r="O8" s="1019" t="n">
        <v>0.001</v>
      </c>
      <c r="P8" s="1019" t="n">
        <v>0.302</v>
      </c>
      <c r="Q8" s="1019" t="n">
        <v>0.001</v>
      </c>
      <c r="R8" s="1019" t="n">
        <v>0.256</v>
      </c>
      <c r="S8" s="1019" t="n">
        <v>0.001</v>
      </c>
      <c r="T8" s="1019" t="n">
        <v>0.256</v>
      </c>
      <c r="U8" s="1019" t="n">
        <v>0.197</v>
      </c>
      <c r="V8" s="1019" t="n">
        <v>0.007</v>
      </c>
      <c r="W8" s="1019" t="n">
        <v>0.007</v>
      </c>
      <c r="X8" s="1019" t="n">
        <v>0.41</v>
      </c>
      <c r="Y8" s="1019" t="n">
        <v>0.41</v>
      </c>
      <c r="Z8" s="1019" t="n">
        <v>0.367</v>
      </c>
      <c r="AA8" s="1020" t="s">
        <v>625</v>
      </c>
      <c r="AB8" s="1020" t="s">
        <v>625</v>
      </c>
      <c r="AC8" s="1014"/>
      <c r="AD8" s="1014"/>
    </row>
    <row r="9" customFormat="false" ht="18" hidden="false" customHeight="true" outlineLevel="0" collapsed="false">
      <c r="A9" s="1017" t="s">
        <v>683</v>
      </c>
      <c r="B9" s="1018" t="s">
        <v>684</v>
      </c>
      <c r="C9" s="1019" t="n">
        <v>0.221</v>
      </c>
      <c r="D9" s="1019" t="s">
        <v>685</v>
      </c>
      <c r="E9" s="1019" t="s">
        <v>685</v>
      </c>
      <c r="F9" s="1019" t="n">
        <v>0.292</v>
      </c>
      <c r="G9" s="1019" t="n">
        <v>0.292</v>
      </c>
      <c r="H9" s="1019" t="n">
        <v>0.299</v>
      </c>
      <c r="I9" s="1019" t="n">
        <v>0.368</v>
      </c>
      <c r="J9" s="1019" t="n">
        <v>0.379</v>
      </c>
      <c r="K9" s="1019" t="n">
        <v>0.366</v>
      </c>
      <c r="L9" s="1019" t="n">
        <v>0.371</v>
      </c>
      <c r="M9" s="1019" t="n">
        <v>0.181</v>
      </c>
      <c r="N9" s="1019" t="n">
        <v>0.386</v>
      </c>
      <c r="O9" s="1019" t="n">
        <v>0.171</v>
      </c>
      <c r="P9" s="1019"/>
      <c r="Q9" s="1019" t="n">
        <v>0.194</v>
      </c>
      <c r="R9" s="1019"/>
      <c r="S9" s="1019" t="n">
        <v>0.147</v>
      </c>
      <c r="T9" s="1019"/>
      <c r="U9" s="1019" t="s">
        <v>685</v>
      </c>
      <c r="V9" s="1019" t="n">
        <v>0.107</v>
      </c>
      <c r="W9" s="1019" t="n">
        <v>0.006</v>
      </c>
      <c r="X9" s="1019" t="n">
        <v>0.409</v>
      </c>
      <c r="Y9" s="1019" t="n">
        <v>0.193</v>
      </c>
      <c r="Z9" s="1019" t="s">
        <v>686</v>
      </c>
      <c r="AA9" s="1020" t="s">
        <v>685</v>
      </c>
      <c r="AB9" s="1020" t="s">
        <v>687</v>
      </c>
      <c r="AC9" s="1014"/>
      <c r="AD9" s="1014"/>
    </row>
    <row r="10" customFormat="false" ht="18" hidden="false" customHeight="false" outlineLevel="0" collapsed="false">
      <c r="A10" s="1017"/>
      <c r="B10" s="1018" t="s">
        <v>688</v>
      </c>
      <c r="C10" s="1019" t="n">
        <v>0.237</v>
      </c>
      <c r="D10" s="1019" t="s">
        <v>685</v>
      </c>
      <c r="E10" s="1019" t="s">
        <v>685</v>
      </c>
      <c r="F10" s="1019" t="n">
        <v>0.305</v>
      </c>
      <c r="G10" s="1019" t="n">
        <v>0.305</v>
      </c>
      <c r="H10" s="1019" t="n">
        <v>0.307</v>
      </c>
      <c r="I10" s="1019" t="n">
        <v>0.375</v>
      </c>
      <c r="J10" s="1019" t="n">
        <v>0.393</v>
      </c>
      <c r="K10" s="1019" t="n">
        <v>0.38</v>
      </c>
      <c r="L10" s="1019" t="n">
        <v>0.385</v>
      </c>
      <c r="M10" s="1019" t="n">
        <v>0.174</v>
      </c>
      <c r="N10" s="1019" t="n">
        <v>0.392</v>
      </c>
      <c r="O10" s="1019" t="s">
        <v>689</v>
      </c>
      <c r="P10" s="1019"/>
      <c r="Q10" s="1019" t="s">
        <v>690</v>
      </c>
      <c r="R10" s="1019"/>
      <c r="S10" s="1019" t="s">
        <v>691</v>
      </c>
      <c r="T10" s="1019"/>
      <c r="U10" s="1019" t="s">
        <v>685</v>
      </c>
      <c r="V10" s="1019" t="n">
        <v>0.106</v>
      </c>
      <c r="W10" s="1019" t="n">
        <v>0.013</v>
      </c>
      <c r="X10" s="1019" t="s">
        <v>692</v>
      </c>
      <c r="Y10" s="1019" t="n">
        <v>0.184</v>
      </c>
      <c r="Z10" s="1019" t="s">
        <v>686</v>
      </c>
      <c r="AA10" s="1020" t="s">
        <v>685</v>
      </c>
      <c r="AB10" s="1020" t="s">
        <v>687</v>
      </c>
      <c r="AC10" s="1014"/>
      <c r="AD10" s="1014"/>
    </row>
    <row r="11" customFormat="false" ht="12.75" hidden="false" customHeight="false" outlineLevel="0" collapsed="false">
      <c r="A11" s="1014"/>
      <c r="B11" s="1014"/>
      <c r="C11" s="1014"/>
      <c r="D11" s="1014"/>
      <c r="E11" s="1014"/>
      <c r="F11" s="1014"/>
      <c r="G11" s="1014"/>
      <c r="H11" s="1014"/>
      <c r="I11" s="1014"/>
      <c r="J11" s="1014"/>
      <c r="K11" s="1014"/>
      <c r="L11" s="1014"/>
      <c r="M11" s="1014"/>
      <c r="N11" s="1014"/>
      <c r="O11" s="1014"/>
      <c r="P11" s="1014"/>
      <c r="Q11" s="1014"/>
      <c r="R11" s="1014"/>
      <c r="S11" s="1014"/>
      <c r="T11" s="1014"/>
      <c r="U11" s="1014"/>
      <c r="V11" s="1014"/>
      <c r="W11" s="1014"/>
      <c r="X11" s="1014"/>
      <c r="Y11" s="1014"/>
      <c r="Z11" s="1014"/>
      <c r="AA11" s="1014"/>
      <c r="AB11" s="1014"/>
      <c r="AC11" s="1014"/>
      <c r="AD11" s="1014"/>
    </row>
    <row r="12" s="1021" customFormat="true" ht="12.75" hidden="false" customHeight="false" outlineLevel="0" collapsed="false"/>
    <row r="13" s="1021" customFormat="true" ht="15" hidden="false" customHeight="false" outlineLevel="0" collapsed="false">
      <c r="P13" s="1022" t="s">
        <v>693</v>
      </c>
      <c r="Q13" s="1023"/>
      <c r="R13" s="1024"/>
      <c r="S13" s="1024"/>
    </row>
    <row r="14" s="1021" customFormat="true" ht="15" hidden="false" customHeight="false" outlineLevel="0" collapsed="false">
      <c r="P14" s="1025" t="s">
        <v>694</v>
      </c>
    </row>
    <row r="15" s="1021" customFormat="true" ht="12.75" hidden="false" customHeight="false" outlineLevel="0" collapsed="false"/>
    <row r="16" s="1021" customFormat="true" ht="12.75" hidden="false" customHeight="false" outlineLevel="0" collapsed="false"/>
    <row r="17" s="1021" customFormat="true" ht="12.75" hidden="false" customHeight="false" outlineLevel="0" collapsed="false">
      <c r="C17" s="1026" t="s">
        <v>695</v>
      </c>
      <c r="D17" s="1026"/>
      <c r="E17" s="1026"/>
      <c r="F17" s="1026"/>
      <c r="G17" s="1026"/>
      <c r="H17" s="1026"/>
      <c r="I17" s="1026"/>
      <c r="J17" s="1026"/>
      <c r="K17" s="1026"/>
      <c r="L17" s="1026"/>
      <c r="M17" s="1026"/>
      <c r="N17" s="1026"/>
      <c r="O17" s="1026"/>
      <c r="P17" s="1026"/>
      <c r="Q17" s="1026"/>
      <c r="R17" s="1026"/>
      <c r="S17" s="1026"/>
      <c r="T17" s="1026"/>
      <c r="U17" s="1026"/>
      <c r="V17" s="1026"/>
      <c r="W17" s="1026"/>
      <c r="X17" s="1026"/>
      <c r="Y17" s="1026"/>
      <c r="Z17" s="1026"/>
      <c r="AA17" s="1026"/>
      <c r="AB17" s="1026"/>
    </row>
    <row r="18" s="1021" customFormat="true" ht="12.75" hidden="false" customHeight="false" outlineLevel="0" collapsed="false">
      <c r="C18" s="1026" t="s">
        <v>696</v>
      </c>
      <c r="D18" s="1026"/>
      <c r="E18" s="1026"/>
      <c r="F18" s="1026"/>
      <c r="G18" s="1026"/>
      <c r="H18" s="1026"/>
      <c r="I18" s="1026"/>
      <c r="J18" s="1026"/>
      <c r="K18" s="1026"/>
      <c r="L18" s="1026"/>
      <c r="M18" s="1026"/>
      <c r="N18" s="1026"/>
      <c r="O18" s="1026"/>
      <c r="P18" s="1026"/>
      <c r="Q18" s="1026"/>
      <c r="R18" s="1026"/>
      <c r="S18" s="1026"/>
      <c r="T18" s="1026"/>
      <c r="U18" s="1026"/>
      <c r="V18" s="1026"/>
      <c r="W18" s="1026"/>
      <c r="X18" s="1026"/>
      <c r="Y18" s="1026"/>
      <c r="Z18" s="1026"/>
      <c r="AA18" s="1026"/>
      <c r="AB18" s="1026"/>
    </row>
    <row r="19" s="1021" customFormat="true" ht="12.75" hidden="false" customHeight="false" outlineLevel="0" collapsed="false">
      <c r="C19" s="1021" t="s">
        <v>697</v>
      </c>
    </row>
    <row r="20" s="1021" customFormat="true" ht="12.75" hidden="false" customHeight="false" outlineLevel="0" collapsed="false">
      <c r="C20" s="1021" t="s">
        <v>698</v>
      </c>
    </row>
    <row r="21" s="1021" customFormat="true" ht="12.75" hidden="false" customHeight="false" outlineLevel="0" collapsed="false">
      <c r="C21" s="1021" t="s">
        <v>699</v>
      </c>
    </row>
    <row r="22" s="1021" customFormat="true" ht="12.75" hidden="false" customHeight="false" outlineLevel="0" collapsed="false">
      <c r="C22" s="1021" t="s">
        <v>700</v>
      </c>
    </row>
    <row r="23" s="1021" customFormat="true" ht="23.45" hidden="false" customHeight="true" outlineLevel="0" collapsed="false">
      <c r="C23" s="1027" t="s">
        <v>701</v>
      </c>
      <c r="D23" s="1028" t="s">
        <v>702</v>
      </c>
      <c r="E23" s="1028"/>
      <c r="F23" s="1028"/>
      <c r="G23" s="1028"/>
      <c r="H23" s="1028"/>
      <c r="I23" s="1028"/>
      <c r="J23" s="1028"/>
      <c r="K23" s="1028"/>
      <c r="L23" s="1028"/>
      <c r="M23" s="1028"/>
      <c r="N23" s="1028"/>
      <c r="O23" s="1028"/>
      <c r="P23" s="1028"/>
      <c r="Q23" s="1028"/>
      <c r="R23" s="1028"/>
      <c r="S23" s="1028"/>
      <c r="T23" s="1028"/>
      <c r="U23" s="1028"/>
      <c r="V23" s="1028"/>
      <c r="W23" s="1028"/>
      <c r="X23" s="1028"/>
      <c r="Y23" s="1028"/>
      <c r="Z23" s="1028"/>
      <c r="AA23" s="1028"/>
      <c r="AB23" s="1028"/>
    </row>
    <row r="24" s="1021" customFormat="true" ht="12.75" hidden="false" customHeight="false" outlineLevel="0" collapsed="false">
      <c r="C24" s="1021" t="s">
        <v>703</v>
      </c>
      <c r="D24" s="1029"/>
    </row>
    <row r="25" s="1021" customFormat="true" ht="12.75" hidden="false" customHeight="false" outlineLevel="0" collapsed="false"/>
    <row r="26" s="1021" customFormat="true" ht="12.75" hidden="false" customHeight="false" outlineLevel="0" collapsed="false"/>
    <row r="27" customFormat="false" ht="12.75" hidden="false" customHeight="false" outlineLevel="0" collapsed="false">
      <c r="A27" s="1014"/>
      <c r="B27" s="1014"/>
      <c r="C27" s="1014"/>
      <c r="D27" s="1014"/>
      <c r="E27" s="1014"/>
      <c r="F27" s="1014"/>
      <c r="G27" s="1014"/>
      <c r="H27" s="1014"/>
      <c r="I27" s="1014"/>
      <c r="J27" s="1014"/>
      <c r="K27" s="1014"/>
      <c r="L27" s="1014"/>
      <c r="M27" s="1014"/>
      <c r="N27" s="1014"/>
      <c r="O27" s="1014"/>
      <c r="P27" s="1014"/>
      <c r="Q27" s="1014"/>
      <c r="R27" s="1014"/>
      <c r="S27" s="1014"/>
      <c r="T27" s="1014"/>
      <c r="U27" s="1014"/>
      <c r="V27" s="1014"/>
      <c r="W27" s="1014"/>
      <c r="X27" s="1014"/>
      <c r="Y27" s="1014"/>
      <c r="Z27" s="1014"/>
      <c r="AA27" s="1014"/>
      <c r="AB27" s="1014"/>
      <c r="AC27" s="1014"/>
      <c r="AD27" s="1014"/>
      <c r="AE27" s="1014"/>
    </row>
    <row r="28" customFormat="false" ht="12.75" hidden="false" customHeight="false" outlineLevel="0" collapsed="false">
      <c r="A28" s="1014"/>
      <c r="B28" s="1014"/>
      <c r="C28" s="1014"/>
      <c r="D28" s="1014"/>
      <c r="E28" s="1014"/>
      <c r="F28" s="1014"/>
      <c r="G28" s="1014"/>
      <c r="H28" s="1014"/>
      <c r="I28" s="1014"/>
      <c r="J28" s="1014"/>
      <c r="K28" s="1014"/>
      <c r="L28" s="1014"/>
      <c r="M28" s="1014"/>
      <c r="N28" s="1014"/>
      <c r="O28" s="1014"/>
      <c r="P28" s="1014"/>
      <c r="Q28" s="1014"/>
      <c r="R28" s="1014"/>
      <c r="S28" s="1014"/>
      <c r="T28" s="1014"/>
      <c r="U28" s="1014"/>
      <c r="V28" s="1014"/>
      <c r="W28" s="1014"/>
      <c r="X28" s="1014"/>
      <c r="Y28" s="1014"/>
      <c r="Z28" s="1014"/>
      <c r="AA28" s="1014"/>
      <c r="AB28" s="1014"/>
      <c r="AC28" s="1014"/>
      <c r="AD28" s="1014"/>
      <c r="AE28" s="1014"/>
    </row>
    <row r="29" customFormat="false" ht="12.75" hidden="false" customHeight="false" outlineLevel="0" collapsed="false">
      <c r="A29" s="1014"/>
      <c r="B29" s="1014"/>
      <c r="C29" s="1014"/>
      <c r="D29" s="1014"/>
      <c r="E29" s="1014"/>
      <c r="F29" s="1014"/>
      <c r="G29" s="1014"/>
      <c r="H29" s="1014"/>
      <c r="I29" s="1014"/>
      <c r="J29" s="1014"/>
      <c r="K29" s="1014"/>
      <c r="L29" s="1014"/>
      <c r="M29" s="1014"/>
      <c r="N29" s="1014"/>
      <c r="O29" s="1014"/>
      <c r="P29" s="1014"/>
      <c r="Q29" s="1014"/>
      <c r="R29" s="1014"/>
      <c r="S29" s="1014"/>
      <c r="T29" s="1014"/>
      <c r="U29" s="1014"/>
      <c r="V29" s="1014"/>
      <c r="W29" s="1014"/>
      <c r="X29" s="1014"/>
      <c r="Y29" s="1014"/>
      <c r="Z29" s="1014"/>
      <c r="AA29" s="1014"/>
      <c r="AB29" s="1014"/>
      <c r="AC29" s="1014"/>
      <c r="AD29" s="1014"/>
      <c r="AE29" s="1014"/>
    </row>
    <row r="30" customFormat="false" ht="12.75" hidden="false" customHeight="false" outlineLevel="0" collapsed="false">
      <c r="A30" s="1014"/>
      <c r="B30" s="1014"/>
      <c r="C30" s="1014"/>
      <c r="D30" s="1014"/>
      <c r="E30" s="1014"/>
      <c r="F30" s="1014"/>
      <c r="G30" s="1014"/>
      <c r="H30" s="1014"/>
      <c r="I30" s="1014"/>
      <c r="J30" s="1014"/>
      <c r="K30" s="1014"/>
      <c r="L30" s="1014"/>
      <c r="M30" s="1014"/>
      <c r="N30" s="1014"/>
      <c r="O30" s="1014"/>
      <c r="P30" s="1014"/>
      <c r="Q30" s="1014"/>
      <c r="R30" s="1014"/>
      <c r="S30" s="1014"/>
      <c r="T30" s="1014"/>
      <c r="U30" s="1014"/>
      <c r="V30" s="1014"/>
      <c r="W30" s="1014"/>
      <c r="X30" s="1014"/>
      <c r="Y30" s="1014"/>
      <c r="Z30" s="1014"/>
      <c r="AA30" s="1014"/>
      <c r="AB30" s="1014"/>
      <c r="AC30" s="1014"/>
      <c r="AD30" s="1014"/>
      <c r="AE30" s="1014"/>
    </row>
    <row r="31" customFormat="false" ht="12.75" hidden="false" customHeight="false" outlineLevel="0" collapsed="false">
      <c r="A31" s="1014"/>
      <c r="B31" s="1014"/>
      <c r="C31" s="1014"/>
      <c r="D31" s="1014"/>
      <c r="E31" s="1014"/>
      <c r="F31" s="1014"/>
      <c r="G31" s="1014"/>
      <c r="H31" s="1014"/>
      <c r="I31" s="1014"/>
      <c r="J31" s="1014"/>
      <c r="K31" s="1014"/>
      <c r="L31" s="1014"/>
      <c r="M31" s="1014"/>
      <c r="N31" s="1014"/>
      <c r="O31" s="1014"/>
      <c r="P31" s="1014"/>
      <c r="Q31" s="1014"/>
      <c r="R31" s="1014"/>
      <c r="S31" s="1014"/>
      <c r="T31" s="1014"/>
      <c r="U31" s="1014"/>
      <c r="V31" s="1014"/>
      <c r="W31" s="1014"/>
      <c r="X31" s="1014"/>
      <c r="Y31" s="1014"/>
      <c r="Z31" s="1014"/>
      <c r="AA31" s="1014"/>
      <c r="AB31" s="1014"/>
      <c r="AC31" s="1014"/>
      <c r="AD31" s="1014"/>
      <c r="AE31" s="1014"/>
    </row>
    <row r="32" customFormat="false" ht="12.75" hidden="false" customHeight="false" outlineLevel="0" collapsed="false">
      <c r="A32" s="1014"/>
      <c r="B32" s="1014"/>
      <c r="C32" s="1014"/>
      <c r="D32" s="1014"/>
      <c r="E32" s="1014"/>
      <c r="F32" s="1014"/>
      <c r="G32" s="1014"/>
      <c r="H32" s="1014"/>
      <c r="I32" s="1014"/>
      <c r="J32" s="1014"/>
      <c r="K32" s="1014"/>
      <c r="L32" s="1014"/>
      <c r="M32" s="1014"/>
      <c r="N32" s="1014"/>
      <c r="O32" s="1014"/>
      <c r="P32" s="1014"/>
      <c r="Q32" s="1014"/>
      <c r="R32" s="1014"/>
      <c r="S32" s="1014"/>
      <c r="T32" s="1014"/>
      <c r="U32" s="1014"/>
      <c r="V32" s="1014"/>
      <c r="W32" s="1014"/>
      <c r="X32" s="1014"/>
      <c r="Y32" s="1014"/>
      <c r="Z32" s="1014"/>
      <c r="AA32" s="1014"/>
      <c r="AB32" s="1014"/>
      <c r="AC32" s="1014"/>
      <c r="AD32" s="1014"/>
      <c r="AE32" s="1014"/>
    </row>
    <row r="33" customFormat="false" ht="12.75" hidden="false" customHeight="false" outlineLevel="0" collapsed="false">
      <c r="A33" s="1014"/>
      <c r="B33" s="1014"/>
      <c r="C33" s="1014"/>
      <c r="D33" s="1014"/>
      <c r="E33" s="1014"/>
      <c r="F33" s="1014"/>
      <c r="G33" s="1014"/>
      <c r="H33" s="1014"/>
      <c r="I33" s="1014"/>
      <c r="J33" s="1014"/>
      <c r="K33" s="1014"/>
      <c r="L33" s="1014"/>
      <c r="M33" s="1014"/>
      <c r="N33" s="1014"/>
      <c r="O33" s="1014"/>
      <c r="P33" s="1014"/>
      <c r="Q33" s="1014"/>
      <c r="R33" s="1014"/>
      <c r="S33" s="1014"/>
      <c r="T33" s="1014"/>
      <c r="U33" s="1014"/>
      <c r="V33" s="1014"/>
      <c r="W33" s="1014"/>
      <c r="X33" s="1014"/>
      <c r="Y33" s="1014"/>
      <c r="Z33" s="1014"/>
      <c r="AA33" s="1014"/>
      <c r="AB33" s="1014"/>
      <c r="AC33" s="1014"/>
      <c r="AD33" s="1014"/>
      <c r="AE33" s="1014"/>
    </row>
    <row r="34" customFormat="false" ht="12.75" hidden="false" customHeight="false" outlineLevel="0" collapsed="false">
      <c r="A34" s="1014"/>
      <c r="B34" s="1014"/>
      <c r="C34" s="1014"/>
      <c r="D34" s="1014"/>
      <c r="E34" s="1014"/>
      <c r="F34" s="1014"/>
      <c r="G34" s="1014"/>
      <c r="H34" s="1014"/>
      <c r="I34" s="1014"/>
      <c r="J34" s="1014"/>
      <c r="K34" s="1014"/>
      <c r="L34" s="1014"/>
      <c r="M34" s="1014"/>
      <c r="N34" s="1014"/>
      <c r="O34" s="1014"/>
      <c r="P34" s="1014"/>
      <c r="Q34" s="1014"/>
      <c r="R34" s="1014"/>
      <c r="S34" s="1014"/>
      <c r="T34" s="1014"/>
      <c r="U34" s="1014"/>
      <c r="V34" s="1014"/>
      <c r="W34" s="1014"/>
      <c r="X34" s="1014"/>
      <c r="Y34" s="1014"/>
      <c r="Z34" s="1014"/>
      <c r="AA34" s="1014"/>
      <c r="AB34" s="1014"/>
      <c r="AC34" s="1014"/>
      <c r="AD34" s="1014"/>
      <c r="AE34" s="1014"/>
    </row>
    <row r="35" customFormat="false" ht="12.75" hidden="false" customHeight="false" outlineLevel="0" collapsed="false">
      <c r="A35" s="1014"/>
      <c r="B35" s="1014"/>
      <c r="C35" s="1014"/>
      <c r="D35" s="1014"/>
      <c r="E35" s="1014"/>
      <c r="F35" s="1014"/>
      <c r="G35" s="1014"/>
      <c r="H35" s="1014"/>
      <c r="I35" s="1014"/>
      <c r="J35" s="1014"/>
      <c r="K35" s="1014"/>
      <c r="L35" s="1014"/>
      <c r="M35" s="1014"/>
      <c r="N35" s="1014"/>
      <c r="O35" s="1014"/>
      <c r="P35" s="1014"/>
      <c r="Q35" s="1014"/>
      <c r="R35" s="1014"/>
      <c r="S35" s="1014"/>
      <c r="T35" s="1014"/>
      <c r="U35" s="1014"/>
      <c r="V35" s="1014"/>
      <c r="W35" s="1014"/>
      <c r="X35" s="1014"/>
      <c r="Y35" s="1014"/>
      <c r="Z35" s="1014"/>
      <c r="AA35" s="1014"/>
      <c r="AB35" s="1014"/>
      <c r="AC35" s="1014"/>
      <c r="AD35" s="1014"/>
      <c r="AE35" s="1014"/>
    </row>
    <row r="36" customFormat="false" ht="12.75" hidden="false" customHeight="false" outlineLevel="0" collapsed="false">
      <c r="A36" s="1014"/>
      <c r="B36" s="1014"/>
      <c r="C36" s="1014"/>
      <c r="D36" s="1014"/>
      <c r="E36" s="1014"/>
      <c r="F36" s="1014"/>
      <c r="G36" s="1014"/>
      <c r="H36" s="1014"/>
      <c r="I36" s="1014"/>
      <c r="J36" s="1014"/>
      <c r="K36" s="1014"/>
      <c r="L36" s="1014"/>
      <c r="M36" s="1014"/>
      <c r="N36" s="1014"/>
      <c r="O36" s="1014"/>
      <c r="P36" s="1014"/>
      <c r="Q36" s="1014"/>
      <c r="R36" s="1014"/>
      <c r="S36" s="1014"/>
      <c r="T36" s="1014"/>
      <c r="U36" s="1014"/>
      <c r="V36" s="1014"/>
      <c r="W36" s="1014"/>
      <c r="X36" s="1014"/>
      <c r="Y36" s="1014"/>
      <c r="Z36" s="1014"/>
      <c r="AA36" s="1014"/>
      <c r="AB36" s="1014"/>
      <c r="AC36" s="1014"/>
      <c r="AD36" s="1014"/>
      <c r="AE36" s="1014"/>
    </row>
    <row r="37" customFormat="false" ht="12.75" hidden="false" customHeight="false" outlineLevel="0" collapsed="false">
      <c r="A37" s="1014"/>
      <c r="B37" s="1014"/>
      <c r="C37" s="1014"/>
      <c r="D37" s="1014"/>
      <c r="E37" s="1014"/>
      <c r="F37" s="1014"/>
      <c r="G37" s="1014"/>
      <c r="H37" s="1014"/>
      <c r="I37" s="1014"/>
      <c r="J37" s="1014"/>
      <c r="K37" s="1014"/>
      <c r="L37" s="1014"/>
      <c r="M37" s="1014"/>
      <c r="N37" s="1014"/>
      <c r="O37" s="1014"/>
      <c r="P37" s="1014"/>
      <c r="Q37" s="1014"/>
      <c r="R37" s="1014"/>
      <c r="S37" s="1014"/>
      <c r="T37" s="1014"/>
      <c r="U37" s="1014"/>
      <c r="V37" s="1014"/>
      <c r="W37" s="1014"/>
      <c r="X37" s="1014"/>
      <c r="Y37" s="1014"/>
      <c r="Z37" s="1014"/>
      <c r="AA37" s="1014"/>
      <c r="AB37" s="1014"/>
      <c r="AC37" s="1014"/>
      <c r="AD37" s="1014"/>
      <c r="AE37" s="1014"/>
    </row>
    <row r="38" customFormat="false" ht="12.75" hidden="false" customHeight="false" outlineLevel="0" collapsed="false">
      <c r="A38" s="1014"/>
      <c r="B38" s="1014"/>
      <c r="C38" s="1014"/>
      <c r="D38" s="1014"/>
      <c r="E38" s="1014"/>
      <c r="F38" s="1014"/>
      <c r="G38" s="1014"/>
      <c r="H38" s="1014"/>
      <c r="I38" s="1014"/>
      <c r="J38" s="1014"/>
      <c r="K38" s="1014"/>
      <c r="L38" s="1014"/>
      <c r="M38" s="1014"/>
      <c r="N38" s="1014"/>
      <c r="O38" s="1014"/>
      <c r="P38" s="1014"/>
      <c r="Q38" s="1014"/>
      <c r="R38" s="1014"/>
      <c r="S38" s="1014"/>
      <c r="T38" s="1014"/>
      <c r="U38" s="1014"/>
      <c r="V38" s="1014"/>
      <c r="W38" s="1014"/>
      <c r="X38" s="1014"/>
      <c r="Y38" s="1014"/>
      <c r="Z38" s="1014"/>
      <c r="AA38" s="1014"/>
      <c r="AB38" s="1014"/>
      <c r="AC38" s="1014"/>
      <c r="AD38" s="1014"/>
      <c r="AE38" s="1014"/>
    </row>
    <row r="39" customFormat="false" ht="12.75" hidden="false" customHeight="false" outlineLevel="0" collapsed="false">
      <c r="A39" s="1014"/>
      <c r="B39" s="1014"/>
      <c r="C39" s="1014"/>
      <c r="D39" s="1014"/>
      <c r="E39" s="1014"/>
      <c r="F39" s="1014"/>
      <c r="G39" s="1014"/>
      <c r="H39" s="1014"/>
      <c r="I39" s="1014"/>
      <c r="J39" s="1014"/>
      <c r="K39" s="1014"/>
      <c r="L39" s="1014"/>
      <c r="M39" s="1014"/>
      <c r="N39" s="1014"/>
      <c r="O39" s="1014"/>
      <c r="P39" s="1014"/>
      <c r="Q39" s="1014"/>
      <c r="R39" s="1014"/>
      <c r="S39" s="1014"/>
      <c r="T39" s="1014"/>
      <c r="U39" s="1014"/>
      <c r="V39" s="1014"/>
      <c r="W39" s="1014"/>
      <c r="X39" s="1014"/>
      <c r="Y39" s="1014"/>
      <c r="Z39" s="1014"/>
      <c r="AA39" s="1014"/>
      <c r="AB39" s="1014"/>
      <c r="AC39" s="1014"/>
      <c r="AD39" s="1014"/>
      <c r="AE39" s="1014"/>
    </row>
    <row r="40" customFormat="false" ht="12.75" hidden="false" customHeight="false" outlineLevel="0" collapsed="false">
      <c r="A40" s="1014"/>
      <c r="B40" s="1014"/>
      <c r="C40" s="1014"/>
      <c r="D40" s="1014"/>
      <c r="E40" s="1014"/>
      <c r="F40" s="1014"/>
      <c r="G40" s="1014"/>
      <c r="H40" s="1014"/>
      <c r="I40" s="1014"/>
      <c r="J40" s="1014"/>
      <c r="K40" s="1014"/>
      <c r="L40" s="1014"/>
      <c r="M40" s="1014"/>
      <c r="N40" s="1014"/>
      <c r="O40" s="1014"/>
      <c r="P40" s="1014"/>
      <c r="Q40" s="1014"/>
      <c r="R40" s="1014"/>
      <c r="S40" s="1014"/>
      <c r="T40" s="1014"/>
      <c r="U40" s="1014"/>
      <c r="V40" s="1014"/>
      <c r="W40" s="1014"/>
      <c r="X40" s="1014"/>
      <c r="Y40" s="1014"/>
      <c r="Z40" s="1014"/>
      <c r="AA40" s="1014"/>
      <c r="AB40" s="1014"/>
      <c r="AC40" s="1014"/>
      <c r="AD40" s="1014"/>
      <c r="AE40" s="1014"/>
    </row>
    <row r="41" customFormat="false" ht="12.75" hidden="false" customHeight="false" outlineLevel="0" collapsed="false">
      <c r="A41" s="1014"/>
      <c r="B41" s="1014"/>
      <c r="C41" s="1014"/>
      <c r="D41" s="1014"/>
      <c r="E41" s="1014"/>
      <c r="F41" s="1014"/>
      <c r="G41" s="1014"/>
      <c r="H41" s="1014"/>
      <c r="I41" s="1014"/>
      <c r="J41" s="1014"/>
      <c r="K41" s="1014"/>
      <c r="L41" s="1014"/>
      <c r="M41" s="1014"/>
      <c r="N41" s="1014"/>
      <c r="O41" s="1014"/>
      <c r="P41" s="1014"/>
      <c r="Q41" s="1014"/>
      <c r="R41" s="1014"/>
      <c r="S41" s="1014"/>
      <c r="T41" s="1014"/>
      <c r="U41" s="1014"/>
      <c r="V41" s="1014"/>
      <c r="W41" s="1014"/>
      <c r="X41" s="1014"/>
      <c r="Y41" s="1014"/>
      <c r="Z41" s="1014"/>
      <c r="AA41" s="1014"/>
      <c r="AB41" s="1014"/>
      <c r="AC41" s="1014"/>
      <c r="AD41" s="1014"/>
      <c r="AE41" s="1014"/>
    </row>
    <row r="42" customFormat="false" ht="12.75" hidden="false" customHeight="false" outlineLevel="0" collapsed="false">
      <c r="A42" s="1014"/>
      <c r="B42" s="1014"/>
      <c r="C42" s="1014"/>
      <c r="D42" s="1014"/>
      <c r="E42" s="1014"/>
      <c r="F42" s="1014"/>
      <c r="G42" s="1014"/>
      <c r="H42" s="1014"/>
      <c r="I42" s="1014"/>
      <c r="J42" s="1014"/>
      <c r="K42" s="1014"/>
      <c r="L42" s="1014"/>
      <c r="M42" s="1014"/>
      <c r="N42" s="1014"/>
      <c r="O42" s="1014"/>
      <c r="P42" s="1014"/>
      <c r="Q42" s="1014"/>
      <c r="R42" s="1014"/>
      <c r="S42" s="1014"/>
      <c r="T42" s="1014"/>
      <c r="U42" s="1014"/>
      <c r="V42" s="1014"/>
      <c r="W42" s="1014"/>
      <c r="X42" s="1014"/>
      <c r="Y42" s="1014"/>
      <c r="Z42" s="1014"/>
      <c r="AA42" s="1014"/>
      <c r="AB42" s="1014"/>
      <c r="AC42" s="1014"/>
      <c r="AD42" s="1014"/>
      <c r="AE42" s="1014"/>
    </row>
    <row r="43" customFormat="false" ht="12.75" hidden="false" customHeight="false" outlineLevel="0" collapsed="false">
      <c r="A43" s="1014"/>
      <c r="B43" s="1014"/>
      <c r="C43" s="1014"/>
      <c r="D43" s="1014"/>
      <c r="E43" s="1014"/>
      <c r="F43" s="1014"/>
      <c r="G43" s="1014"/>
      <c r="H43" s="1014"/>
      <c r="I43" s="1014"/>
      <c r="J43" s="1014"/>
      <c r="K43" s="1014"/>
      <c r="L43" s="1014"/>
      <c r="M43" s="1014"/>
      <c r="N43" s="1014"/>
      <c r="O43" s="1014"/>
      <c r="P43" s="1014"/>
      <c r="Q43" s="1014"/>
      <c r="R43" s="1014"/>
      <c r="S43" s="1014"/>
      <c r="T43" s="1014"/>
      <c r="U43" s="1014"/>
      <c r="V43" s="1014"/>
      <c r="W43" s="1014"/>
      <c r="X43" s="1014"/>
      <c r="Y43" s="1014"/>
      <c r="Z43" s="1014"/>
      <c r="AA43" s="1014"/>
      <c r="AB43" s="1014"/>
      <c r="AC43" s="1014"/>
      <c r="AD43" s="1014"/>
      <c r="AE43" s="1014"/>
    </row>
    <row r="44" customFormat="false" ht="12.75" hidden="false" customHeight="false" outlineLevel="0" collapsed="false">
      <c r="A44" s="1014"/>
      <c r="B44" s="1014"/>
      <c r="C44" s="1014"/>
      <c r="D44" s="1014"/>
      <c r="E44" s="1014"/>
      <c r="F44" s="1014"/>
      <c r="G44" s="1014"/>
      <c r="H44" s="1014"/>
      <c r="I44" s="1014"/>
      <c r="J44" s="1014"/>
      <c r="K44" s="1014"/>
      <c r="L44" s="1014"/>
      <c r="M44" s="1014"/>
      <c r="N44" s="1014"/>
      <c r="O44" s="1014"/>
      <c r="P44" s="1014"/>
      <c r="Q44" s="1014"/>
      <c r="R44" s="1014"/>
      <c r="S44" s="1014"/>
      <c r="T44" s="1014"/>
      <c r="U44" s="1014"/>
      <c r="V44" s="1014"/>
      <c r="W44" s="1014"/>
      <c r="X44" s="1014"/>
      <c r="Y44" s="1014"/>
      <c r="Z44" s="1014"/>
      <c r="AA44" s="1014"/>
      <c r="AB44" s="1014"/>
      <c r="AC44" s="1014"/>
      <c r="AD44" s="1014"/>
      <c r="AE44" s="1014"/>
    </row>
    <row r="45" customFormat="false" ht="12.75" hidden="false" customHeight="false" outlineLevel="0" collapsed="false">
      <c r="A45" s="1014"/>
      <c r="B45" s="1014"/>
      <c r="C45" s="1014"/>
      <c r="D45" s="1014"/>
      <c r="E45" s="1014"/>
      <c r="F45" s="1014"/>
      <c r="G45" s="1014"/>
      <c r="H45" s="1014"/>
      <c r="I45" s="1014"/>
      <c r="J45" s="1014"/>
      <c r="K45" s="1014"/>
      <c r="L45" s="1014"/>
      <c r="M45" s="1014"/>
      <c r="N45" s="1014"/>
      <c r="O45" s="1014"/>
      <c r="P45" s="1014"/>
      <c r="Q45" s="1014"/>
      <c r="R45" s="1014"/>
      <c r="S45" s="1014"/>
      <c r="T45" s="1014"/>
      <c r="U45" s="1014"/>
      <c r="V45" s="1014"/>
      <c r="W45" s="1014"/>
      <c r="X45" s="1014"/>
      <c r="Y45" s="1014"/>
      <c r="Z45" s="1014"/>
      <c r="AA45" s="1014"/>
      <c r="AB45" s="1014"/>
      <c r="AC45" s="1014"/>
      <c r="AD45" s="1014"/>
      <c r="AE45" s="1014"/>
    </row>
    <row r="46" customFormat="false" ht="12.75" hidden="false" customHeight="false" outlineLevel="0" collapsed="false">
      <c r="A46" s="1014"/>
      <c r="B46" s="1014"/>
      <c r="C46" s="1014"/>
      <c r="D46" s="1014"/>
      <c r="E46" s="1014"/>
      <c r="F46" s="1014"/>
      <c r="G46" s="1014"/>
      <c r="H46" s="1014"/>
      <c r="I46" s="1014"/>
      <c r="J46" s="1014"/>
      <c r="K46" s="1014"/>
      <c r="L46" s="1014"/>
      <c r="M46" s="1014"/>
      <c r="N46" s="1014"/>
      <c r="O46" s="1014"/>
      <c r="P46" s="1014"/>
      <c r="Q46" s="1014"/>
      <c r="R46" s="1014"/>
      <c r="S46" s="1014"/>
      <c r="T46" s="1014"/>
      <c r="U46" s="1014"/>
      <c r="V46" s="1014"/>
      <c r="W46" s="1014"/>
      <c r="X46" s="1014"/>
      <c r="Y46" s="1014"/>
      <c r="Z46" s="1014"/>
      <c r="AA46" s="1014"/>
      <c r="AB46" s="1014"/>
      <c r="AC46" s="1014"/>
      <c r="AD46" s="1014"/>
      <c r="AE46" s="1014"/>
    </row>
    <row r="47" customFormat="false" ht="12.75" hidden="false" customHeight="false" outlineLevel="0" collapsed="false">
      <c r="A47" s="1014"/>
      <c r="B47" s="1014"/>
      <c r="C47" s="1014"/>
      <c r="D47" s="1014"/>
      <c r="E47" s="1014"/>
      <c r="F47" s="1014"/>
      <c r="G47" s="1014"/>
      <c r="H47" s="1014"/>
      <c r="I47" s="1014"/>
      <c r="J47" s="1014"/>
      <c r="K47" s="1014"/>
      <c r="L47" s="1014"/>
      <c r="M47" s="1014"/>
      <c r="N47" s="1014"/>
      <c r="O47" s="1014"/>
      <c r="P47" s="1014"/>
      <c r="Q47" s="1014"/>
      <c r="R47" s="1014"/>
      <c r="S47" s="1014"/>
      <c r="T47" s="1014"/>
      <c r="U47" s="1014"/>
      <c r="V47" s="1014"/>
      <c r="W47" s="1014"/>
      <c r="X47" s="1014"/>
      <c r="Y47" s="1014"/>
      <c r="Z47" s="1014"/>
      <c r="AA47" s="1014"/>
      <c r="AB47" s="1014"/>
      <c r="AC47" s="1014"/>
      <c r="AD47" s="1014"/>
      <c r="AE47" s="1014"/>
    </row>
    <row r="48" customFormat="false" ht="12.75" hidden="false" customHeight="false" outlineLevel="0" collapsed="false">
      <c r="A48" s="1014"/>
      <c r="B48" s="1014"/>
      <c r="C48" s="1014"/>
      <c r="D48" s="1014"/>
      <c r="E48" s="1014"/>
      <c r="F48" s="1014"/>
      <c r="G48" s="1014"/>
      <c r="H48" s="1014"/>
      <c r="I48" s="1014"/>
      <c r="J48" s="1014"/>
      <c r="K48" s="1014"/>
      <c r="L48" s="1014"/>
      <c r="M48" s="1014"/>
      <c r="N48" s="1014"/>
      <c r="O48" s="1014"/>
      <c r="P48" s="1014"/>
      <c r="Q48" s="1014"/>
      <c r="R48" s="1014"/>
      <c r="S48" s="1014"/>
      <c r="T48" s="1014"/>
      <c r="U48" s="1014"/>
      <c r="V48" s="1014"/>
      <c r="W48" s="1014"/>
      <c r="X48" s="1014"/>
      <c r="Y48" s="1014"/>
      <c r="Z48" s="1014"/>
      <c r="AA48" s="1014"/>
      <c r="AB48" s="1014"/>
      <c r="AC48" s="1014"/>
      <c r="AD48" s="1014"/>
      <c r="AE48" s="1014"/>
    </row>
    <row r="49" customFormat="false" ht="12.75" hidden="false" customHeight="false" outlineLevel="0" collapsed="false">
      <c r="A49" s="1014"/>
      <c r="B49" s="1014"/>
      <c r="C49" s="1014"/>
      <c r="D49" s="1014"/>
      <c r="E49" s="1014"/>
      <c r="F49" s="1014"/>
      <c r="G49" s="1014"/>
      <c r="H49" s="1014"/>
      <c r="I49" s="1014"/>
      <c r="J49" s="1014"/>
      <c r="K49" s="1014"/>
      <c r="L49" s="1014"/>
      <c r="M49" s="1014"/>
      <c r="N49" s="1014"/>
      <c r="O49" s="1014"/>
      <c r="P49" s="1014"/>
      <c r="Q49" s="1014"/>
      <c r="R49" s="1014"/>
      <c r="S49" s="1014"/>
      <c r="T49" s="1014"/>
      <c r="U49" s="1014"/>
      <c r="V49" s="1014"/>
      <c r="W49" s="1014"/>
      <c r="X49" s="1014"/>
      <c r="Y49" s="1014"/>
      <c r="Z49" s="1014"/>
      <c r="AA49" s="1014"/>
      <c r="AB49" s="1014"/>
      <c r="AC49" s="1014"/>
      <c r="AD49" s="1014"/>
      <c r="AE49" s="1014"/>
    </row>
    <row r="50" customFormat="false" ht="12.75" hidden="false" customHeight="false" outlineLevel="0" collapsed="false">
      <c r="A50" s="1014"/>
      <c r="B50" s="1014"/>
      <c r="C50" s="1014"/>
      <c r="D50" s="1014"/>
      <c r="E50" s="1014"/>
      <c r="F50" s="1014"/>
      <c r="G50" s="1014"/>
      <c r="H50" s="1014"/>
      <c r="I50" s="1014"/>
      <c r="J50" s="1014"/>
      <c r="K50" s="1014"/>
      <c r="L50" s="1014"/>
      <c r="M50" s="1014"/>
      <c r="N50" s="1014"/>
      <c r="O50" s="1014"/>
      <c r="P50" s="1014"/>
      <c r="Q50" s="1014"/>
      <c r="R50" s="1014"/>
      <c r="S50" s="1014"/>
      <c r="T50" s="1014"/>
      <c r="U50" s="1014"/>
      <c r="V50" s="1014"/>
      <c r="W50" s="1014"/>
      <c r="X50" s="1014"/>
      <c r="Y50" s="1014"/>
      <c r="Z50" s="1014"/>
      <c r="AA50" s="1014"/>
      <c r="AB50" s="1014"/>
      <c r="AC50" s="1014"/>
      <c r="AD50" s="1014"/>
      <c r="AE50" s="1014"/>
    </row>
    <row r="51" customFormat="false" ht="12.75" hidden="false" customHeight="false" outlineLevel="0" collapsed="false">
      <c r="A51" s="1014"/>
      <c r="B51" s="1014"/>
      <c r="C51" s="1014"/>
      <c r="D51" s="1014"/>
      <c r="E51" s="1014"/>
      <c r="F51" s="1014"/>
      <c r="G51" s="1014"/>
      <c r="H51" s="1014"/>
      <c r="I51" s="1014"/>
      <c r="J51" s="1014"/>
      <c r="K51" s="1014"/>
      <c r="L51" s="1014"/>
      <c r="M51" s="1014"/>
      <c r="N51" s="1014"/>
      <c r="O51" s="1014"/>
      <c r="P51" s="1014"/>
      <c r="Q51" s="1014"/>
      <c r="R51" s="1014"/>
      <c r="S51" s="1014"/>
      <c r="T51" s="1014"/>
      <c r="U51" s="1014"/>
      <c r="V51" s="1014"/>
      <c r="W51" s="1014"/>
      <c r="X51" s="1014"/>
      <c r="Y51" s="1014"/>
      <c r="Z51" s="1014"/>
      <c r="AA51" s="1014"/>
      <c r="AB51" s="1014"/>
      <c r="AC51" s="1014"/>
      <c r="AD51" s="1014"/>
      <c r="AE51" s="1014"/>
    </row>
    <row r="52" customFormat="false" ht="12.75" hidden="false" customHeight="false" outlineLevel="0" collapsed="false">
      <c r="A52" s="1014"/>
      <c r="B52" s="1014"/>
      <c r="C52" s="1014"/>
      <c r="D52" s="1014"/>
      <c r="E52" s="1014"/>
      <c r="F52" s="1014"/>
      <c r="G52" s="1014"/>
      <c r="H52" s="1014"/>
      <c r="I52" s="1014"/>
      <c r="J52" s="1014"/>
      <c r="K52" s="1014"/>
      <c r="L52" s="1014"/>
      <c r="M52" s="1014"/>
      <c r="N52" s="1014"/>
      <c r="O52" s="1014"/>
      <c r="P52" s="1014"/>
      <c r="Q52" s="1014"/>
      <c r="R52" s="1014"/>
      <c r="S52" s="1014"/>
      <c r="T52" s="1014"/>
      <c r="U52" s="1014"/>
      <c r="V52" s="1014"/>
      <c r="W52" s="1014"/>
      <c r="X52" s="1014"/>
      <c r="Y52" s="1014"/>
      <c r="Z52" s="1014"/>
      <c r="AA52" s="1014"/>
      <c r="AB52" s="1014"/>
      <c r="AC52" s="1014"/>
      <c r="AD52" s="1014"/>
      <c r="AE52" s="1014"/>
    </row>
    <row r="53" customFormat="false" ht="12.75" hidden="false" customHeight="false" outlineLevel="0" collapsed="false">
      <c r="A53" s="1014"/>
      <c r="B53" s="1014"/>
      <c r="C53" s="1014"/>
      <c r="D53" s="1014"/>
      <c r="E53" s="1014"/>
      <c r="F53" s="1014"/>
      <c r="G53" s="1014"/>
      <c r="H53" s="1014"/>
      <c r="I53" s="1014"/>
      <c r="J53" s="1014"/>
      <c r="K53" s="1014"/>
      <c r="L53" s="1014"/>
      <c r="M53" s="1014"/>
      <c r="N53" s="1014"/>
      <c r="O53" s="1014"/>
      <c r="P53" s="1014"/>
      <c r="Q53" s="1014"/>
      <c r="R53" s="1014"/>
      <c r="S53" s="1014"/>
      <c r="T53" s="1014"/>
      <c r="U53" s="1014"/>
      <c r="V53" s="1014"/>
      <c r="W53" s="1014"/>
      <c r="X53" s="1014"/>
      <c r="Y53" s="1014"/>
      <c r="Z53" s="1014"/>
      <c r="AA53" s="1014"/>
      <c r="AB53" s="1014"/>
      <c r="AC53" s="1014"/>
      <c r="AD53" s="1014"/>
      <c r="AE53" s="1014"/>
    </row>
    <row r="54" customFormat="false" ht="12.75" hidden="false" customHeight="false" outlineLevel="0" collapsed="false">
      <c r="A54" s="1014"/>
      <c r="B54" s="1014"/>
      <c r="C54" s="1014"/>
      <c r="D54" s="1014"/>
      <c r="E54" s="1014"/>
      <c r="F54" s="1014"/>
      <c r="G54" s="1014"/>
      <c r="H54" s="1014"/>
      <c r="I54" s="1014"/>
      <c r="J54" s="1014"/>
      <c r="K54" s="1014"/>
      <c r="L54" s="1014"/>
      <c r="M54" s="1014"/>
      <c r="N54" s="1014"/>
      <c r="O54" s="1014"/>
      <c r="P54" s="1014"/>
      <c r="Q54" s="1014"/>
      <c r="R54" s="1014"/>
      <c r="S54" s="1014"/>
      <c r="T54" s="1014"/>
      <c r="U54" s="1014"/>
      <c r="V54" s="1014"/>
      <c r="W54" s="1014"/>
      <c r="X54" s="1014"/>
      <c r="Y54" s="1014"/>
      <c r="Z54" s="1014"/>
      <c r="AA54" s="1014"/>
      <c r="AB54" s="1014"/>
      <c r="AC54" s="1014"/>
      <c r="AD54" s="1014"/>
      <c r="AE54" s="1014"/>
    </row>
    <row r="55" customFormat="false" ht="12.75" hidden="false" customHeight="false" outlineLevel="0" collapsed="false">
      <c r="A55" s="1014"/>
      <c r="B55" s="1014"/>
      <c r="C55" s="1014"/>
      <c r="D55" s="1014"/>
      <c r="E55" s="1014"/>
      <c r="F55" s="1014"/>
      <c r="G55" s="1014"/>
      <c r="H55" s="1014"/>
      <c r="I55" s="1014"/>
      <c r="J55" s="1014"/>
      <c r="K55" s="1014"/>
      <c r="L55" s="1014"/>
      <c r="M55" s="1014"/>
      <c r="N55" s="1014"/>
      <c r="O55" s="1014"/>
      <c r="P55" s="1014"/>
      <c r="Q55" s="1014"/>
      <c r="R55" s="1014"/>
      <c r="S55" s="1014"/>
      <c r="T55" s="1014"/>
      <c r="U55" s="1014"/>
      <c r="V55" s="1014"/>
      <c r="W55" s="1014"/>
      <c r="X55" s="1014"/>
      <c r="Y55" s="1014"/>
      <c r="Z55" s="1014"/>
      <c r="AA55" s="1014"/>
      <c r="AB55" s="1014"/>
      <c r="AC55" s="1014"/>
      <c r="AD55" s="1014"/>
      <c r="AE55" s="1014"/>
    </row>
    <row r="56" customFormat="false" ht="12.75" hidden="false" customHeight="false" outlineLevel="0" collapsed="false">
      <c r="A56" s="1014"/>
      <c r="B56" s="1014"/>
      <c r="C56" s="1014"/>
      <c r="D56" s="1014"/>
      <c r="E56" s="1014"/>
      <c r="F56" s="1014"/>
      <c r="G56" s="1014"/>
      <c r="H56" s="1014"/>
      <c r="I56" s="1014"/>
      <c r="J56" s="1014"/>
      <c r="K56" s="1014"/>
      <c r="L56" s="1014"/>
      <c r="M56" s="1014"/>
      <c r="N56" s="1014"/>
      <c r="O56" s="1014"/>
      <c r="P56" s="1014"/>
      <c r="Q56" s="1014"/>
      <c r="R56" s="1014"/>
      <c r="S56" s="1014"/>
      <c r="T56" s="1014"/>
      <c r="U56" s="1014"/>
      <c r="V56" s="1014"/>
      <c r="W56" s="1014"/>
      <c r="X56" s="1014"/>
      <c r="Y56" s="1014"/>
      <c r="Z56" s="1014"/>
      <c r="AA56" s="1014"/>
      <c r="AB56" s="1014"/>
      <c r="AC56" s="1014"/>
      <c r="AD56" s="1014"/>
      <c r="AE56" s="1014"/>
    </row>
    <row r="57" customFormat="false" ht="12.75" hidden="false" customHeight="false" outlineLevel="0" collapsed="false">
      <c r="A57" s="1014"/>
      <c r="B57" s="1014"/>
      <c r="C57" s="1014"/>
      <c r="D57" s="1014"/>
      <c r="E57" s="1014"/>
      <c r="F57" s="1014"/>
      <c r="G57" s="1014"/>
      <c r="H57" s="1014"/>
      <c r="I57" s="1014"/>
      <c r="J57" s="1014"/>
      <c r="K57" s="1014"/>
      <c r="L57" s="1014"/>
      <c r="M57" s="1014"/>
      <c r="N57" s="1014"/>
      <c r="O57" s="1014"/>
      <c r="P57" s="1014"/>
      <c r="Q57" s="1014"/>
      <c r="R57" s="1014"/>
      <c r="S57" s="1014"/>
      <c r="T57" s="1014"/>
      <c r="U57" s="1014"/>
      <c r="V57" s="1014"/>
      <c r="W57" s="1014"/>
      <c r="X57" s="1014"/>
      <c r="Y57" s="1014"/>
      <c r="Z57" s="1014"/>
      <c r="AA57" s="1014"/>
      <c r="AB57" s="1014"/>
      <c r="AC57" s="1014"/>
      <c r="AD57" s="1014"/>
      <c r="AE57" s="1014"/>
    </row>
    <row r="58" customFormat="false" ht="12.75" hidden="false" customHeight="false" outlineLevel="0" collapsed="false">
      <c r="A58" s="1014"/>
      <c r="B58" s="1014"/>
      <c r="C58" s="1014"/>
      <c r="D58" s="1014"/>
      <c r="E58" s="1014"/>
      <c r="F58" s="1014"/>
      <c r="G58" s="1014"/>
      <c r="H58" s="1014"/>
      <c r="I58" s="1014"/>
      <c r="J58" s="1014"/>
      <c r="K58" s="1014"/>
      <c r="L58" s="1014"/>
      <c r="M58" s="1014"/>
      <c r="N58" s="1014"/>
      <c r="O58" s="1014"/>
      <c r="P58" s="1014"/>
      <c r="Q58" s="1014"/>
      <c r="R58" s="1014"/>
      <c r="S58" s="1014"/>
      <c r="T58" s="1014"/>
      <c r="U58" s="1014"/>
      <c r="V58" s="1014"/>
      <c r="W58" s="1014"/>
      <c r="X58" s="1014"/>
      <c r="Y58" s="1014"/>
      <c r="Z58" s="1014"/>
      <c r="AA58" s="1014"/>
      <c r="AB58" s="1014"/>
      <c r="AC58" s="1014"/>
      <c r="AD58" s="1014"/>
      <c r="AE58" s="1014"/>
    </row>
    <row r="59" customFormat="false" ht="12.75" hidden="false" customHeight="false" outlineLevel="0" collapsed="false">
      <c r="A59" s="1014"/>
      <c r="B59" s="1014"/>
      <c r="C59" s="1014"/>
      <c r="D59" s="1014"/>
      <c r="E59" s="1014"/>
      <c r="F59" s="1014"/>
      <c r="G59" s="1014"/>
      <c r="H59" s="1014"/>
      <c r="I59" s="1014"/>
      <c r="J59" s="1014"/>
      <c r="K59" s="1014"/>
      <c r="L59" s="1014"/>
      <c r="M59" s="1014"/>
      <c r="N59" s="1014"/>
      <c r="O59" s="1014"/>
      <c r="P59" s="1014"/>
      <c r="Q59" s="1014"/>
      <c r="R59" s="1014"/>
      <c r="S59" s="1014"/>
      <c r="T59" s="1014"/>
      <c r="U59" s="1014"/>
      <c r="V59" s="1014"/>
      <c r="W59" s="1014"/>
      <c r="X59" s="1014"/>
      <c r="Y59" s="1014"/>
      <c r="Z59" s="1014"/>
      <c r="AA59" s="1014"/>
      <c r="AB59" s="1014"/>
      <c r="AC59" s="1014"/>
      <c r="AD59" s="1014"/>
      <c r="AE59" s="1014"/>
    </row>
    <row r="60" customFormat="false" ht="12.75" hidden="false" customHeight="false" outlineLevel="0" collapsed="false">
      <c r="A60" s="1014"/>
      <c r="B60" s="1014"/>
      <c r="C60" s="1014"/>
      <c r="D60" s="1014"/>
      <c r="E60" s="1014"/>
      <c r="F60" s="1014"/>
      <c r="G60" s="1014"/>
      <c r="H60" s="1014"/>
      <c r="I60" s="1014"/>
      <c r="J60" s="1014"/>
      <c r="K60" s="1014"/>
      <c r="L60" s="1014"/>
      <c r="M60" s="1014"/>
      <c r="N60" s="1014"/>
      <c r="O60" s="1014"/>
      <c r="P60" s="1014"/>
      <c r="Q60" s="1014"/>
      <c r="R60" s="1014"/>
      <c r="S60" s="1014"/>
      <c r="T60" s="1014"/>
      <c r="U60" s="1014"/>
      <c r="V60" s="1014"/>
      <c r="W60" s="1014"/>
      <c r="X60" s="1014"/>
      <c r="Y60" s="1014"/>
      <c r="Z60" s="1014"/>
      <c r="AA60" s="1014"/>
      <c r="AB60" s="1014"/>
      <c r="AC60" s="1014"/>
      <c r="AD60" s="1014"/>
      <c r="AE60" s="1014"/>
    </row>
    <row r="61" customFormat="false" ht="12.75" hidden="false" customHeight="false" outlineLevel="0" collapsed="false">
      <c r="A61" s="1014"/>
      <c r="B61" s="1014"/>
      <c r="C61" s="1014"/>
      <c r="D61" s="1014"/>
      <c r="E61" s="1014"/>
      <c r="F61" s="1014"/>
      <c r="G61" s="1014"/>
      <c r="H61" s="1014"/>
      <c r="I61" s="1014"/>
      <c r="J61" s="1014"/>
      <c r="K61" s="1014"/>
      <c r="L61" s="1014"/>
      <c r="M61" s="1014"/>
      <c r="N61" s="1014"/>
      <c r="O61" s="1014"/>
      <c r="P61" s="1014"/>
      <c r="Q61" s="1014"/>
      <c r="R61" s="1014"/>
      <c r="S61" s="1014"/>
      <c r="T61" s="1014"/>
      <c r="U61" s="1014"/>
      <c r="V61" s="1014"/>
      <c r="W61" s="1014"/>
      <c r="X61" s="1014"/>
      <c r="Y61" s="1014"/>
      <c r="Z61" s="1014"/>
      <c r="AA61" s="1014"/>
      <c r="AB61" s="1014"/>
      <c r="AC61" s="1014"/>
      <c r="AD61" s="1014"/>
      <c r="AE61" s="1014"/>
    </row>
    <row r="62" customFormat="false" ht="12.75" hidden="false" customHeight="false" outlineLevel="0" collapsed="false">
      <c r="A62" s="1014"/>
      <c r="B62" s="1014"/>
      <c r="C62" s="1014"/>
      <c r="D62" s="1014"/>
      <c r="E62" s="1014"/>
      <c r="F62" s="1014"/>
      <c r="G62" s="1014"/>
      <c r="H62" s="1014"/>
      <c r="I62" s="1014"/>
      <c r="J62" s="1014"/>
      <c r="K62" s="1014"/>
      <c r="L62" s="1014"/>
      <c r="M62" s="1014"/>
      <c r="N62" s="1014"/>
      <c r="O62" s="1014"/>
      <c r="P62" s="1014"/>
      <c r="Q62" s="1014"/>
      <c r="R62" s="1014"/>
      <c r="S62" s="1014"/>
      <c r="T62" s="1014"/>
      <c r="U62" s="1014"/>
      <c r="V62" s="1014"/>
      <c r="W62" s="1014"/>
      <c r="X62" s="1014"/>
      <c r="Y62" s="1014"/>
      <c r="Z62" s="1014"/>
      <c r="AA62" s="1014"/>
      <c r="AB62" s="1014"/>
      <c r="AC62" s="1014"/>
      <c r="AD62" s="1014"/>
      <c r="AE62" s="1014"/>
    </row>
    <row r="63" customFormat="false" ht="12.75" hidden="false" customHeight="false" outlineLevel="0" collapsed="false">
      <c r="A63" s="1014"/>
      <c r="B63" s="1014"/>
      <c r="C63" s="1014"/>
      <c r="D63" s="1014"/>
      <c r="E63" s="1014"/>
      <c r="F63" s="1014"/>
      <c r="G63" s="1014"/>
      <c r="H63" s="1014"/>
      <c r="I63" s="1014"/>
      <c r="J63" s="1014"/>
      <c r="K63" s="1014"/>
      <c r="L63" s="1014"/>
      <c r="M63" s="1014"/>
      <c r="N63" s="1014"/>
      <c r="O63" s="1014"/>
      <c r="P63" s="1014"/>
      <c r="Q63" s="1014"/>
      <c r="R63" s="1014"/>
      <c r="S63" s="1014"/>
      <c r="T63" s="1014"/>
      <c r="U63" s="1014"/>
      <c r="V63" s="1014"/>
      <c r="W63" s="1014"/>
      <c r="X63" s="1014"/>
      <c r="Y63" s="1014"/>
      <c r="Z63" s="1014"/>
      <c r="AA63" s="1014"/>
      <c r="AB63" s="1014"/>
      <c r="AC63" s="1014"/>
      <c r="AD63" s="1014"/>
      <c r="AE63" s="1014"/>
    </row>
    <row r="64" customFormat="false" ht="12.75" hidden="false" customHeight="false" outlineLevel="0" collapsed="false">
      <c r="A64" s="1014"/>
      <c r="B64" s="1014"/>
      <c r="C64" s="1014"/>
      <c r="D64" s="1014"/>
      <c r="E64" s="1014"/>
      <c r="F64" s="1014"/>
      <c r="G64" s="1014"/>
      <c r="H64" s="1014"/>
      <c r="I64" s="1014"/>
      <c r="J64" s="1014"/>
      <c r="K64" s="1014"/>
      <c r="L64" s="1014"/>
      <c r="M64" s="1014"/>
      <c r="N64" s="1014"/>
      <c r="O64" s="1014"/>
      <c r="P64" s="1014"/>
      <c r="Q64" s="1014"/>
      <c r="R64" s="1014"/>
      <c r="S64" s="1014"/>
      <c r="T64" s="1014"/>
      <c r="U64" s="1014"/>
      <c r="V64" s="1014"/>
      <c r="W64" s="1014"/>
      <c r="X64" s="1014"/>
      <c r="Y64" s="1014"/>
      <c r="Z64" s="1014"/>
      <c r="AA64" s="1014"/>
      <c r="AB64" s="1014"/>
      <c r="AC64" s="1014"/>
      <c r="AD64" s="1014"/>
      <c r="AE64" s="1014"/>
    </row>
    <row r="65" customFormat="false" ht="12.75" hidden="false" customHeight="false" outlineLevel="0" collapsed="false">
      <c r="A65" s="1014"/>
      <c r="B65" s="1014"/>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row>
    <row r="66" customFormat="false" ht="12.75" hidden="false" customHeight="false" outlineLevel="0" collapsed="false">
      <c r="A66" s="1014"/>
      <c r="B66" s="1014"/>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row>
    <row r="67" customFormat="false" ht="12.75" hidden="false" customHeight="false" outlineLevel="0" collapsed="false">
      <c r="A67" s="1014"/>
      <c r="B67" s="1014"/>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row>
    <row r="68" customFormat="false" ht="12.75" hidden="false" customHeight="false" outlineLevel="0" collapsed="false">
      <c r="A68" s="1014"/>
      <c r="B68" s="1014"/>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row>
    <row r="69" customFormat="false" ht="12.75" hidden="false" customHeight="false" outlineLevel="0" collapsed="false">
      <c r="A69" s="1014"/>
      <c r="B69" s="1014"/>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row>
    <row r="70" customFormat="false" ht="12.75" hidden="false" customHeight="false" outlineLevel="0" collapsed="false">
      <c r="A70" s="1014"/>
      <c r="B70" s="1014"/>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row>
    <row r="71" customFormat="false" ht="12.75" hidden="false" customHeight="false" outlineLevel="0" collapsed="false">
      <c r="A71" s="1014"/>
      <c r="B71" s="1014"/>
      <c r="C71" s="1014"/>
      <c r="D71" s="1014"/>
      <c r="E71" s="1014"/>
      <c r="F71" s="1014"/>
      <c r="G71" s="1014"/>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row>
    <row r="72" customFormat="false" ht="12.75" hidden="false" customHeight="false" outlineLevel="0" collapsed="false">
      <c r="A72" s="1014"/>
      <c r="B72" s="1014"/>
      <c r="C72" s="1014"/>
      <c r="D72" s="1014"/>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c r="AC72" s="1014"/>
      <c r="AD72" s="1014"/>
      <c r="AE72" s="1014"/>
    </row>
    <row r="73" customFormat="false" ht="12.75" hidden="false" customHeight="false" outlineLevel="0" collapsed="false">
      <c r="A73" s="1014"/>
      <c r="B73" s="1014"/>
      <c r="C73" s="1014"/>
      <c r="D73" s="1014"/>
      <c r="E73" s="1014"/>
      <c r="F73" s="1014"/>
      <c r="G73" s="1014"/>
      <c r="H73" s="1014"/>
      <c r="I73" s="1014"/>
      <c r="J73" s="1014"/>
      <c r="K73" s="1014"/>
      <c r="L73" s="1014"/>
      <c r="M73" s="1014"/>
      <c r="N73" s="1014"/>
      <c r="O73" s="1014"/>
      <c r="P73" s="1014"/>
      <c r="Q73" s="1014"/>
      <c r="R73" s="1014"/>
      <c r="S73" s="1014"/>
      <c r="T73" s="1014"/>
      <c r="U73" s="1014"/>
      <c r="V73" s="1014"/>
      <c r="W73" s="1014"/>
      <c r="X73" s="1014"/>
      <c r="Y73" s="1014"/>
      <c r="Z73" s="1014"/>
      <c r="AA73" s="1014"/>
      <c r="AB73" s="1014"/>
      <c r="AC73" s="1014"/>
      <c r="AD73" s="1014"/>
      <c r="AE73" s="1014"/>
    </row>
    <row r="74" customFormat="false" ht="12.75" hidden="false" customHeight="false" outlineLevel="0" collapsed="false">
      <c r="A74" s="1014"/>
      <c r="B74" s="1014"/>
      <c r="C74" s="1014"/>
      <c r="D74" s="1014"/>
      <c r="E74" s="1014"/>
      <c r="F74" s="1014"/>
      <c r="G74" s="1014"/>
      <c r="H74" s="1014"/>
      <c r="I74" s="1014"/>
      <c r="J74" s="1014"/>
      <c r="K74" s="1014"/>
      <c r="L74" s="1014"/>
      <c r="M74" s="1014"/>
      <c r="N74" s="1014"/>
      <c r="O74" s="1014"/>
      <c r="P74" s="1014"/>
      <c r="Q74" s="1014"/>
      <c r="R74" s="1014"/>
      <c r="S74" s="1014"/>
      <c r="T74" s="1014"/>
      <c r="U74" s="1014"/>
      <c r="V74" s="1014"/>
      <c r="W74" s="1014"/>
      <c r="X74" s="1014"/>
      <c r="Y74" s="1014"/>
      <c r="Z74" s="1014"/>
      <c r="AA74" s="1014"/>
      <c r="AB74" s="1014"/>
      <c r="AC74" s="1014"/>
      <c r="AD74" s="1014"/>
      <c r="AE74" s="1014"/>
    </row>
    <row r="75" customFormat="false" ht="12.75" hidden="false" customHeight="false" outlineLevel="0" collapsed="false">
      <c r="A75" s="1014"/>
      <c r="B75" s="1014"/>
      <c r="C75" s="1014"/>
      <c r="D75" s="1014"/>
      <c r="E75" s="1014"/>
      <c r="F75" s="1014"/>
      <c r="G75" s="1014"/>
      <c r="H75" s="1014"/>
      <c r="I75" s="1014"/>
      <c r="J75" s="1014"/>
      <c r="K75" s="1014"/>
      <c r="L75" s="1014"/>
      <c r="M75" s="1014"/>
      <c r="N75" s="1014"/>
      <c r="O75" s="1014"/>
      <c r="P75" s="1014"/>
      <c r="Q75" s="1014"/>
      <c r="R75" s="1014"/>
      <c r="S75" s="1014"/>
      <c r="T75" s="1014"/>
      <c r="U75" s="1014"/>
      <c r="V75" s="1014"/>
      <c r="W75" s="1014"/>
      <c r="X75" s="1014"/>
      <c r="Y75" s="1014"/>
      <c r="Z75" s="1014"/>
      <c r="AA75" s="1014"/>
      <c r="AB75" s="1014"/>
      <c r="AC75" s="1014"/>
      <c r="AD75" s="1014"/>
      <c r="AE75" s="1014"/>
    </row>
    <row r="76" customFormat="false" ht="12.75" hidden="false" customHeight="false" outlineLevel="0" collapsed="false">
      <c r="A76" s="1014"/>
      <c r="B76" s="1014"/>
      <c r="C76" s="1014"/>
      <c r="D76" s="1014"/>
      <c r="E76" s="1014"/>
      <c r="F76" s="1014"/>
      <c r="G76" s="1014"/>
      <c r="H76" s="1014"/>
      <c r="I76" s="1014"/>
      <c r="J76" s="1014"/>
      <c r="K76" s="1014"/>
      <c r="L76" s="1014"/>
      <c r="M76" s="1014"/>
      <c r="N76" s="1014"/>
      <c r="O76" s="1014"/>
      <c r="P76" s="1014"/>
      <c r="Q76" s="1014"/>
      <c r="R76" s="1014"/>
      <c r="S76" s="1014"/>
      <c r="T76" s="1014"/>
      <c r="U76" s="1014"/>
      <c r="V76" s="1014"/>
      <c r="W76" s="1014"/>
      <c r="X76" s="1014"/>
      <c r="Y76" s="1014"/>
      <c r="Z76" s="1014"/>
      <c r="AA76" s="1014"/>
      <c r="AB76" s="1014"/>
      <c r="AC76" s="1014"/>
      <c r="AD76" s="1014"/>
      <c r="AE76" s="1014"/>
    </row>
    <row r="77" customFormat="false" ht="12.75" hidden="false" customHeight="false" outlineLevel="0" collapsed="false">
      <c r="A77" s="1014"/>
      <c r="B77" s="1014"/>
      <c r="C77" s="1014"/>
      <c r="D77" s="1014"/>
      <c r="E77" s="1014"/>
      <c r="F77" s="1014"/>
      <c r="G77" s="1014"/>
      <c r="H77" s="1014"/>
      <c r="I77" s="1014"/>
      <c r="J77" s="1014"/>
      <c r="K77" s="1014"/>
      <c r="L77" s="1014"/>
      <c r="M77" s="1014"/>
      <c r="N77" s="1014"/>
      <c r="O77" s="1014"/>
      <c r="P77" s="1014"/>
      <c r="Q77" s="1014"/>
      <c r="R77" s="1014"/>
      <c r="S77" s="1014"/>
      <c r="T77" s="1014"/>
      <c r="U77" s="1014"/>
      <c r="V77" s="1014"/>
      <c r="W77" s="1014"/>
      <c r="X77" s="1014"/>
      <c r="Y77" s="1014"/>
      <c r="Z77" s="1014"/>
      <c r="AA77" s="1014"/>
      <c r="AB77" s="1014"/>
      <c r="AC77" s="1014"/>
      <c r="AD77" s="1014"/>
      <c r="AE77" s="1014"/>
    </row>
    <row r="78" customFormat="false" ht="12.75" hidden="false" customHeight="false" outlineLevel="0" collapsed="false">
      <c r="A78" s="1014"/>
      <c r="B78" s="1014"/>
      <c r="C78" s="1014"/>
      <c r="D78" s="1014"/>
      <c r="E78" s="1014"/>
      <c r="F78" s="1014"/>
      <c r="G78" s="1014"/>
      <c r="H78" s="1014"/>
      <c r="I78" s="1014"/>
      <c r="J78" s="1014"/>
      <c r="K78" s="1014"/>
      <c r="L78" s="1014"/>
      <c r="M78" s="1014"/>
      <c r="N78" s="1014"/>
      <c r="O78" s="1014"/>
      <c r="P78" s="1014"/>
      <c r="Q78" s="1014"/>
      <c r="R78" s="1014"/>
      <c r="S78" s="1014"/>
      <c r="T78" s="1014"/>
      <c r="U78" s="1014"/>
      <c r="V78" s="1014"/>
      <c r="W78" s="1014"/>
      <c r="X78" s="1014"/>
      <c r="Y78" s="1014"/>
      <c r="Z78" s="1014"/>
      <c r="AA78" s="1014"/>
      <c r="AB78" s="1014"/>
      <c r="AC78" s="1014"/>
      <c r="AD78" s="1014"/>
      <c r="AE78" s="1014"/>
    </row>
    <row r="79" customFormat="false" ht="12.75" hidden="false" customHeight="false" outlineLevel="0" collapsed="false">
      <c r="A79" s="1014"/>
      <c r="B79" s="1014"/>
      <c r="C79" s="1014"/>
      <c r="D79" s="1014"/>
      <c r="E79" s="1014"/>
      <c r="F79" s="1014"/>
      <c r="G79" s="1014"/>
      <c r="H79" s="1014"/>
      <c r="I79" s="1014"/>
      <c r="J79" s="1014"/>
      <c r="K79" s="1014"/>
      <c r="L79" s="1014"/>
      <c r="M79" s="1014"/>
      <c r="N79" s="1014"/>
      <c r="O79" s="1014"/>
      <c r="P79" s="1014"/>
      <c r="Q79" s="1014"/>
      <c r="R79" s="1014"/>
      <c r="S79" s="1014"/>
      <c r="T79" s="1014"/>
      <c r="U79" s="1014"/>
      <c r="V79" s="1014"/>
      <c r="W79" s="1014"/>
      <c r="X79" s="1014"/>
      <c r="Y79" s="1014"/>
      <c r="Z79" s="1014"/>
      <c r="AA79" s="1014"/>
      <c r="AB79" s="1014"/>
      <c r="AC79" s="1014"/>
      <c r="AD79" s="1014"/>
      <c r="AE79" s="1014"/>
    </row>
    <row r="80" customFormat="false" ht="12.75" hidden="false" customHeight="false" outlineLevel="0" collapsed="false">
      <c r="A80" s="1014"/>
      <c r="B80" s="1014"/>
      <c r="C80" s="1014"/>
      <c r="D80" s="1014"/>
      <c r="E80" s="1014"/>
      <c r="F80" s="1014"/>
      <c r="G80" s="1014"/>
      <c r="H80" s="1014"/>
      <c r="I80" s="1014"/>
      <c r="J80" s="1014"/>
      <c r="K80" s="1014"/>
      <c r="L80" s="1014"/>
      <c r="M80" s="1014"/>
      <c r="N80" s="1014"/>
      <c r="O80" s="1014"/>
      <c r="P80" s="1014"/>
      <c r="Q80" s="1014"/>
      <c r="R80" s="1014"/>
      <c r="S80" s="1014"/>
      <c r="T80" s="1014"/>
      <c r="U80" s="1014"/>
      <c r="V80" s="1014"/>
      <c r="W80" s="1014"/>
      <c r="X80" s="1014"/>
      <c r="Y80" s="1014"/>
      <c r="Z80" s="1014"/>
      <c r="AA80" s="1014"/>
      <c r="AB80" s="1014"/>
      <c r="AC80" s="1014"/>
      <c r="AD80" s="1014"/>
      <c r="AE80" s="1014"/>
    </row>
    <row r="81" customFormat="false" ht="12.75" hidden="false" customHeight="false" outlineLevel="0" collapsed="false">
      <c r="A81" s="1014"/>
      <c r="B81" s="1014"/>
      <c r="C81" s="1014"/>
      <c r="D81" s="1014"/>
      <c r="E81" s="1014"/>
      <c r="F81" s="1014"/>
      <c r="G81" s="1014"/>
      <c r="H81" s="1014"/>
      <c r="I81" s="1014"/>
      <c r="J81" s="1014"/>
      <c r="K81" s="1014"/>
      <c r="L81" s="1014"/>
      <c r="M81" s="1014"/>
      <c r="N81" s="1014"/>
      <c r="O81" s="1014"/>
      <c r="P81" s="1014"/>
      <c r="Q81" s="1014"/>
      <c r="R81" s="1014"/>
      <c r="S81" s="1014"/>
      <c r="T81" s="1014"/>
      <c r="U81" s="1014"/>
      <c r="V81" s="1014"/>
      <c r="W81" s="1014"/>
      <c r="X81" s="1014"/>
      <c r="Y81" s="1014"/>
      <c r="Z81" s="1014"/>
      <c r="AA81" s="1014"/>
      <c r="AB81" s="1014"/>
      <c r="AC81" s="1014"/>
      <c r="AD81" s="1014"/>
      <c r="AE81" s="1014"/>
    </row>
    <row r="82" customFormat="false" ht="12.75" hidden="false" customHeight="false" outlineLevel="0" collapsed="false">
      <c r="A82" s="1014"/>
      <c r="B82" s="1014"/>
      <c r="C82" s="1014"/>
      <c r="D82" s="1014"/>
      <c r="E82" s="1014"/>
      <c r="F82" s="1014"/>
      <c r="G82" s="1014"/>
      <c r="H82" s="1014"/>
      <c r="I82" s="1014"/>
      <c r="J82" s="1014"/>
      <c r="K82" s="1014"/>
      <c r="L82" s="1014"/>
      <c r="M82" s="1014"/>
      <c r="N82" s="1014"/>
      <c r="O82" s="1014"/>
      <c r="P82" s="1014"/>
      <c r="Q82" s="1014"/>
      <c r="R82" s="1014"/>
      <c r="S82" s="1014"/>
      <c r="T82" s="1014"/>
      <c r="U82" s="1014"/>
      <c r="V82" s="1014"/>
      <c r="W82" s="1014"/>
      <c r="X82" s="1014"/>
      <c r="Y82" s="1014"/>
      <c r="Z82" s="1014"/>
      <c r="AA82" s="1014"/>
      <c r="AB82" s="1014"/>
      <c r="AC82" s="1014"/>
      <c r="AD82" s="1014"/>
      <c r="AE82" s="1014"/>
    </row>
    <row r="83" customFormat="false" ht="12.75" hidden="false" customHeight="false" outlineLevel="0" collapsed="false">
      <c r="A83" s="1014"/>
      <c r="B83" s="1014"/>
      <c r="C83" s="1014"/>
      <c r="D83" s="1014"/>
      <c r="E83" s="1014"/>
      <c r="F83" s="1014"/>
      <c r="G83" s="1014"/>
      <c r="H83" s="1014"/>
      <c r="I83" s="1014"/>
      <c r="J83" s="1014"/>
      <c r="K83" s="1014"/>
      <c r="L83" s="1014"/>
      <c r="M83" s="1014"/>
      <c r="N83" s="1014"/>
      <c r="O83" s="1014"/>
      <c r="P83" s="1014"/>
      <c r="Q83" s="1014"/>
      <c r="R83" s="1014"/>
      <c r="S83" s="1014"/>
      <c r="T83" s="1014"/>
      <c r="U83" s="1014"/>
      <c r="V83" s="1014"/>
      <c r="W83" s="1014"/>
      <c r="X83" s="1014"/>
      <c r="Y83" s="1014"/>
      <c r="Z83" s="1014"/>
      <c r="AA83" s="1014"/>
      <c r="AB83" s="1014"/>
      <c r="AC83" s="1014"/>
      <c r="AD83" s="1014"/>
      <c r="AE83" s="1014"/>
    </row>
    <row r="84" customFormat="false" ht="12.75" hidden="false" customHeight="false" outlineLevel="0" collapsed="false">
      <c r="A84" s="1014"/>
      <c r="B84" s="1014"/>
      <c r="C84" s="1014"/>
      <c r="D84" s="1014"/>
      <c r="E84" s="1014"/>
      <c r="F84" s="1014"/>
      <c r="G84" s="1014"/>
      <c r="H84" s="1014"/>
      <c r="I84" s="1014"/>
      <c r="J84" s="1014"/>
      <c r="K84" s="1014"/>
      <c r="L84" s="1014"/>
      <c r="M84" s="1014"/>
      <c r="N84" s="1014"/>
      <c r="O84" s="1014"/>
      <c r="P84" s="1014"/>
      <c r="Q84" s="1014"/>
      <c r="R84" s="1014"/>
      <c r="S84" s="1014"/>
      <c r="T84" s="1014"/>
      <c r="U84" s="1014"/>
      <c r="V84" s="1014"/>
      <c r="W84" s="1014"/>
      <c r="X84" s="1014"/>
      <c r="Y84" s="1014"/>
      <c r="Z84" s="1014"/>
      <c r="AA84" s="1014"/>
      <c r="AB84" s="1014"/>
      <c r="AC84" s="1014"/>
      <c r="AD84" s="1014"/>
      <c r="AE84" s="1014"/>
    </row>
    <row r="85" customFormat="false" ht="12.75" hidden="false" customHeight="false" outlineLevel="0" collapsed="false">
      <c r="A85" s="1014"/>
      <c r="B85" s="1014"/>
      <c r="C85" s="1014"/>
      <c r="D85" s="1014"/>
      <c r="E85" s="1014"/>
      <c r="F85" s="1014"/>
      <c r="G85" s="1014"/>
      <c r="H85" s="1014"/>
      <c r="I85" s="1014"/>
      <c r="J85" s="1014"/>
      <c r="K85" s="1014"/>
      <c r="L85" s="1014"/>
      <c r="M85" s="1014"/>
      <c r="N85" s="1014"/>
      <c r="O85" s="1014"/>
      <c r="P85" s="1014"/>
      <c r="Q85" s="1014"/>
      <c r="R85" s="1014"/>
      <c r="S85" s="1014"/>
      <c r="T85" s="1014"/>
      <c r="U85" s="1014"/>
      <c r="V85" s="1014"/>
      <c r="W85" s="1014"/>
      <c r="X85" s="1014"/>
      <c r="Y85" s="1014"/>
      <c r="Z85" s="1014"/>
      <c r="AA85" s="1014"/>
      <c r="AB85" s="1014"/>
      <c r="AC85" s="1014"/>
      <c r="AD85" s="1014"/>
      <c r="AE85" s="1014"/>
    </row>
    <row r="86" customFormat="false" ht="12.75" hidden="false" customHeight="false" outlineLevel="0" collapsed="false">
      <c r="A86" s="1014"/>
      <c r="B86" s="1014"/>
      <c r="C86" s="1014"/>
      <c r="D86" s="1014"/>
      <c r="E86" s="1014"/>
      <c r="F86" s="1014"/>
      <c r="G86" s="1014"/>
      <c r="H86" s="1014"/>
      <c r="I86" s="1014"/>
      <c r="J86" s="1014"/>
      <c r="K86" s="1014"/>
      <c r="L86" s="1014"/>
      <c r="M86" s="1014"/>
      <c r="N86" s="1014"/>
      <c r="O86" s="1014"/>
      <c r="P86" s="1014"/>
      <c r="Q86" s="1014"/>
      <c r="R86" s="1014"/>
      <c r="S86" s="1014"/>
      <c r="T86" s="1014"/>
      <c r="U86" s="1014"/>
      <c r="V86" s="1014"/>
      <c r="W86" s="1014"/>
      <c r="X86" s="1014"/>
      <c r="Y86" s="1014"/>
      <c r="Z86" s="1014"/>
      <c r="AA86" s="1014"/>
      <c r="AB86" s="1014"/>
      <c r="AC86" s="1014"/>
      <c r="AD86" s="1014"/>
      <c r="AE86" s="1014"/>
    </row>
    <row r="87" customFormat="false" ht="12.75" hidden="false" customHeight="false" outlineLevel="0" collapsed="false">
      <c r="A87" s="1014"/>
      <c r="B87" s="1014"/>
      <c r="C87" s="1014"/>
      <c r="D87" s="1014"/>
      <c r="E87" s="1014"/>
      <c r="F87" s="1014"/>
      <c r="G87" s="1014"/>
      <c r="H87" s="1014"/>
      <c r="I87" s="1014"/>
      <c r="J87" s="1014"/>
      <c r="K87" s="1014"/>
      <c r="L87" s="1014"/>
      <c r="M87" s="1014"/>
      <c r="N87" s="1014"/>
      <c r="O87" s="1014"/>
      <c r="P87" s="1014"/>
      <c r="Q87" s="1014"/>
      <c r="R87" s="1014"/>
      <c r="S87" s="1014"/>
      <c r="T87" s="1014"/>
      <c r="U87" s="1014"/>
      <c r="V87" s="1014"/>
      <c r="W87" s="1014"/>
      <c r="X87" s="1014"/>
      <c r="Y87" s="1014"/>
      <c r="Z87" s="1014"/>
      <c r="AA87" s="1014"/>
      <c r="AB87" s="1014"/>
      <c r="AC87" s="1014"/>
      <c r="AD87" s="1014"/>
      <c r="AE87" s="1014"/>
    </row>
    <row r="88" customFormat="false" ht="12.75" hidden="false" customHeight="false" outlineLevel="0" collapsed="false">
      <c r="A88" s="1014"/>
      <c r="B88" s="1014"/>
      <c r="C88" s="1014"/>
      <c r="D88" s="1014"/>
      <c r="E88" s="1014"/>
      <c r="F88" s="1014"/>
      <c r="G88" s="1014"/>
      <c r="H88" s="1014"/>
      <c r="I88" s="1014"/>
      <c r="J88" s="1014"/>
      <c r="K88" s="1014"/>
      <c r="L88" s="1014"/>
      <c r="M88" s="1014"/>
      <c r="N88" s="1014"/>
      <c r="O88" s="1014"/>
      <c r="P88" s="1014"/>
      <c r="Q88" s="1014"/>
      <c r="R88" s="1014"/>
      <c r="S88" s="1014"/>
      <c r="T88" s="1014"/>
      <c r="U88" s="1014"/>
      <c r="V88" s="1014"/>
      <c r="W88" s="1014"/>
      <c r="X88" s="1014"/>
      <c r="Y88" s="1014"/>
      <c r="Z88" s="1014"/>
      <c r="AA88" s="1014"/>
      <c r="AB88" s="1014"/>
      <c r="AC88" s="1014"/>
      <c r="AD88" s="1014"/>
      <c r="AE88" s="1014"/>
    </row>
    <row r="89" customFormat="false" ht="12.75" hidden="false" customHeight="false" outlineLevel="0" collapsed="false">
      <c r="A89" s="1014"/>
      <c r="B89" s="1014"/>
      <c r="C89" s="1014"/>
      <c r="D89" s="1014"/>
      <c r="E89" s="1014"/>
      <c r="F89" s="1014"/>
      <c r="G89" s="1014"/>
      <c r="H89" s="1014"/>
      <c r="I89" s="1014"/>
      <c r="J89" s="1014"/>
      <c r="K89" s="1014"/>
      <c r="L89" s="1014"/>
      <c r="M89" s="1014"/>
      <c r="N89" s="1014"/>
      <c r="O89" s="1014"/>
      <c r="P89" s="1014"/>
      <c r="Q89" s="1014"/>
      <c r="R89" s="1014"/>
      <c r="S89" s="1014"/>
      <c r="T89" s="1014"/>
      <c r="U89" s="1014"/>
      <c r="V89" s="1014"/>
      <c r="W89" s="1014"/>
      <c r="X89" s="1014"/>
      <c r="Y89" s="1014"/>
      <c r="Z89" s="1014"/>
      <c r="AA89" s="1014"/>
      <c r="AB89" s="1014"/>
      <c r="AC89" s="1014"/>
      <c r="AD89" s="1014"/>
      <c r="AE89" s="1014"/>
    </row>
    <row r="90" customFormat="false" ht="12.75" hidden="false" customHeight="false" outlineLevel="0" collapsed="false">
      <c r="A90" s="1014"/>
      <c r="B90" s="1014"/>
      <c r="C90" s="1014"/>
      <c r="D90" s="1014"/>
      <c r="E90" s="1014"/>
      <c r="F90" s="1014"/>
      <c r="G90" s="1014"/>
      <c r="H90" s="1014"/>
      <c r="I90" s="1014"/>
      <c r="J90" s="1014"/>
      <c r="K90" s="1014"/>
      <c r="L90" s="1014"/>
      <c r="M90" s="1014"/>
      <c r="N90" s="1014"/>
      <c r="O90" s="1014"/>
      <c r="P90" s="1014"/>
      <c r="Q90" s="1014"/>
      <c r="R90" s="1014"/>
      <c r="S90" s="1014"/>
      <c r="T90" s="1014"/>
      <c r="U90" s="1014"/>
      <c r="V90" s="1014"/>
      <c r="W90" s="1014"/>
      <c r="X90" s="1014"/>
      <c r="Y90" s="1014"/>
      <c r="Z90" s="1014"/>
      <c r="AA90" s="1014"/>
      <c r="AB90" s="1014"/>
      <c r="AC90" s="1014"/>
      <c r="AD90" s="1014"/>
      <c r="AE90" s="1014"/>
    </row>
    <row r="91" customFormat="false" ht="12.75" hidden="false" customHeight="false" outlineLevel="0" collapsed="false">
      <c r="A91" s="1014"/>
      <c r="B91" s="1014"/>
      <c r="C91" s="1014"/>
      <c r="D91" s="1014"/>
      <c r="E91" s="1014"/>
      <c r="F91" s="1014"/>
      <c r="G91" s="1014"/>
      <c r="H91" s="1014"/>
      <c r="I91" s="1014"/>
      <c r="J91" s="1014"/>
      <c r="K91" s="1014"/>
      <c r="L91" s="1014"/>
      <c r="M91" s="1014"/>
      <c r="N91" s="1014"/>
      <c r="O91" s="1014"/>
      <c r="P91" s="1014"/>
      <c r="Q91" s="1014"/>
      <c r="R91" s="1014"/>
      <c r="S91" s="1014"/>
      <c r="T91" s="1014"/>
      <c r="U91" s="1014"/>
      <c r="V91" s="1014"/>
      <c r="W91" s="1014"/>
      <c r="X91" s="1014"/>
      <c r="Y91" s="1014"/>
      <c r="Z91" s="1014"/>
      <c r="AA91" s="1014"/>
      <c r="AB91" s="1014"/>
      <c r="AC91" s="1014"/>
      <c r="AD91" s="1014"/>
      <c r="AE91" s="1014"/>
    </row>
    <row r="92" customFormat="false" ht="12.75" hidden="false" customHeight="false" outlineLevel="0" collapsed="false">
      <c r="A92" s="1014"/>
      <c r="B92" s="1014"/>
      <c r="C92" s="1014"/>
      <c r="D92" s="1014"/>
      <c r="E92" s="1014"/>
      <c r="F92" s="1014"/>
      <c r="G92" s="1014"/>
      <c r="H92" s="1014"/>
      <c r="I92" s="1014"/>
      <c r="J92" s="1014"/>
      <c r="K92" s="1014"/>
      <c r="L92" s="1014"/>
      <c r="M92" s="1014"/>
      <c r="N92" s="1014"/>
      <c r="O92" s="1014"/>
      <c r="P92" s="1014"/>
      <c r="Q92" s="1014"/>
      <c r="R92" s="1014"/>
      <c r="S92" s="1014"/>
      <c r="T92" s="1014"/>
      <c r="U92" s="1014"/>
      <c r="V92" s="1014"/>
      <c r="W92" s="1014"/>
      <c r="X92" s="1014"/>
      <c r="Y92" s="1014"/>
      <c r="Z92" s="1014"/>
      <c r="AA92" s="1014"/>
      <c r="AB92" s="1014"/>
      <c r="AC92" s="1014"/>
      <c r="AD92" s="1014"/>
      <c r="AE92" s="1014"/>
    </row>
    <row r="93" customFormat="false" ht="12.75" hidden="false" customHeight="false" outlineLevel="0" collapsed="false">
      <c r="A93" s="1014"/>
      <c r="B93" s="1014"/>
      <c r="C93" s="1014"/>
      <c r="D93" s="1014"/>
      <c r="E93" s="1014"/>
      <c r="F93" s="1014"/>
      <c r="G93" s="1014"/>
      <c r="H93" s="1014"/>
      <c r="I93" s="1014"/>
      <c r="J93" s="1014"/>
      <c r="K93" s="1014"/>
      <c r="L93" s="1014"/>
      <c r="M93" s="1014"/>
      <c r="N93" s="1014"/>
      <c r="O93" s="1014"/>
      <c r="P93" s="1014"/>
      <c r="Q93" s="1014"/>
      <c r="R93" s="1014"/>
      <c r="S93" s="1014"/>
      <c r="T93" s="1014"/>
      <c r="U93" s="1014"/>
      <c r="V93" s="1014"/>
      <c r="W93" s="1014"/>
      <c r="X93" s="1014"/>
      <c r="Y93" s="1014"/>
      <c r="Z93" s="1014"/>
      <c r="AA93" s="1014"/>
      <c r="AB93" s="1014"/>
      <c r="AC93" s="1014"/>
      <c r="AD93" s="1014"/>
      <c r="AE93" s="1014"/>
    </row>
    <row r="94" customFormat="false" ht="12.75" hidden="false" customHeight="false" outlineLevel="0" collapsed="false">
      <c r="A94" s="1014"/>
      <c r="B94" s="1014"/>
      <c r="C94" s="1014"/>
      <c r="D94" s="1014"/>
      <c r="E94" s="1014"/>
      <c r="F94" s="1014"/>
      <c r="G94" s="1014"/>
      <c r="H94" s="1014"/>
      <c r="I94" s="1014"/>
      <c r="J94" s="1014"/>
      <c r="K94" s="1014"/>
      <c r="L94" s="1014"/>
      <c r="M94" s="1014"/>
      <c r="N94" s="1014"/>
      <c r="O94" s="1014"/>
      <c r="P94" s="1014"/>
      <c r="Q94" s="1014"/>
      <c r="R94" s="1014"/>
      <c r="S94" s="1014"/>
      <c r="T94" s="1014"/>
      <c r="U94" s="1014"/>
      <c r="V94" s="1014"/>
      <c r="W94" s="1014"/>
      <c r="X94" s="1014"/>
      <c r="Y94" s="1014"/>
      <c r="Z94" s="1014"/>
      <c r="AA94" s="1014"/>
      <c r="AB94" s="1014"/>
      <c r="AC94" s="1014"/>
      <c r="AD94" s="1014"/>
      <c r="AE94" s="1014"/>
    </row>
    <row r="95" customFormat="false" ht="12.75" hidden="false" customHeight="false" outlineLevel="0" collapsed="false">
      <c r="A95" s="1014"/>
      <c r="B95" s="1014"/>
      <c r="C95" s="1014"/>
      <c r="D95" s="1014"/>
      <c r="E95" s="1014"/>
      <c r="F95" s="1014"/>
      <c r="G95" s="1014"/>
      <c r="H95" s="1014"/>
      <c r="I95" s="1014"/>
      <c r="J95" s="1014"/>
      <c r="K95" s="1014"/>
      <c r="L95" s="1014"/>
      <c r="M95" s="1014"/>
      <c r="N95" s="1014"/>
      <c r="O95" s="1014"/>
      <c r="P95" s="1014"/>
      <c r="Q95" s="1014"/>
      <c r="R95" s="1014"/>
      <c r="S95" s="1014"/>
      <c r="T95" s="1014"/>
      <c r="U95" s="1014"/>
      <c r="V95" s="1014"/>
      <c r="W95" s="1014"/>
      <c r="X95" s="1014"/>
      <c r="Y95" s="1014"/>
      <c r="Z95" s="1014"/>
      <c r="AA95" s="1014"/>
      <c r="AB95" s="1014"/>
      <c r="AC95" s="1014"/>
      <c r="AD95" s="1014"/>
      <c r="AE95" s="1014"/>
    </row>
    <row r="96" customFormat="false" ht="12.75" hidden="false" customHeight="false" outlineLevel="0" collapsed="false">
      <c r="A96" s="1014"/>
      <c r="B96" s="1014"/>
      <c r="C96" s="1014"/>
      <c r="D96" s="1014"/>
      <c r="E96" s="1014"/>
      <c r="F96" s="1014"/>
      <c r="G96" s="1014"/>
      <c r="H96" s="1014"/>
      <c r="I96" s="1014"/>
      <c r="J96" s="1014"/>
      <c r="K96" s="1014"/>
      <c r="L96" s="1014"/>
      <c r="M96" s="1014"/>
      <c r="N96" s="1014"/>
      <c r="O96" s="1014"/>
      <c r="P96" s="1014"/>
      <c r="Q96" s="1014"/>
      <c r="R96" s="1014"/>
      <c r="S96" s="1014"/>
      <c r="T96" s="1014"/>
      <c r="U96" s="1014"/>
      <c r="V96" s="1014"/>
      <c r="W96" s="1014"/>
      <c r="X96" s="1014"/>
      <c r="Y96" s="1014"/>
      <c r="Z96" s="1014"/>
      <c r="AA96" s="1014"/>
      <c r="AB96" s="1014"/>
      <c r="AC96" s="1014"/>
      <c r="AD96" s="1014"/>
      <c r="AE96" s="1014"/>
    </row>
    <row r="97" customFormat="false" ht="12.75" hidden="false" customHeight="false" outlineLevel="0" collapsed="false">
      <c r="A97" s="1014"/>
      <c r="B97" s="1014"/>
      <c r="C97" s="1014"/>
      <c r="D97" s="1014"/>
      <c r="E97" s="1014"/>
      <c r="F97" s="1014"/>
      <c r="G97" s="1014"/>
      <c r="H97" s="1014"/>
      <c r="I97" s="1014"/>
      <c r="J97" s="1014"/>
      <c r="K97" s="1014"/>
      <c r="L97" s="1014"/>
      <c r="M97" s="1014"/>
      <c r="N97" s="1014"/>
      <c r="O97" s="1014"/>
      <c r="P97" s="1014"/>
      <c r="Q97" s="1014"/>
      <c r="R97" s="1014"/>
      <c r="S97" s="1014"/>
      <c r="T97" s="1014"/>
      <c r="U97" s="1014"/>
      <c r="V97" s="1014"/>
      <c r="W97" s="1014"/>
      <c r="X97" s="1014"/>
      <c r="Y97" s="1014"/>
      <c r="Z97" s="1014"/>
      <c r="AA97" s="1014"/>
      <c r="AB97" s="1014"/>
      <c r="AC97" s="1014"/>
      <c r="AD97" s="1014"/>
      <c r="AE97" s="1014"/>
    </row>
    <row r="98" customFormat="false" ht="12.75" hidden="false" customHeight="false" outlineLevel="0" collapsed="false">
      <c r="A98" s="1014"/>
      <c r="B98" s="1014"/>
      <c r="C98" s="1014"/>
      <c r="D98" s="1014"/>
      <c r="E98" s="1014"/>
      <c r="F98" s="1014"/>
      <c r="G98" s="1014"/>
      <c r="H98" s="1014"/>
      <c r="I98" s="1014"/>
      <c r="J98" s="1014"/>
      <c r="K98" s="1014"/>
      <c r="L98" s="1014"/>
      <c r="M98" s="1014"/>
      <c r="N98" s="1014"/>
      <c r="O98" s="1014"/>
      <c r="P98" s="1014"/>
      <c r="Q98" s="1014"/>
      <c r="R98" s="1014"/>
      <c r="S98" s="1014"/>
      <c r="T98" s="1014"/>
      <c r="U98" s="1014"/>
      <c r="V98" s="1014"/>
      <c r="W98" s="1014"/>
      <c r="X98" s="1014"/>
      <c r="Y98" s="1014"/>
      <c r="Z98" s="1014"/>
      <c r="AA98" s="1014"/>
      <c r="AB98" s="1014"/>
      <c r="AC98" s="1014"/>
      <c r="AD98" s="1014"/>
      <c r="AE98" s="1014"/>
    </row>
    <row r="99" customFormat="false" ht="12.75" hidden="false" customHeight="false" outlineLevel="0" collapsed="false">
      <c r="A99" s="1014"/>
      <c r="B99" s="1014"/>
      <c r="C99" s="1014"/>
      <c r="D99" s="1014"/>
      <c r="E99" s="1014"/>
      <c r="F99" s="1014"/>
      <c r="G99" s="1014"/>
      <c r="H99" s="1014"/>
      <c r="I99" s="1014"/>
      <c r="J99" s="1014"/>
      <c r="K99" s="1014"/>
      <c r="L99" s="1014"/>
      <c r="M99" s="1014"/>
      <c r="N99" s="1014"/>
      <c r="O99" s="1014"/>
      <c r="P99" s="1014"/>
      <c r="Q99" s="1014"/>
      <c r="R99" s="1014"/>
      <c r="S99" s="1014"/>
      <c r="T99" s="1014"/>
      <c r="U99" s="1014"/>
      <c r="V99" s="1014"/>
      <c r="W99" s="1014"/>
      <c r="X99" s="1014"/>
      <c r="Y99" s="1014"/>
      <c r="Z99" s="1014"/>
      <c r="AA99" s="1014"/>
      <c r="AB99" s="1014"/>
      <c r="AC99" s="1014"/>
      <c r="AD99" s="1014"/>
      <c r="AE99" s="1014"/>
    </row>
    <row r="100" customFormat="false" ht="12.75" hidden="false" customHeight="false" outlineLevel="0" collapsed="false">
      <c r="A100" s="1014"/>
      <c r="B100" s="1014"/>
      <c r="C100" s="1014"/>
      <c r="D100" s="1014"/>
      <c r="E100" s="1014"/>
      <c r="F100" s="1014"/>
      <c r="G100" s="1014"/>
      <c r="H100" s="1014"/>
      <c r="I100" s="1014"/>
      <c r="J100" s="1014"/>
      <c r="K100" s="1014"/>
      <c r="L100" s="1014"/>
      <c r="M100" s="1014"/>
      <c r="N100" s="1014"/>
      <c r="O100" s="1014"/>
      <c r="P100" s="1014"/>
      <c r="Q100" s="1014"/>
      <c r="R100" s="1014"/>
      <c r="S100" s="1014"/>
      <c r="T100" s="1014"/>
      <c r="U100" s="1014"/>
      <c r="V100" s="1014"/>
      <c r="W100" s="1014"/>
      <c r="X100" s="1014"/>
      <c r="Y100" s="1014"/>
      <c r="Z100" s="1014"/>
      <c r="AA100" s="1014"/>
      <c r="AB100" s="1014"/>
      <c r="AC100" s="1014"/>
      <c r="AD100" s="1014"/>
      <c r="AE100" s="1014"/>
    </row>
    <row r="101" customFormat="false" ht="12.75" hidden="false" customHeight="false" outlineLevel="0" collapsed="false">
      <c r="A101" s="1014"/>
      <c r="B101" s="1014"/>
      <c r="C101" s="1014"/>
      <c r="D101" s="1014"/>
      <c r="E101" s="1014"/>
      <c r="F101" s="1014"/>
      <c r="G101" s="1014"/>
      <c r="H101" s="1014"/>
      <c r="I101" s="1014"/>
      <c r="J101" s="1014"/>
      <c r="K101" s="1014"/>
      <c r="L101" s="1014"/>
      <c r="M101" s="1014"/>
      <c r="N101" s="1014"/>
      <c r="O101" s="1014"/>
      <c r="P101" s="1014"/>
      <c r="Q101" s="1014"/>
      <c r="R101" s="1014"/>
      <c r="S101" s="1014"/>
      <c r="T101" s="1014"/>
      <c r="U101" s="1014"/>
      <c r="V101" s="1014"/>
      <c r="W101" s="1014"/>
      <c r="X101" s="1014"/>
      <c r="Y101" s="1014"/>
      <c r="Z101" s="1014"/>
      <c r="AA101" s="1014"/>
      <c r="AB101" s="1014"/>
      <c r="AC101" s="1014"/>
      <c r="AD101" s="1014"/>
      <c r="AE101" s="1014"/>
    </row>
    <row r="102" customFormat="false" ht="12.75" hidden="false" customHeight="false" outlineLevel="0" collapsed="false">
      <c r="A102" s="1014"/>
      <c r="B102" s="1014"/>
      <c r="C102" s="1014"/>
      <c r="D102" s="1014"/>
      <c r="E102" s="1014"/>
      <c r="F102" s="1014"/>
      <c r="G102" s="1014"/>
      <c r="H102" s="1014"/>
      <c r="I102" s="1014"/>
      <c r="J102" s="1014"/>
      <c r="K102" s="1014"/>
      <c r="L102" s="1014"/>
      <c r="M102" s="1014"/>
      <c r="N102" s="1014"/>
      <c r="O102" s="1014"/>
      <c r="P102" s="1014"/>
      <c r="Q102" s="1014"/>
      <c r="R102" s="1014"/>
      <c r="S102" s="1014"/>
      <c r="T102" s="1014"/>
      <c r="U102" s="1014"/>
      <c r="V102" s="1014"/>
      <c r="W102" s="1014"/>
      <c r="X102" s="1014"/>
      <c r="Y102" s="1014"/>
      <c r="Z102" s="1014"/>
      <c r="AA102" s="1014"/>
      <c r="AB102" s="1014"/>
      <c r="AC102" s="1014"/>
      <c r="AD102" s="1014"/>
      <c r="AE102" s="1014"/>
    </row>
    <row r="103" customFormat="false" ht="12.75" hidden="false" customHeight="false" outlineLevel="0" collapsed="false">
      <c r="A103" s="1014"/>
      <c r="B103" s="1014"/>
      <c r="C103" s="1014"/>
      <c r="D103" s="1014"/>
      <c r="E103" s="1014"/>
      <c r="F103" s="1014"/>
      <c r="G103" s="1014"/>
      <c r="H103" s="1014"/>
      <c r="I103" s="1014"/>
      <c r="J103" s="1014"/>
      <c r="K103" s="1014"/>
      <c r="L103" s="1014"/>
      <c r="M103" s="1014"/>
      <c r="N103" s="1014"/>
      <c r="O103" s="1014"/>
      <c r="P103" s="1014"/>
      <c r="Q103" s="1014"/>
      <c r="R103" s="1014"/>
      <c r="S103" s="1014"/>
      <c r="T103" s="1014"/>
      <c r="U103" s="1014"/>
      <c r="V103" s="1014"/>
      <c r="W103" s="1014"/>
      <c r="X103" s="1014"/>
      <c r="Y103" s="1014"/>
      <c r="Z103" s="1014"/>
      <c r="AA103" s="1014"/>
      <c r="AB103" s="1014"/>
      <c r="AC103" s="1014"/>
      <c r="AD103" s="1014"/>
      <c r="AE103" s="1014"/>
    </row>
    <row r="104" customFormat="false" ht="12.75" hidden="false" customHeight="false" outlineLevel="0" collapsed="false">
      <c r="A104" s="1014"/>
      <c r="B104" s="1014"/>
      <c r="C104" s="1014"/>
      <c r="D104" s="1014"/>
      <c r="E104" s="1014"/>
      <c r="F104" s="1014"/>
      <c r="G104" s="1014"/>
      <c r="H104" s="1014"/>
      <c r="I104" s="1014"/>
      <c r="J104" s="1014"/>
      <c r="K104" s="1014"/>
      <c r="L104" s="1014"/>
      <c r="M104" s="1014"/>
      <c r="N104" s="1014"/>
      <c r="O104" s="1014"/>
      <c r="P104" s="1014"/>
      <c r="Q104" s="1014"/>
      <c r="R104" s="1014"/>
      <c r="S104" s="1014"/>
      <c r="T104" s="1014"/>
      <c r="U104" s="1014"/>
      <c r="V104" s="1014"/>
      <c r="W104" s="1014"/>
      <c r="X104" s="1014"/>
      <c r="Y104" s="1014"/>
      <c r="Z104" s="1014"/>
      <c r="AA104" s="1014"/>
      <c r="AB104" s="1014"/>
      <c r="AC104" s="1014"/>
      <c r="AD104" s="1014"/>
      <c r="AE104" s="1014"/>
    </row>
    <row r="105" customFormat="false" ht="12.75" hidden="false" customHeight="false" outlineLevel="0" collapsed="false">
      <c r="A105" s="1014"/>
      <c r="B105" s="1014"/>
      <c r="C105" s="1014"/>
      <c r="D105" s="1014"/>
      <c r="E105" s="1014"/>
      <c r="F105" s="1014"/>
      <c r="G105" s="1014"/>
      <c r="H105" s="1014"/>
      <c r="I105" s="1014"/>
      <c r="J105" s="1014"/>
      <c r="K105" s="1014"/>
      <c r="L105" s="1014"/>
      <c r="M105" s="1014"/>
      <c r="N105" s="1014"/>
      <c r="O105" s="1014"/>
      <c r="P105" s="1014"/>
      <c r="Q105" s="1014"/>
      <c r="R105" s="1014"/>
      <c r="S105" s="1014"/>
      <c r="T105" s="1014"/>
      <c r="U105" s="1014"/>
      <c r="V105" s="1014"/>
      <c r="W105" s="1014"/>
      <c r="X105" s="1014"/>
      <c r="Y105" s="1014"/>
      <c r="Z105" s="1014"/>
      <c r="AA105" s="1014"/>
      <c r="AB105" s="1014"/>
      <c r="AC105" s="1014"/>
      <c r="AD105" s="1014"/>
      <c r="AE105" s="1014"/>
    </row>
    <row r="106" customFormat="false" ht="12.75" hidden="false" customHeight="false" outlineLevel="0" collapsed="false">
      <c r="A106" s="1014"/>
      <c r="B106" s="1014"/>
      <c r="C106" s="1014"/>
      <c r="D106" s="1014"/>
      <c r="E106" s="1014"/>
      <c r="F106" s="1014"/>
      <c r="G106" s="1014"/>
      <c r="H106" s="1014"/>
      <c r="I106" s="1014"/>
      <c r="J106" s="1014"/>
      <c r="K106" s="1014"/>
      <c r="L106" s="1014"/>
      <c r="M106" s="1014"/>
      <c r="N106" s="1014"/>
      <c r="O106" s="1014"/>
      <c r="P106" s="1014"/>
      <c r="Q106" s="1014"/>
      <c r="R106" s="1014"/>
      <c r="S106" s="1014"/>
      <c r="T106" s="1014"/>
      <c r="U106" s="1014"/>
      <c r="V106" s="1014"/>
      <c r="W106" s="1014"/>
      <c r="X106" s="1014"/>
      <c r="Y106" s="1014"/>
      <c r="Z106" s="1014"/>
      <c r="AA106" s="1014"/>
      <c r="AB106" s="1014"/>
      <c r="AC106" s="1014"/>
      <c r="AD106" s="1014"/>
      <c r="AE106" s="1014"/>
    </row>
    <row r="107" customFormat="false" ht="12.75" hidden="false" customHeight="false" outlineLevel="0" collapsed="false">
      <c r="A107" s="1014"/>
      <c r="B107" s="1014"/>
      <c r="C107" s="1014"/>
      <c r="D107" s="1014"/>
      <c r="E107" s="1014"/>
      <c r="F107" s="1014"/>
      <c r="G107" s="1014"/>
      <c r="H107" s="1014"/>
      <c r="I107" s="1014"/>
      <c r="J107" s="1014"/>
      <c r="K107" s="1014"/>
      <c r="L107" s="1014"/>
      <c r="M107" s="1014"/>
      <c r="N107" s="1014"/>
      <c r="O107" s="1014"/>
      <c r="P107" s="1014"/>
      <c r="Q107" s="1014"/>
      <c r="R107" s="1014"/>
      <c r="S107" s="1014"/>
      <c r="T107" s="1014"/>
      <c r="U107" s="1014"/>
      <c r="V107" s="1014"/>
      <c r="W107" s="1014"/>
      <c r="X107" s="1014"/>
      <c r="Y107" s="1014"/>
      <c r="Z107" s="1014"/>
      <c r="AA107" s="1014"/>
      <c r="AB107" s="1014"/>
      <c r="AC107" s="1014"/>
      <c r="AD107" s="1014"/>
      <c r="AE107" s="1014"/>
    </row>
    <row r="108" customFormat="false" ht="12.75" hidden="false" customHeight="false" outlineLevel="0" collapsed="false">
      <c r="A108" s="1014"/>
      <c r="B108" s="1014"/>
      <c r="C108" s="1014"/>
      <c r="D108" s="1014"/>
      <c r="E108" s="1014"/>
      <c r="F108" s="1014"/>
      <c r="G108" s="1014"/>
      <c r="H108" s="1014"/>
      <c r="I108" s="1014"/>
      <c r="J108" s="1014"/>
      <c r="K108" s="1014"/>
      <c r="L108" s="1014"/>
      <c r="M108" s="1014"/>
      <c r="N108" s="1014"/>
      <c r="O108" s="1014"/>
      <c r="P108" s="1014"/>
      <c r="Q108" s="1014"/>
      <c r="R108" s="1014"/>
      <c r="S108" s="1014"/>
      <c r="T108" s="1014"/>
      <c r="U108" s="1014"/>
      <c r="V108" s="1014"/>
      <c r="W108" s="1014"/>
      <c r="X108" s="1014"/>
      <c r="Y108" s="1014"/>
      <c r="Z108" s="1014"/>
      <c r="AA108" s="1014"/>
      <c r="AB108" s="1014"/>
      <c r="AC108" s="1014"/>
      <c r="AD108" s="1014"/>
      <c r="AE108" s="1014"/>
    </row>
    <row r="109" customFormat="false" ht="12.75" hidden="false" customHeight="false" outlineLevel="0" collapsed="false">
      <c r="A109" s="1014"/>
      <c r="B109" s="1014"/>
      <c r="C109" s="1014"/>
      <c r="D109" s="1014"/>
      <c r="E109" s="1014"/>
      <c r="F109" s="1014"/>
      <c r="G109" s="1014"/>
      <c r="H109" s="1014"/>
      <c r="I109" s="1014"/>
      <c r="J109" s="1014"/>
      <c r="K109" s="1014"/>
      <c r="L109" s="1014"/>
      <c r="M109" s="1014"/>
      <c r="N109" s="1014"/>
      <c r="O109" s="1014"/>
      <c r="P109" s="1014"/>
      <c r="Q109" s="1014"/>
      <c r="R109" s="1014"/>
      <c r="S109" s="1014"/>
      <c r="T109" s="1014"/>
      <c r="U109" s="1014"/>
      <c r="V109" s="1014"/>
      <c r="W109" s="1014"/>
      <c r="X109" s="1014"/>
      <c r="Y109" s="1014"/>
      <c r="Z109" s="1014"/>
      <c r="AA109" s="1014"/>
      <c r="AB109" s="1014"/>
      <c r="AC109" s="1014"/>
      <c r="AD109" s="1014"/>
      <c r="AE109" s="1014"/>
    </row>
    <row r="110" customFormat="false" ht="12.75" hidden="false" customHeight="false" outlineLevel="0" collapsed="false">
      <c r="A110" s="1014"/>
      <c r="B110" s="1014"/>
      <c r="C110" s="1014"/>
      <c r="D110" s="1014"/>
      <c r="E110" s="1014"/>
      <c r="F110" s="1014"/>
      <c r="G110" s="1014"/>
      <c r="H110" s="1014"/>
      <c r="I110" s="1014"/>
      <c r="J110" s="1014"/>
      <c r="K110" s="1014"/>
      <c r="L110" s="1014"/>
      <c r="M110" s="1014"/>
      <c r="N110" s="1014"/>
      <c r="O110" s="1014"/>
      <c r="P110" s="1014"/>
      <c r="Q110" s="1014"/>
      <c r="R110" s="1014"/>
      <c r="S110" s="1014"/>
      <c r="T110" s="1014"/>
      <c r="U110" s="1014"/>
      <c r="V110" s="1014"/>
      <c r="W110" s="1014"/>
      <c r="X110" s="1014"/>
      <c r="Y110" s="1014"/>
      <c r="Z110" s="1014"/>
      <c r="AA110" s="1014"/>
      <c r="AB110" s="1014"/>
      <c r="AC110" s="1014"/>
      <c r="AD110" s="1014"/>
      <c r="AE110" s="1014"/>
    </row>
    <row r="111" customFormat="false" ht="12.75" hidden="false" customHeight="false" outlineLevel="0" collapsed="false">
      <c r="A111" s="1014"/>
      <c r="B111" s="1014"/>
      <c r="C111" s="1014"/>
      <c r="D111" s="1014"/>
      <c r="E111" s="1014"/>
      <c r="F111" s="1014"/>
      <c r="G111" s="1014"/>
      <c r="H111" s="1014"/>
      <c r="I111" s="1014"/>
      <c r="J111" s="1014"/>
      <c r="K111" s="1014"/>
      <c r="L111" s="1014"/>
      <c r="M111" s="1014"/>
      <c r="N111" s="1014"/>
      <c r="O111" s="1014"/>
      <c r="P111" s="1014"/>
      <c r="Q111" s="1014"/>
      <c r="R111" s="1014"/>
      <c r="S111" s="1014"/>
      <c r="T111" s="1014"/>
      <c r="U111" s="1014"/>
      <c r="V111" s="1014"/>
      <c r="W111" s="1014"/>
      <c r="X111" s="1014"/>
      <c r="Y111" s="1014"/>
      <c r="Z111" s="1014"/>
      <c r="AA111" s="1014"/>
      <c r="AB111" s="1014"/>
      <c r="AC111" s="1014"/>
      <c r="AD111" s="1014"/>
      <c r="AE111" s="1014"/>
    </row>
    <row r="112" customFormat="false" ht="12.75" hidden="false" customHeight="false" outlineLevel="0" collapsed="false">
      <c r="A112" s="1014"/>
      <c r="B112" s="1014"/>
      <c r="C112" s="1014"/>
      <c r="D112" s="1014"/>
      <c r="E112" s="1014"/>
      <c r="F112" s="1014"/>
      <c r="G112" s="1014"/>
      <c r="H112" s="1014"/>
      <c r="I112" s="1014"/>
      <c r="J112" s="1014"/>
      <c r="K112" s="1014"/>
      <c r="L112" s="1014"/>
      <c r="M112" s="1014"/>
      <c r="N112" s="1014"/>
      <c r="O112" s="1014"/>
      <c r="P112" s="1014"/>
      <c r="Q112" s="1014"/>
      <c r="R112" s="1014"/>
      <c r="S112" s="1014"/>
      <c r="T112" s="1014"/>
      <c r="U112" s="1014"/>
      <c r="V112" s="1014"/>
      <c r="W112" s="1014"/>
      <c r="X112" s="1014"/>
      <c r="Y112" s="1014"/>
      <c r="Z112" s="1014"/>
      <c r="AA112" s="1014"/>
      <c r="AB112" s="1014"/>
      <c r="AC112" s="1014"/>
      <c r="AD112" s="1014"/>
      <c r="AE112" s="1014"/>
    </row>
    <row r="113" customFormat="false" ht="12.75" hidden="false" customHeight="false" outlineLevel="0" collapsed="false">
      <c r="A113" s="1014"/>
      <c r="B113" s="1014"/>
      <c r="C113" s="1014"/>
      <c r="D113" s="1014"/>
      <c r="E113" s="1014"/>
      <c r="F113" s="1014"/>
      <c r="G113" s="1014"/>
      <c r="H113" s="1014"/>
      <c r="I113" s="1014"/>
      <c r="J113" s="1014"/>
      <c r="K113" s="1014"/>
      <c r="L113" s="1014"/>
      <c r="M113" s="1014"/>
      <c r="N113" s="1014"/>
      <c r="O113" s="1014"/>
      <c r="P113" s="1014"/>
      <c r="Q113" s="1014"/>
      <c r="R113" s="1014"/>
      <c r="S113" s="1014"/>
      <c r="T113" s="1014"/>
      <c r="U113" s="1014"/>
      <c r="V113" s="1014"/>
      <c r="W113" s="1014"/>
      <c r="X113" s="1014"/>
      <c r="Y113" s="1014"/>
      <c r="Z113" s="1014"/>
      <c r="AA113" s="1014"/>
      <c r="AB113" s="1014"/>
      <c r="AC113" s="1014"/>
      <c r="AD113" s="1014"/>
      <c r="AE113" s="1014"/>
    </row>
    <row r="114" customFormat="false" ht="12.75" hidden="false" customHeight="false" outlineLevel="0" collapsed="false">
      <c r="A114" s="1014"/>
      <c r="B114" s="1014"/>
      <c r="C114" s="1014"/>
      <c r="D114" s="1014"/>
      <c r="E114" s="1014"/>
      <c r="F114" s="1014"/>
      <c r="G114" s="1014"/>
      <c r="H114" s="1014"/>
      <c r="I114" s="1014"/>
      <c r="J114" s="1014"/>
      <c r="K114" s="1014"/>
      <c r="L114" s="1014"/>
      <c r="M114" s="1014"/>
      <c r="N114" s="1014"/>
      <c r="O114" s="1014"/>
      <c r="P114" s="1014"/>
      <c r="Q114" s="1014"/>
      <c r="R114" s="1014"/>
      <c r="S114" s="1014"/>
      <c r="T114" s="1014"/>
      <c r="U114" s="1014"/>
      <c r="V114" s="1014"/>
      <c r="W114" s="1014"/>
      <c r="X114" s="1014"/>
      <c r="Y114" s="1014"/>
      <c r="Z114" s="1014"/>
      <c r="AA114" s="1014"/>
      <c r="AB114" s="1014"/>
      <c r="AC114" s="1014"/>
      <c r="AD114" s="1014"/>
      <c r="AE114" s="1014"/>
    </row>
    <row r="115" customFormat="false" ht="12.75" hidden="false" customHeight="false" outlineLevel="0" collapsed="false">
      <c r="A115" s="1014"/>
      <c r="B115" s="1014"/>
      <c r="C115" s="1014"/>
      <c r="D115" s="1014"/>
      <c r="E115" s="1014"/>
      <c r="F115" s="1014"/>
      <c r="G115" s="1014"/>
      <c r="H115" s="1014"/>
      <c r="I115" s="1014"/>
      <c r="J115" s="1014"/>
      <c r="K115" s="1014"/>
      <c r="L115" s="1014"/>
      <c r="M115" s="1014"/>
      <c r="N115" s="1014"/>
      <c r="O115" s="1014"/>
      <c r="P115" s="1014"/>
      <c r="Q115" s="1014"/>
      <c r="R115" s="1014"/>
      <c r="S115" s="1014"/>
      <c r="T115" s="1014"/>
      <c r="U115" s="1014"/>
      <c r="V115" s="1014"/>
      <c r="W115" s="1014"/>
      <c r="X115" s="1014"/>
      <c r="Y115" s="1014"/>
      <c r="Z115" s="1014"/>
      <c r="AA115" s="1014"/>
      <c r="AB115" s="1014"/>
      <c r="AC115" s="1014"/>
      <c r="AD115" s="1014"/>
      <c r="AE115" s="1014"/>
    </row>
    <row r="116" customFormat="false" ht="12.75" hidden="false" customHeight="false" outlineLevel="0" collapsed="false">
      <c r="A116" s="1014"/>
      <c r="B116" s="1014"/>
      <c r="C116" s="1014"/>
      <c r="D116" s="1014"/>
      <c r="E116" s="1014"/>
      <c r="F116" s="1014"/>
      <c r="G116" s="1014"/>
      <c r="H116" s="1014"/>
      <c r="I116" s="1014"/>
      <c r="J116" s="1014"/>
      <c r="K116" s="1014"/>
      <c r="L116" s="1014"/>
      <c r="M116" s="1014"/>
      <c r="N116" s="1014"/>
      <c r="O116" s="1014"/>
      <c r="P116" s="1014"/>
      <c r="Q116" s="1014"/>
      <c r="R116" s="1014"/>
      <c r="S116" s="1014"/>
      <c r="T116" s="1014"/>
      <c r="U116" s="1014"/>
      <c r="V116" s="1014"/>
      <c r="W116" s="1014"/>
      <c r="X116" s="1014"/>
      <c r="Y116" s="1014"/>
      <c r="Z116" s="1014"/>
      <c r="AA116" s="1014"/>
      <c r="AB116" s="1014"/>
      <c r="AC116" s="1014"/>
      <c r="AD116" s="1014"/>
      <c r="AE116" s="1014"/>
    </row>
    <row r="117" customFormat="false" ht="12.75" hidden="false" customHeight="false" outlineLevel="0" collapsed="false">
      <c r="A117" s="1014"/>
      <c r="B117" s="1014"/>
      <c r="C117" s="1014"/>
      <c r="D117" s="1014"/>
      <c r="E117" s="1014"/>
      <c r="F117" s="1014"/>
      <c r="G117" s="1014"/>
      <c r="H117" s="1014"/>
      <c r="I117" s="1014"/>
      <c r="J117" s="1014"/>
      <c r="K117" s="1014"/>
      <c r="L117" s="1014"/>
      <c r="M117" s="1014"/>
      <c r="N117" s="1014"/>
      <c r="O117" s="1014"/>
      <c r="P117" s="1014"/>
      <c r="Q117" s="1014"/>
      <c r="R117" s="1014"/>
      <c r="S117" s="1014"/>
      <c r="T117" s="1014"/>
      <c r="U117" s="1014"/>
      <c r="V117" s="1014"/>
      <c r="W117" s="1014"/>
      <c r="X117" s="1014"/>
      <c r="Y117" s="1014"/>
      <c r="Z117" s="1014"/>
      <c r="AA117" s="1014"/>
      <c r="AB117" s="1014"/>
      <c r="AC117" s="1014"/>
      <c r="AD117" s="1014"/>
      <c r="AE117" s="1014"/>
    </row>
    <row r="118" customFormat="false" ht="12.75" hidden="false" customHeight="false" outlineLevel="0" collapsed="false">
      <c r="A118" s="1014"/>
      <c r="B118" s="1014"/>
      <c r="C118" s="1014"/>
      <c r="D118" s="1014"/>
      <c r="E118" s="1014"/>
      <c r="F118" s="1014"/>
      <c r="G118" s="1014"/>
      <c r="H118" s="1014"/>
      <c r="I118" s="1014"/>
      <c r="J118" s="1014"/>
      <c r="K118" s="1014"/>
      <c r="L118" s="1014"/>
      <c r="M118" s="1014"/>
      <c r="N118" s="1014"/>
      <c r="O118" s="1014"/>
      <c r="P118" s="1014"/>
      <c r="Q118" s="1014"/>
      <c r="R118" s="1014"/>
      <c r="S118" s="1014"/>
      <c r="T118" s="1014"/>
      <c r="U118" s="1014"/>
      <c r="V118" s="1014"/>
      <c r="W118" s="1014"/>
      <c r="X118" s="1014"/>
      <c r="Y118" s="1014"/>
      <c r="Z118" s="1014"/>
      <c r="AA118" s="1014"/>
      <c r="AB118" s="1014"/>
      <c r="AC118" s="1014"/>
      <c r="AD118" s="1014"/>
      <c r="AE118" s="1014"/>
    </row>
    <row r="119" customFormat="false" ht="12.75" hidden="false" customHeight="false" outlineLevel="0" collapsed="false">
      <c r="A119" s="1014"/>
      <c r="B119" s="1014"/>
      <c r="C119" s="1014"/>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4"/>
      <c r="AA119" s="1014"/>
      <c r="AB119" s="1014"/>
      <c r="AC119" s="1014"/>
      <c r="AD119" s="1014"/>
      <c r="AE119" s="1014"/>
    </row>
    <row r="120" customFormat="false" ht="12.75" hidden="false" customHeight="false" outlineLevel="0" collapsed="false">
      <c r="A120" s="1014"/>
      <c r="B120" s="1014"/>
      <c r="C120" s="1014"/>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4"/>
      <c r="AA120" s="1014"/>
      <c r="AB120" s="1014"/>
      <c r="AC120" s="1014"/>
      <c r="AD120" s="1014"/>
      <c r="AE120" s="1014"/>
    </row>
    <row r="121" customFormat="false" ht="12.75" hidden="false" customHeight="false" outlineLevel="0" collapsed="false">
      <c r="A121" s="1014"/>
      <c r="B121" s="1014"/>
      <c r="C121" s="1014"/>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4"/>
      <c r="AA121" s="1014"/>
      <c r="AB121" s="1014"/>
      <c r="AC121" s="1014"/>
      <c r="AD121" s="1014"/>
      <c r="AE121" s="1014"/>
    </row>
    <row r="122" customFormat="false" ht="12.75" hidden="false" customHeight="false" outlineLevel="0" collapsed="false">
      <c r="A122" s="1014"/>
      <c r="B122" s="1014"/>
      <c r="C122" s="1014"/>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4"/>
      <c r="AA122" s="1014"/>
      <c r="AB122" s="1014"/>
      <c r="AC122" s="1014"/>
      <c r="AD122" s="1014"/>
      <c r="AE122" s="1014"/>
    </row>
    <row r="123" customFormat="false" ht="12.75" hidden="false" customHeight="false" outlineLevel="0" collapsed="false">
      <c r="A123" s="1014"/>
      <c r="B123" s="1014"/>
      <c r="C123" s="1014"/>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4"/>
      <c r="AA123" s="1014"/>
      <c r="AB123" s="1014"/>
      <c r="AC123" s="1014"/>
      <c r="AD123" s="1014"/>
      <c r="AE123" s="1014"/>
    </row>
    <row r="124" customFormat="false" ht="12.75" hidden="false" customHeight="false" outlineLevel="0" collapsed="false">
      <c r="A124" s="1014"/>
      <c r="B124" s="1014"/>
      <c r="C124" s="1014"/>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4"/>
      <c r="AA124" s="1014"/>
      <c r="AB124" s="1014"/>
      <c r="AC124" s="1014"/>
      <c r="AD124" s="1014"/>
      <c r="AE124" s="1014"/>
    </row>
    <row r="125" customFormat="false" ht="12.75" hidden="false" customHeight="false" outlineLevel="0" collapsed="false">
      <c r="A125" s="1014"/>
      <c r="B125" s="1014"/>
      <c r="C125" s="1014"/>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4"/>
      <c r="AA125" s="1014"/>
      <c r="AB125" s="1014"/>
      <c r="AC125" s="1014"/>
      <c r="AD125" s="1014"/>
      <c r="AE125" s="1014"/>
    </row>
    <row r="126" customFormat="false" ht="12.75" hidden="false" customHeight="false" outlineLevel="0" collapsed="false">
      <c r="A126" s="1014"/>
      <c r="B126" s="1014"/>
      <c r="C126" s="1014"/>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4"/>
      <c r="AA126" s="1014"/>
      <c r="AB126" s="1014"/>
      <c r="AC126" s="1014"/>
      <c r="AD126" s="1014"/>
      <c r="AE126" s="1014"/>
    </row>
    <row r="127" customFormat="false" ht="12.75" hidden="false" customHeight="false" outlineLevel="0" collapsed="false">
      <c r="A127" s="1014"/>
      <c r="B127" s="1014"/>
      <c r="C127" s="1014"/>
      <c r="D127" s="1014"/>
      <c r="E127" s="1014"/>
      <c r="F127" s="1014"/>
      <c r="G127" s="1014"/>
      <c r="H127" s="1014"/>
      <c r="I127" s="1014"/>
      <c r="J127" s="1014"/>
      <c r="K127" s="1014"/>
      <c r="L127" s="1014"/>
      <c r="M127" s="1014"/>
      <c r="N127" s="1014"/>
      <c r="O127" s="1014"/>
      <c r="P127" s="1014"/>
      <c r="Q127" s="1014"/>
      <c r="R127" s="1014"/>
      <c r="S127" s="1014"/>
      <c r="T127" s="1014"/>
      <c r="U127" s="1014"/>
      <c r="V127" s="1014"/>
      <c r="W127" s="1014"/>
      <c r="X127" s="1014"/>
      <c r="Y127" s="1014"/>
      <c r="Z127" s="1014"/>
      <c r="AA127" s="1014"/>
      <c r="AB127" s="1014"/>
      <c r="AC127" s="1014"/>
      <c r="AD127" s="1014"/>
      <c r="AE127" s="1014"/>
    </row>
    <row r="128" customFormat="false" ht="12.75" hidden="false" customHeight="false" outlineLevel="0" collapsed="false">
      <c r="A128" s="1014"/>
      <c r="B128" s="1014"/>
      <c r="C128" s="1014"/>
      <c r="D128" s="1014"/>
      <c r="E128" s="1014"/>
      <c r="F128" s="1014"/>
      <c r="G128" s="1014"/>
      <c r="H128" s="1014"/>
      <c r="I128" s="1014"/>
      <c r="J128" s="1014"/>
      <c r="K128" s="1014"/>
      <c r="L128" s="1014"/>
      <c r="M128" s="1014"/>
      <c r="N128" s="1014"/>
      <c r="O128" s="1014"/>
      <c r="P128" s="1014"/>
      <c r="Q128" s="1014"/>
      <c r="R128" s="1014"/>
      <c r="S128" s="1014"/>
      <c r="T128" s="1014"/>
      <c r="U128" s="1014"/>
      <c r="V128" s="1014"/>
      <c r="W128" s="1014"/>
      <c r="X128" s="1014"/>
      <c r="Y128" s="1014"/>
      <c r="Z128" s="1014"/>
      <c r="AA128" s="1014"/>
      <c r="AB128" s="1014"/>
      <c r="AC128" s="1014"/>
      <c r="AD128" s="1014"/>
      <c r="AE128" s="1014"/>
    </row>
    <row r="129" customFormat="false" ht="12.75" hidden="false" customHeight="false" outlineLevel="0" collapsed="false">
      <c r="A129" s="1014"/>
      <c r="B129" s="1014"/>
      <c r="C129" s="1014"/>
      <c r="D129" s="1014"/>
      <c r="E129" s="1014"/>
      <c r="F129" s="1014"/>
      <c r="G129" s="1014"/>
      <c r="H129" s="1014"/>
      <c r="I129" s="1014"/>
      <c r="J129" s="1014"/>
      <c r="K129" s="1014"/>
      <c r="L129" s="1014"/>
      <c r="M129" s="1014"/>
      <c r="N129" s="1014"/>
      <c r="O129" s="1014"/>
      <c r="P129" s="1014"/>
      <c r="Q129" s="1014"/>
      <c r="R129" s="1014"/>
      <c r="S129" s="1014"/>
      <c r="T129" s="1014"/>
      <c r="U129" s="1014"/>
      <c r="V129" s="1014"/>
      <c r="W129" s="1014"/>
      <c r="X129" s="1014"/>
      <c r="Y129" s="1014"/>
      <c r="Z129" s="1014"/>
      <c r="AA129" s="1014"/>
      <c r="AB129" s="1014"/>
      <c r="AC129" s="1014"/>
      <c r="AD129" s="1014"/>
      <c r="AE129" s="1014"/>
    </row>
    <row r="130" customFormat="false" ht="12.75" hidden="false" customHeight="false" outlineLevel="0" collapsed="false">
      <c r="A130" s="1014"/>
      <c r="B130" s="1014"/>
      <c r="C130" s="1014"/>
      <c r="D130" s="1014"/>
      <c r="E130" s="1014"/>
      <c r="F130" s="1014"/>
      <c r="G130" s="1014"/>
      <c r="H130" s="1014"/>
      <c r="I130" s="1014"/>
      <c r="J130" s="1014"/>
      <c r="K130" s="1014"/>
      <c r="L130" s="1014"/>
      <c r="M130" s="1014"/>
      <c r="N130" s="1014"/>
      <c r="O130" s="1014"/>
      <c r="P130" s="1014"/>
      <c r="Q130" s="1014"/>
      <c r="R130" s="1014"/>
      <c r="S130" s="1014"/>
      <c r="T130" s="1014"/>
      <c r="U130" s="1014"/>
      <c r="V130" s="1014"/>
      <c r="W130" s="1014"/>
      <c r="X130" s="1014"/>
      <c r="Y130" s="1014"/>
      <c r="Z130" s="1014"/>
      <c r="AA130" s="1014"/>
      <c r="AB130" s="1014"/>
      <c r="AC130" s="1014"/>
      <c r="AD130" s="1014"/>
      <c r="AE130" s="1014"/>
    </row>
    <row r="131" customFormat="false" ht="12.75" hidden="false" customHeight="false" outlineLevel="0" collapsed="false">
      <c r="A131" s="1014"/>
      <c r="B131" s="1014"/>
      <c r="C131" s="1014"/>
      <c r="D131" s="1014"/>
      <c r="E131" s="1014"/>
      <c r="F131" s="1014"/>
      <c r="G131" s="1014"/>
      <c r="H131" s="1014"/>
      <c r="I131" s="1014"/>
      <c r="J131" s="1014"/>
      <c r="K131" s="1014"/>
      <c r="L131" s="1014"/>
      <c r="M131" s="1014"/>
      <c r="N131" s="1014"/>
      <c r="O131" s="1014"/>
      <c r="P131" s="1014"/>
      <c r="Q131" s="1014"/>
      <c r="R131" s="1014"/>
      <c r="S131" s="1014"/>
      <c r="T131" s="1014"/>
      <c r="U131" s="1014"/>
      <c r="V131" s="1014"/>
      <c r="W131" s="1014"/>
      <c r="X131" s="1014"/>
      <c r="Y131" s="1014"/>
      <c r="Z131" s="1014"/>
      <c r="AA131" s="1014"/>
      <c r="AB131" s="1014"/>
      <c r="AC131" s="1014"/>
      <c r="AD131" s="1014"/>
      <c r="AE131" s="1014"/>
    </row>
    <row r="132" customFormat="false" ht="12.75" hidden="false" customHeight="false" outlineLevel="0" collapsed="false">
      <c r="A132" s="1014"/>
      <c r="B132" s="1014"/>
      <c r="C132" s="1014"/>
      <c r="D132" s="1014"/>
      <c r="E132" s="1014"/>
      <c r="F132" s="1014"/>
      <c r="G132" s="1014"/>
      <c r="H132" s="1014"/>
      <c r="I132" s="1014"/>
      <c r="J132" s="1014"/>
      <c r="K132" s="1014"/>
      <c r="L132" s="1014"/>
      <c r="M132" s="1014"/>
      <c r="N132" s="1014"/>
      <c r="O132" s="1014"/>
      <c r="P132" s="1014"/>
      <c r="Q132" s="1014"/>
      <c r="R132" s="1014"/>
      <c r="S132" s="1014"/>
      <c r="T132" s="1014"/>
      <c r="U132" s="1014"/>
      <c r="V132" s="1014"/>
      <c r="W132" s="1014"/>
      <c r="X132" s="1014"/>
      <c r="Y132" s="1014"/>
      <c r="Z132" s="1014"/>
      <c r="AA132" s="1014"/>
      <c r="AB132" s="1014"/>
      <c r="AC132" s="1014"/>
      <c r="AD132" s="1014"/>
      <c r="AE132" s="1014"/>
    </row>
    <row r="133" customFormat="false" ht="12.75" hidden="false" customHeight="false" outlineLevel="0" collapsed="false">
      <c r="A133" s="1014"/>
      <c r="B133" s="1014"/>
      <c r="C133" s="1014"/>
      <c r="D133" s="1014"/>
      <c r="E133" s="1014"/>
      <c r="F133" s="1014"/>
      <c r="G133" s="1014"/>
      <c r="H133" s="1014"/>
      <c r="I133" s="1014"/>
      <c r="J133" s="1014"/>
      <c r="K133" s="1014"/>
      <c r="L133" s="1014"/>
      <c r="M133" s="1014"/>
      <c r="N133" s="1014"/>
      <c r="O133" s="1014"/>
      <c r="P133" s="1014"/>
      <c r="Q133" s="1014"/>
      <c r="R133" s="1014"/>
      <c r="S133" s="1014"/>
      <c r="T133" s="1014"/>
      <c r="U133" s="1014"/>
      <c r="V133" s="1014"/>
      <c r="W133" s="1014"/>
      <c r="X133" s="1014"/>
      <c r="Y133" s="1014"/>
      <c r="Z133" s="1014"/>
      <c r="AA133" s="1014"/>
      <c r="AB133" s="1014"/>
      <c r="AC133" s="1014"/>
      <c r="AD133" s="1014"/>
      <c r="AE133" s="1014"/>
    </row>
    <row r="134" customFormat="false" ht="12.75" hidden="false" customHeight="false" outlineLevel="0" collapsed="false">
      <c r="A134" s="1014"/>
      <c r="B134" s="1014"/>
      <c r="C134" s="1014"/>
      <c r="D134" s="1014"/>
      <c r="E134" s="1014"/>
      <c r="F134" s="1014"/>
      <c r="G134" s="1014"/>
      <c r="H134" s="1014"/>
      <c r="I134" s="1014"/>
      <c r="J134" s="1014"/>
      <c r="K134" s="1014"/>
      <c r="L134" s="1014"/>
      <c r="M134" s="1014"/>
      <c r="N134" s="1014"/>
      <c r="O134" s="1014"/>
      <c r="P134" s="1014"/>
      <c r="Q134" s="1014"/>
      <c r="R134" s="1014"/>
      <c r="S134" s="1014"/>
      <c r="T134" s="1014"/>
      <c r="U134" s="1014"/>
      <c r="V134" s="1014"/>
      <c r="W134" s="1014"/>
      <c r="X134" s="1014"/>
      <c r="Y134" s="1014"/>
      <c r="Z134" s="1014"/>
      <c r="AA134" s="1014"/>
      <c r="AB134" s="1014"/>
      <c r="AC134" s="1014"/>
      <c r="AD134" s="1014"/>
      <c r="AE134" s="1014"/>
    </row>
    <row r="135" customFormat="false" ht="12.75" hidden="false" customHeight="false" outlineLevel="0" collapsed="false">
      <c r="A135" s="1014"/>
      <c r="B135" s="1014"/>
      <c r="C135" s="1014"/>
      <c r="D135" s="1014"/>
      <c r="E135" s="1014"/>
      <c r="F135" s="1014"/>
      <c r="G135" s="1014"/>
      <c r="H135" s="1014"/>
      <c r="I135" s="1014"/>
      <c r="J135" s="1014"/>
      <c r="K135" s="1014"/>
      <c r="L135" s="1014"/>
      <c r="M135" s="1014"/>
      <c r="N135" s="1014"/>
      <c r="O135" s="1014"/>
      <c r="P135" s="1014"/>
      <c r="Q135" s="1014"/>
      <c r="R135" s="1014"/>
      <c r="S135" s="1014"/>
      <c r="T135" s="1014"/>
      <c r="U135" s="1014"/>
      <c r="V135" s="1014"/>
      <c r="W135" s="1014"/>
      <c r="X135" s="1014"/>
      <c r="Y135" s="1014"/>
      <c r="Z135" s="1014"/>
      <c r="AA135" s="1014"/>
      <c r="AB135" s="1014"/>
      <c r="AC135" s="1014"/>
      <c r="AD135" s="1014"/>
      <c r="AE135" s="1014"/>
    </row>
    <row r="136" customFormat="false" ht="12.75" hidden="false" customHeight="false" outlineLevel="0" collapsed="false">
      <c r="A136" s="1014"/>
      <c r="B136" s="1014"/>
      <c r="C136" s="1014"/>
      <c r="D136" s="1014"/>
      <c r="E136" s="1014"/>
      <c r="F136" s="1014"/>
      <c r="G136" s="1014"/>
      <c r="H136" s="1014"/>
      <c r="I136" s="1014"/>
      <c r="J136" s="1014"/>
      <c r="K136" s="1014"/>
      <c r="L136" s="1014"/>
      <c r="M136" s="1014"/>
      <c r="N136" s="1014"/>
      <c r="O136" s="1014"/>
      <c r="P136" s="1014"/>
      <c r="Q136" s="1014"/>
      <c r="R136" s="1014"/>
      <c r="S136" s="1014"/>
      <c r="T136" s="1014"/>
      <c r="U136" s="1014"/>
      <c r="V136" s="1014"/>
      <c r="W136" s="1014"/>
      <c r="X136" s="1014"/>
      <c r="Y136" s="1014"/>
      <c r="Z136" s="1014"/>
      <c r="AA136" s="1014"/>
      <c r="AB136" s="1014"/>
      <c r="AC136" s="1014"/>
      <c r="AD136" s="1014"/>
      <c r="AE136" s="1014"/>
    </row>
    <row r="137" customFormat="false" ht="12.75" hidden="false" customHeight="false" outlineLevel="0" collapsed="false">
      <c r="A137" s="1014"/>
      <c r="B137" s="1014"/>
      <c r="C137" s="1014"/>
      <c r="D137" s="1014"/>
      <c r="E137" s="1014"/>
      <c r="F137" s="1014"/>
      <c r="G137" s="1014"/>
      <c r="H137" s="1014"/>
      <c r="I137" s="1014"/>
      <c r="J137" s="1014"/>
      <c r="K137" s="1014"/>
      <c r="L137" s="1014"/>
      <c r="M137" s="1014"/>
      <c r="N137" s="1014"/>
      <c r="O137" s="1014"/>
      <c r="P137" s="1014"/>
      <c r="Q137" s="1014"/>
      <c r="R137" s="1014"/>
      <c r="S137" s="1014"/>
      <c r="T137" s="1014"/>
      <c r="U137" s="1014"/>
      <c r="V137" s="1014"/>
      <c r="W137" s="1014"/>
      <c r="X137" s="1014"/>
      <c r="Y137" s="1014"/>
      <c r="Z137" s="1014"/>
      <c r="AA137" s="1014"/>
      <c r="AB137" s="1014"/>
      <c r="AC137" s="1014"/>
      <c r="AD137" s="1014"/>
      <c r="AE137" s="1014"/>
    </row>
    <row r="138" customFormat="false" ht="12.75" hidden="false" customHeight="false" outlineLevel="0" collapsed="false">
      <c r="A138" s="1014"/>
      <c r="B138" s="1014"/>
      <c r="C138" s="1014"/>
      <c r="D138" s="1014"/>
      <c r="E138" s="1014"/>
      <c r="F138" s="1014"/>
      <c r="G138" s="1014"/>
      <c r="H138" s="1014"/>
      <c r="I138" s="1014"/>
      <c r="J138" s="1014"/>
      <c r="K138" s="1014"/>
      <c r="L138" s="1014"/>
      <c r="M138" s="1014"/>
      <c r="N138" s="1014"/>
      <c r="O138" s="1014"/>
      <c r="P138" s="1014"/>
      <c r="Q138" s="1014"/>
      <c r="R138" s="1014"/>
      <c r="S138" s="1014"/>
      <c r="T138" s="1014"/>
      <c r="U138" s="1014"/>
      <c r="V138" s="1014"/>
      <c r="W138" s="1014"/>
      <c r="X138" s="1014"/>
      <c r="Y138" s="1014"/>
      <c r="Z138" s="1014"/>
      <c r="AA138" s="1014"/>
      <c r="AB138" s="1014"/>
      <c r="AC138" s="1014"/>
      <c r="AD138" s="1014"/>
      <c r="AE138" s="1014"/>
    </row>
    <row r="139" customFormat="false" ht="12.75" hidden="false" customHeight="false" outlineLevel="0" collapsed="false">
      <c r="A139" s="1014"/>
      <c r="B139" s="1014"/>
      <c r="C139" s="1014"/>
      <c r="D139" s="1014"/>
      <c r="E139" s="1014"/>
      <c r="F139" s="1014"/>
      <c r="G139" s="1014"/>
      <c r="H139" s="1014"/>
      <c r="I139" s="1014"/>
      <c r="J139" s="1014"/>
      <c r="K139" s="1014"/>
      <c r="L139" s="1014"/>
      <c r="M139" s="1014"/>
      <c r="N139" s="1014"/>
      <c r="O139" s="1014"/>
      <c r="P139" s="1014"/>
      <c r="Q139" s="1014"/>
      <c r="R139" s="1014"/>
      <c r="S139" s="1014"/>
      <c r="T139" s="1014"/>
      <c r="U139" s="1014"/>
      <c r="V139" s="1014"/>
      <c r="W139" s="1014"/>
      <c r="X139" s="1014"/>
      <c r="Y139" s="1014"/>
      <c r="Z139" s="1014"/>
      <c r="AA139" s="1014"/>
      <c r="AB139" s="1014"/>
      <c r="AC139" s="1014"/>
      <c r="AD139" s="1014"/>
      <c r="AE139" s="1014"/>
    </row>
    <row r="140" customFormat="false" ht="12.75" hidden="false" customHeight="false" outlineLevel="0" collapsed="false">
      <c r="A140" s="1014"/>
      <c r="B140" s="1014"/>
      <c r="C140" s="1014"/>
      <c r="D140" s="1014"/>
      <c r="E140" s="1014"/>
      <c r="F140" s="1014"/>
      <c r="G140" s="1014"/>
      <c r="H140" s="1014"/>
      <c r="I140" s="1014"/>
      <c r="J140" s="1014"/>
      <c r="K140" s="1014"/>
      <c r="L140" s="1014"/>
      <c r="M140" s="1014"/>
      <c r="N140" s="1014"/>
      <c r="O140" s="1014"/>
      <c r="P140" s="1014"/>
      <c r="Q140" s="1014"/>
      <c r="R140" s="1014"/>
      <c r="S140" s="1014"/>
      <c r="T140" s="1014"/>
      <c r="U140" s="1014"/>
      <c r="V140" s="1014"/>
      <c r="W140" s="1014"/>
      <c r="X140" s="1014"/>
      <c r="Y140" s="1014"/>
      <c r="Z140" s="1014"/>
      <c r="AA140" s="1014"/>
      <c r="AB140" s="1014"/>
      <c r="AC140" s="1014"/>
      <c r="AD140" s="1014"/>
      <c r="AE140" s="1014"/>
    </row>
    <row r="141" customFormat="false" ht="12.75" hidden="false" customHeight="false" outlineLevel="0" collapsed="false">
      <c r="A141" s="1014"/>
      <c r="B141" s="1014"/>
      <c r="C141" s="1014"/>
      <c r="D141" s="1014"/>
      <c r="E141" s="1014"/>
      <c r="F141" s="1014"/>
      <c r="G141" s="1014"/>
      <c r="H141" s="1014"/>
      <c r="I141" s="1014"/>
      <c r="J141" s="1014"/>
      <c r="K141" s="1014"/>
      <c r="L141" s="1014"/>
      <c r="M141" s="1014"/>
      <c r="N141" s="1014"/>
      <c r="O141" s="1014"/>
      <c r="P141" s="1014"/>
      <c r="Q141" s="1014"/>
      <c r="R141" s="1014"/>
      <c r="S141" s="1014"/>
      <c r="T141" s="1014"/>
      <c r="U141" s="1014"/>
      <c r="V141" s="1014"/>
      <c r="W141" s="1014"/>
      <c r="X141" s="1014"/>
      <c r="Y141" s="1014"/>
      <c r="Z141" s="1014"/>
      <c r="AA141" s="1014"/>
      <c r="AB141" s="1014"/>
      <c r="AC141" s="1014"/>
      <c r="AD141" s="1014"/>
      <c r="AE141" s="1014"/>
    </row>
    <row r="142" customFormat="false" ht="12.75" hidden="false" customHeight="false" outlineLevel="0" collapsed="false">
      <c r="A142" s="1014"/>
      <c r="B142" s="1014"/>
      <c r="C142" s="1014"/>
      <c r="D142" s="1014"/>
      <c r="E142" s="1014"/>
      <c r="F142" s="1014"/>
      <c r="G142" s="1014"/>
      <c r="H142" s="1014"/>
      <c r="I142" s="1014"/>
      <c r="J142" s="1014"/>
      <c r="K142" s="1014"/>
      <c r="L142" s="1014"/>
      <c r="M142" s="1014"/>
      <c r="N142" s="1014"/>
      <c r="O142" s="1014"/>
      <c r="P142" s="1014"/>
      <c r="Q142" s="1014"/>
      <c r="R142" s="1014"/>
      <c r="S142" s="1014"/>
      <c r="T142" s="1014"/>
      <c r="U142" s="1014"/>
      <c r="V142" s="1014"/>
      <c r="W142" s="1014"/>
      <c r="X142" s="1014"/>
      <c r="Y142" s="1014"/>
      <c r="Z142" s="1014"/>
      <c r="AA142" s="1014"/>
      <c r="AB142" s="1014"/>
      <c r="AC142" s="1014"/>
      <c r="AD142" s="1014"/>
      <c r="AE142" s="1014"/>
    </row>
    <row r="143" customFormat="false" ht="12.75" hidden="false" customHeight="false" outlineLevel="0" collapsed="false">
      <c r="A143" s="1014"/>
      <c r="B143" s="1014"/>
      <c r="C143" s="1014"/>
      <c r="D143" s="1014"/>
      <c r="E143" s="1014"/>
      <c r="F143" s="1014"/>
      <c r="G143" s="1014"/>
      <c r="H143" s="1014"/>
      <c r="I143" s="1014"/>
      <c r="J143" s="1014"/>
      <c r="K143" s="1014"/>
      <c r="L143" s="1014"/>
      <c r="M143" s="1014"/>
      <c r="N143" s="1014"/>
      <c r="O143" s="1014"/>
      <c r="P143" s="1014"/>
      <c r="Q143" s="1014"/>
      <c r="R143" s="1014"/>
      <c r="S143" s="1014"/>
      <c r="T143" s="1014"/>
      <c r="U143" s="1014"/>
      <c r="V143" s="1014"/>
      <c r="W143" s="1014"/>
      <c r="X143" s="1014"/>
      <c r="Y143" s="1014"/>
      <c r="Z143" s="1014"/>
      <c r="AA143" s="1014"/>
      <c r="AB143" s="1014"/>
      <c r="AC143" s="1014"/>
      <c r="AD143" s="1014"/>
      <c r="AE143" s="1014"/>
    </row>
    <row r="144" customFormat="false" ht="12.75" hidden="false" customHeight="false" outlineLevel="0" collapsed="false">
      <c r="A144" s="1014"/>
      <c r="B144" s="1014"/>
      <c r="C144" s="1014"/>
      <c r="D144" s="1014"/>
      <c r="E144" s="1014"/>
      <c r="F144" s="1014"/>
      <c r="G144" s="1014"/>
      <c r="H144" s="1014"/>
      <c r="I144" s="1014"/>
      <c r="J144" s="1014"/>
      <c r="K144" s="1014"/>
      <c r="L144" s="1014"/>
      <c r="M144" s="1014"/>
      <c r="N144" s="1014"/>
      <c r="O144" s="1014"/>
      <c r="P144" s="1014"/>
      <c r="Q144" s="1014"/>
      <c r="R144" s="1014"/>
      <c r="S144" s="1014"/>
      <c r="T144" s="1014"/>
      <c r="U144" s="1014"/>
      <c r="V144" s="1014"/>
      <c r="W144" s="1014"/>
      <c r="X144" s="1014"/>
      <c r="Y144" s="1014"/>
      <c r="Z144" s="1014"/>
      <c r="AA144" s="1014"/>
      <c r="AB144" s="1014"/>
      <c r="AC144" s="1014"/>
      <c r="AD144" s="1014"/>
      <c r="AE144" s="1014"/>
    </row>
    <row r="145" customFormat="false" ht="12.75" hidden="false" customHeight="false" outlineLevel="0" collapsed="false">
      <c r="A145" s="1014"/>
      <c r="B145" s="1014"/>
      <c r="C145" s="1014"/>
      <c r="D145" s="1014"/>
      <c r="E145" s="1014"/>
      <c r="F145" s="1014"/>
      <c r="G145" s="1014"/>
      <c r="H145" s="1014"/>
      <c r="I145" s="1014"/>
      <c r="J145" s="1014"/>
      <c r="K145" s="1014"/>
      <c r="L145" s="1014"/>
      <c r="M145" s="1014"/>
      <c r="N145" s="1014"/>
      <c r="O145" s="1014"/>
      <c r="P145" s="1014"/>
      <c r="Q145" s="1014"/>
      <c r="R145" s="1014"/>
      <c r="S145" s="1014"/>
      <c r="T145" s="1014"/>
      <c r="U145" s="1014"/>
      <c r="V145" s="1014"/>
      <c r="W145" s="1014"/>
      <c r="X145" s="1014"/>
      <c r="Y145" s="1014"/>
      <c r="Z145" s="1014"/>
      <c r="AA145" s="1014"/>
      <c r="AB145" s="1014"/>
      <c r="AC145" s="1014"/>
      <c r="AD145" s="1014"/>
      <c r="AE145" s="1014"/>
    </row>
    <row r="146" customFormat="false" ht="12.75" hidden="false" customHeight="false" outlineLevel="0" collapsed="false">
      <c r="A146" s="1014"/>
      <c r="B146" s="1014"/>
      <c r="C146" s="1014"/>
      <c r="D146" s="1014"/>
      <c r="E146" s="1014"/>
      <c r="F146" s="1014"/>
      <c r="G146" s="1014"/>
      <c r="H146" s="1014"/>
      <c r="I146" s="1014"/>
      <c r="J146" s="1014"/>
      <c r="K146" s="1014"/>
      <c r="L146" s="1014"/>
      <c r="M146" s="1014"/>
      <c r="N146" s="1014"/>
      <c r="O146" s="1014"/>
      <c r="P146" s="1014"/>
      <c r="Q146" s="1014"/>
      <c r="R146" s="1014"/>
      <c r="S146" s="1014"/>
      <c r="T146" s="1014"/>
      <c r="U146" s="1014"/>
      <c r="V146" s="1014"/>
      <c r="W146" s="1014"/>
      <c r="X146" s="1014"/>
      <c r="Y146" s="1014"/>
      <c r="Z146" s="1014"/>
      <c r="AA146" s="1014"/>
      <c r="AB146" s="1014"/>
      <c r="AC146" s="1014"/>
      <c r="AD146" s="1014"/>
      <c r="AE146" s="1014"/>
    </row>
    <row r="147" customFormat="false" ht="12.75" hidden="false" customHeight="false" outlineLevel="0" collapsed="false">
      <c r="A147" s="1014"/>
      <c r="B147" s="1014"/>
      <c r="C147" s="1014"/>
      <c r="D147" s="1014"/>
      <c r="E147" s="1014"/>
      <c r="F147" s="1014"/>
      <c r="G147" s="1014"/>
      <c r="H147" s="1014"/>
      <c r="I147" s="1014"/>
      <c r="J147" s="1014"/>
      <c r="K147" s="1014"/>
      <c r="L147" s="1014"/>
      <c r="M147" s="1014"/>
      <c r="N147" s="1014"/>
      <c r="O147" s="1014"/>
      <c r="P147" s="1014"/>
      <c r="Q147" s="1014"/>
      <c r="R147" s="1014"/>
      <c r="S147" s="1014"/>
      <c r="T147" s="1014"/>
      <c r="U147" s="1014"/>
      <c r="V147" s="1014"/>
      <c r="W147" s="1014"/>
      <c r="X147" s="1014"/>
      <c r="Y147" s="1014"/>
      <c r="Z147" s="1014"/>
      <c r="AA147" s="1014"/>
      <c r="AB147" s="1014"/>
      <c r="AC147" s="1014"/>
      <c r="AD147" s="1014"/>
      <c r="AE147" s="1014"/>
    </row>
    <row r="148" customFormat="false" ht="12.75" hidden="false" customHeight="false" outlineLevel="0" collapsed="false">
      <c r="A148" s="1014"/>
      <c r="B148" s="1014"/>
      <c r="C148" s="1014"/>
      <c r="D148" s="1014"/>
      <c r="E148" s="1014"/>
      <c r="F148" s="1014"/>
      <c r="G148" s="1014"/>
      <c r="H148" s="1014"/>
      <c r="I148" s="1014"/>
      <c r="J148" s="1014"/>
      <c r="K148" s="1014"/>
      <c r="L148" s="1014"/>
      <c r="M148" s="1014"/>
      <c r="N148" s="1014"/>
      <c r="O148" s="1014"/>
      <c r="P148" s="1014"/>
      <c r="Q148" s="1014"/>
      <c r="R148" s="1014"/>
      <c r="S148" s="1014"/>
      <c r="T148" s="1014"/>
      <c r="U148" s="1014"/>
      <c r="V148" s="1014"/>
      <c r="W148" s="1014"/>
      <c r="X148" s="1014"/>
      <c r="Y148" s="1014"/>
      <c r="Z148" s="1014"/>
      <c r="AA148" s="1014"/>
      <c r="AB148" s="1014"/>
      <c r="AC148" s="1014"/>
      <c r="AD148" s="1014"/>
      <c r="AE148" s="1014"/>
    </row>
    <row r="149" customFormat="false" ht="12.75" hidden="false" customHeight="false" outlineLevel="0" collapsed="false">
      <c r="A149" s="1014"/>
      <c r="B149" s="1014"/>
      <c r="C149" s="1014"/>
      <c r="D149" s="1014"/>
      <c r="E149" s="1014"/>
      <c r="F149" s="1014"/>
      <c r="G149" s="1014"/>
      <c r="H149" s="1014"/>
      <c r="I149" s="1014"/>
      <c r="J149" s="1014"/>
      <c r="K149" s="1014"/>
      <c r="L149" s="1014"/>
      <c r="M149" s="1014"/>
      <c r="N149" s="1014"/>
      <c r="O149" s="1014"/>
      <c r="P149" s="1014"/>
      <c r="Q149" s="1014"/>
      <c r="R149" s="1014"/>
      <c r="S149" s="1014"/>
      <c r="T149" s="1014"/>
      <c r="U149" s="1014"/>
      <c r="V149" s="1014"/>
      <c r="W149" s="1014"/>
      <c r="X149" s="1014"/>
      <c r="Y149" s="1014"/>
      <c r="Z149" s="1014"/>
      <c r="AA149" s="1014"/>
      <c r="AB149" s="1014"/>
      <c r="AC149" s="1014"/>
      <c r="AD149" s="1014"/>
      <c r="AE149" s="1014"/>
    </row>
    <row r="150" customFormat="false" ht="12.75" hidden="false" customHeight="false" outlineLevel="0" collapsed="false">
      <c r="A150" s="1014"/>
      <c r="B150" s="1014"/>
      <c r="C150" s="1014"/>
      <c r="D150" s="1014"/>
      <c r="E150" s="1014"/>
      <c r="F150" s="1014"/>
      <c r="G150" s="1014"/>
      <c r="H150" s="1014"/>
      <c r="I150" s="1014"/>
      <c r="J150" s="1014"/>
      <c r="K150" s="1014"/>
      <c r="L150" s="1014"/>
      <c r="M150" s="1014"/>
      <c r="N150" s="1014"/>
      <c r="O150" s="1014"/>
      <c r="P150" s="1014"/>
      <c r="Q150" s="1014"/>
      <c r="R150" s="1014"/>
      <c r="S150" s="1014"/>
      <c r="T150" s="1014"/>
      <c r="U150" s="1014"/>
      <c r="V150" s="1014"/>
      <c r="W150" s="1014"/>
      <c r="X150" s="1014"/>
      <c r="Y150" s="1014"/>
      <c r="Z150" s="1014"/>
      <c r="AA150" s="1014"/>
      <c r="AB150" s="1014"/>
      <c r="AC150" s="1014"/>
      <c r="AD150" s="1014"/>
      <c r="AE150" s="1014"/>
    </row>
    <row r="151" customFormat="false" ht="12.75" hidden="false" customHeight="false" outlineLevel="0" collapsed="false">
      <c r="A151" s="1014"/>
      <c r="B151" s="1014"/>
      <c r="C151" s="1014"/>
      <c r="D151" s="1014"/>
      <c r="E151" s="1014"/>
      <c r="F151" s="1014"/>
      <c r="G151" s="1014"/>
      <c r="H151" s="1014"/>
      <c r="I151" s="1014"/>
      <c r="J151" s="1014"/>
      <c r="K151" s="1014"/>
      <c r="L151" s="1014"/>
      <c r="M151" s="1014"/>
      <c r="N151" s="1014"/>
      <c r="O151" s="1014"/>
      <c r="P151" s="1014"/>
      <c r="Q151" s="1014"/>
      <c r="R151" s="1014"/>
      <c r="S151" s="1014"/>
      <c r="T151" s="1014"/>
      <c r="U151" s="1014"/>
      <c r="V151" s="1014"/>
      <c r="W151" s="1014"/>
      <c r="X151" s="1014"/>
      <c r="Y151" s="1014"/>
      <c r="Z151" s="1014"/>
      <c r="AA151" s="1014"/>
      <c r="AB151" s="1014"/>
      <c r="AC151" s="1014"/>
      <c r="AD151" s="1014"/>
      <c r="AE151" s="1014"/>
    </row>
    <row r="152" customFormat="false" ht="12.75" hidden="false" customHeight="false" outlineLevel="0" collapsed="false">
      <c r="A152" s="1014"/>
      <c r="B152" s="1014"/>
      <c r="C152" s="1014"/>
      <c r="D152" s="1014"/>
      <c r="E152" s="1014"/>
      <c r="F152" s="1014"/>
      <c r="G152" s="1014"/>
      <c r="H152" s="1014"/>
      <c r="I152" s="1014"/>
      <c r="J152" s="1014"/>
      <c r="K152" s="1014"/>
      <c r="L152" s="1014"/>
      <c r="M152" s="1014"/>
      <c r="N152" s="1014"/>
      <c r="O152" s="1014"/>
      <c r="P152" s="1014"/>
      <c r="Q152" s="1014"/>
      <c r="R152" s="1014"/>
      <c r="S152" s="1014"/>
      <c r="T152" s="1014"/>
      <c r="U152" s="1014"/>
      <c r="V152" s="1014"/>
      <c r="W152" s="1014"/>
      <c r="X152" s="1014"/>
      <c r="Y152" s="1014"/>
      <c r="Z152" s="1014"/>
      <c r="AA152" s="1014"/>
      <c r="AB152" s="1014"/>
      <c r="AC152" s="1014"/>
      <c r="AD152" s="1014"/>
      <c r="AE152" s="1014"/>
    </row>
    <row r="153" customFormat="false" ht="12.75" hidden="false" customHeight="false" outlineLevel="0" collapsed="false">
      <c r="A153" s="1014"/>
      <c r="B153" s="1014"/>
      <c r="C153" s="1014"/>
      <c r="D153" s="1014"/>
      <c r="E153" s="1014"/>
      <c r="F153" s="1014"/>
      <c r="G153" s="1014"/>
      <c r="H153" s="1014"/>
      <c r="I153" s="1014"/>
      <c r="J153" s="1014"/>
      <c r="K153" s="1014"/>
      <c r="L153" s="1014"/>
      <c r="M153" s="1014"/>
      <c r="N153" s="1014"/>
      <c r="O153" s="1014"/>
      <c r="P153" s="1014"/>
      <c r="Q153" s="1014"/>
      <c r="R153" s="1014"/>
      <c r="S153" s="1014"/>
      <c r="T153" s="1014"/>
      <c r="U153" s="1014"/>
      <c r="V153" s="1014"/>
      <c r="W153" s="1014"/>
      <c r="X153" s="1014"/>
      <c r="Y153" s="1014"/>
      <c r="Z153" s="1014"/>
      <c r="AA153" s="1014"/>
      <c r="AB153" s="1014"/>
      <c r="AC153" s="1014"/>
      <c r="AD153" s="1014"/>
      <c r="AE153" s="1014"/>
    </row>
    <row r="154" customFormat="false" ht="12.75" hidden="false" customHeight="false" outlineLevel="0" collapsed="false">
      <c r="A154" s="1014"/>
      <c r="B154" s="1014"/>
      <c r="C154" s="1014"/>
      <c r="D154" s="1014"/>
      <c r="E154" s="1014"/>
      <c r="F154" s="1014"/>
      <c r="G154" s="1014"/>
      <c r="H154" s="1014"/>
      <c r="I154" s="1014"/>
      <c r="J154" s="1014"/>
      <c r="K154" s="1014"/>
      <c r="L154" s="1014"/>
      <c r="M154" s="1014"/>
      <c r="N154" s="1014"/>
      <c r="O154" s="1014"/>
      <c r="P154" s="1014"/>
      <c r="Q154" s="1014"/>
      <c r="R154" s="1014"/>
      <c r="S154" s="1014"/>
      <c r="T154" s="1014"/>
      <c r="U154" s="1014"/>
      <c r="V154" s="1014"/>
      <c r="W154" s="1014"/>
      <c r="X154" s="1014"/>
      <c r="Y154" s="1014"/>
      <c r="Z154" s="1014"/>
      <c r="AA154" s="1014"/>
      <c r="AB154" s="1014"/>
      <c r="AC154" s="1014"/>
      <c r="AD154" s="1014"/>
      <c r="AE154" s="1014"/>
    </row>
    <row r="155" customFormat="false" ht="12.75" hidden="false" customHeight="false" outlineLevel="0" collapsed="false">
      <c r="A155" s="1014"/>
      <c r="B155" s="1014"/>
      <c r="C155" s="1014"/>
      <c r="D155" s="1014"/>
      <c r="E155" s="1014"/>
      <c r="F155" s="1014"/>
      <c r="G155" s="1014"/>
      <c r="H155" s="1014"/>
      <c r="I155" s="1014"/>
      <c r="J155" s="1014"/>
      <c r="K155" s="1014"/>
      <c r="L155" s="1014"/>
      <c r="M155" s="1014"/>
      <c r="N155" s="1014"/>
      <c r="O155" s="1014"/>
      <c r="P155" s="1014"/>
      <c r="Q155" s="1014"/>
      <c r="R155" s="1014"/>
      <c r="S155" s="1014"/>
      <c r="T155" s="1014"/>
      <c r="U155" s="1014"/>
      <c r="V155" s="1014"/>
      <c r="W155" s="1014"/>
      <c r="X155" s="1014"/>
      <c r="Y155" s="1014"/>
      <c r="Z155" s="1014"/>
      <c r="AA155" s="1014"/>
      <c r="AB155" s="1014"/>
      <c r="AC155" s="1014"/>
      <c r="AD155" s="1014"/>
      <c r="AE155" s="1014"/>
    </row>
    <row r="156" customFormat="false" ht="12.75" hidden="false" customHeight="false" outlineLevel="0" collapsed="false">
      <c r="A156" s="1014"/>
      <c r="B156" s="1014"/>
      <c r="C156" s="1014"/>
      <c r="D156" s="1014"/>
      <c r="E156" s="1014"/>
      <c r="F156" s="1014"/>
      <c r="G156" s="1014"/>
      <c r="H156" s="1014"/>
      <c r="I156" s="1014"/>
      <c r="J156" s="1014"/>
      <c r="K156" s="1014"/>
      <c r="L156" s="1014"/>
      <c r="M156" s="1014"/>
      <c r="N156" s="1014"/>
      <c r="O156" s="1014"/>
      <c r="P156" s="1014"/>
      <c r="Q156" s="1014"/>
      <c r="R156" s="1014"/>
      <c r="S156" s="1014"/>
      <c r="T156" s="1014"/>
      <c r="U156" s="1014"/>
      <c r="V156" s="1014"/>
      <c r="W156" s="1014"/>
      <c r="X156" s="1014"/>
      <c r="Y156" s="1014"/>
      <c r="Z156" s="1014"/>
      <c r="AA156" s="1014"/>
      <c r="AB156" s="1014"/>
      <c r="AC156" s="1014"/>
      <c r="AD156" s="1014"/>
      <c r="AE156" s="1014"/>
    </row>
    <row r="157" customFormat="false" ht="12.75" hidden="false" customHeight="false" outlineLevel="0" collapsed="false">
      <c r="A157" s="1014"/>
      <c r="B157" s="1014"/>
      <c r="C157" s="1014"/>
      <c r="D157" s="1014"/>
      <c r="E157" s="1014"/>
      <c r="F157" s="1014"/>
      <c r="G157" s="1014"/>
      <c r="H157" s="1014"/>
      <c r="I157" s="1014"/>
      <c r="J157" s="1014"/>
      <c r="K157" s="1014"/>
      <c r="L157" s="1014"/>
      <c r="M157" s="1014"/>
      <c r="N157" s="1014"/>
      <c r="O157" s="1014"/>
      <c r="P157" s="1014"/>
      <c r="Q157" s="1014"/>
      <c r="R157" s="1014"/>
      <c r="S157" s="1014"/>
      <c r="T157" s="1014"/>
      <c r="U157" s="1014"/>
      <c r="V157" s="1014"/>
      <c r="W157" s="1014"/>
      <c r="X157" s="1014"/>
      <c r="Y157" s="1014"/>
      <c r="Z157" s="1014"/>
      <c r="AA157" s="1014"/>
      <c r="AB157" s="1014"/>
      <c r="AC157" s="1014"/>
      <c r="AD157" s="1014"/>
      <c r="AE157" s="1014"/>
    </row>
    <row r="158" customFormat="false" ht="12.75" hidden="false" customHeight="false" outlineLevel="0" collapsed="false">
      <c r="A158" s="1014"/>
      <c r="B158" s="1014"/>
      <c r="C158" s="1014"/>
      <c r="D158" s="1014"/>
      <c r="E158" s="1014"/>
      <c r="F158" s="1014"/>
      <c r="G158" s="1014"/>
      <c r="H158" s="1014"/>
      <c r="I158" s="1014"/>
      <c r="J158" s="1014"/>
      <c r="K158" s="1014"/>
      <c r="L158" s="1014"/>
      <c r="M158" s="1014"/>
      <c r="N158" s="1014"/>
      <c r="O158" s="1014"/>
      <c r="P158" s="1014"/>
      <c r="Q158" s="1014"/>
      <c r="R158" s="1014"/>
      <c r="S158" s="1014"/>
      <c r="T158" s="1014"/>
      <c r="U158" s="1014"/>
      <c r="V158" s="1014"/>
      <c r="W158" s="1014"/>
      <c r="X158" s="1014"/>
      <c r="Y158" s="1014"/>
      <c r="Z158" s="1014"/>
      <c r="AA158" s="1014"/>
      <c r="AB158" s="1014"/>
      <c r="AC158" s="1014"/>
      <c r="AD158" s="1014"/>
      <c r="AE158" s="1014"/>
    </row>
    <row r="159" customFormat="false" ht="12.75" hidden="false" customHeight="false" outlineLevel="0" collapsed="false">
      <c r="A159" s="1014"/>
      <c r="B159" s="1014"/>
      <c r="C159" s="1014"/>
      <c r="D159" s="1014"/>
      <c r="E159" s="1014"/>
      <c r="F159" s="1014"/>
      <c r="G159" s="1014"/>
      <c r="H159" s="1014"/>
      <c r="I159" s="1014"/>
      <c r="J159" s="1014"/>
      <c r="K159" s="1014"/>
      <c r="L159" s="1014"/>
      <c r="M159" s="1014"/>
      <c r="N159" s="1014"/>
      <c r="O159" s="1014"/>
      <c r="P159" s="1014"/>
      <c r="Q159" s="1014"/>
      <c r="R159" s="1014"/>
      <c r="S159" s="1014"/>
      <c r="T159" s="1014"/>
      <c r="U159" s="1014"/>
      <c r="V159" s="1014"/>
      <c r="W159" s="1014"/>
      <c r="X159" s="1014"/>
      <c r="Y159" s="1014"/>
      <c r="Z159" s="1014"/>
      <c r="AA159" s="1014"/>
      <c r="AB159" s="1014"/>
      <c r="AC159" s="1014"/>
      <c r="AD159" s="1014"/>
      <c r="AE159" s="1014"/>
    </row>
    <row r="160" customFormat="false" ht="12.75" hidden="false" customHeight="false" outlineLevel="0" collapsed="false">
      <c r="A160" s="1014"/>
      <c r="B160" s="1014"/>
      <c r="C160" s="1014"/>
      <c r="D160" s="1014"/>
      <c r="E160" s="1014"/>
      <c r="F160" s="1014"/>
      <c r="G160" s="1014"/>
      <c r="H160" s="1014"/>
      <c r="I160" s="1014"/>
      <c r="J160" s="1014"/>
      <c r="K160" s="1014"/>
      <c r="L160" s="1014"/>
      <c r="M160" s="1014"/>
      <c r="N160" s="1014"/>
      <c r="O160" s="1014"/>
      <c r="P160" s="1014"/>
      <c r="Q160" s="1014"/>
      <c r="R160" s="1014"/>
      <c r="S160" s="1014"/>
      <c r="T160" s="1014"/>
      <c r="U160" s="1014"/>
      <c r="V160" s="1014"/>
      <c r="W160" s="1014"/>
      <c r="X160" s="1014"/>
      <c r="Y160" s="1014"/>
      <c r="Z160" s="1014"/>
      <c r="AA160" s="1014"/>
      <c r="AB160" s="1014"/>
      <c r="AC160" s="1014"/>
      <c r="AD160" s="1014"/>
      <c r="AE160" s="1014"/>
    </row>
    <row r="161" customFormat="false" ht="12.75" hidden="false" customHeight="false" outlineLevel="0" collapsed="false">
      <c r="A161" s="1014"/>
      <c r="B161" s="1014"/>
      <c r="C161" s="1014"/>
      <c r="D161" s="1014"/>
      <c r="E161" s="1014"/>
      <c r="F161" s="1014"/>
      <c r="G161" s="1014"/>
      <c r="H161" s="1014"/>
      <c r="I161" s="1014"/>
      <c r="J161" s="1014"/>
      <c r="K161" s="1014"/>
      <c r="L161" s="1014"/>
      <c r="M161" s="1014"/>
      <c r="N161" s="1014"/>
      <c r="O161" s="1014"/>
      <c r="P161" s="1014"/>
      <c r="Q161" s="1014"/>
      <c r="R161" s="1014"/>
      <c r="S161" s="1014"/>
      <c r="T161" s="1014"/>
      <c r="U161" s="1014"/>
      <c r="V161" s="1014"/>
      <c r="W161" s="1014"/>
      <c r="X161" s="1014"/>
      <c r="Y161" s="1014"/>
      <c r="Z161" s="1014"/>
      <c r="AA161" s="1014"/>
      <c r="AB161" s="1014"/>
      <c r="AC161" s="1014"/>
      <c r="AD161" s="1014"/>
      <c r="AE161" s="1014"/>
    </row>
    <row r="162" customFormat="false" ht="12.75" hidden="false" customHeight="false" outlineLevel="0" collapsed="false">
      <c r="A162" s="1014"/>
      <c r="B162" s="1014"/>
      <c r="C162" s="1014"/>
      <c r="D162" s="1014"/>
      <c r="E162" s="1014"/>
      <c r="F162" s="1014"/>
      <c r="G162" s="1014"/>
      <c r="H162" s="1014"/>
      <c r="I162" s="1014"/>
      <c r="J162" s="1014"/>
      <c r="K162" s="1014"/>
      <c r="L162" s="1014"/>
      <c r="M162" s="1014"/>
      <c r="N162" s="1014"/>
      <c r="O162" s="1014"/>
      <c r="P162" s="1014"/>
      <c r="Q162" s="1014"/>
      <c r="R162" s="1014"/>
      <c r="S162" s="1014"/>
      <c r="T162" s="1014"/>
      <c r="U162" s="1014"/>
      <c r="V162" s="1014"/>
      <c r="W162" s="1014"/>
      <c r="X162" s="1014"/>
      <c r="Y162" s="1014"/>
      <c r="Z162" s="1014"/>
      <c r="AA162" s="1014"/>
      <c r="AB162" s="1014"/>
      <c r="AC162" s="1014"/>
      <c r="AD162" s="1014"/>
      <c r="AE162" s="1014"/>
    </row>
    <row r="163" customFormat="false" ht="12.75" hidden="false" customHeight="false" outlineLevel="0" collapsed="false">
      <c r="A163" s="1014"/>
      <c r="B163" s="1014"/>
      <c r="C163" s="1014"/>
      <c r="D163" s="1014"/>
      <c r="E163" s="1014"/>
      <c r="F163" s="1014"/>
      <c r="G163" s="1014"/>
      <c r="H163" s="1014"/>
      <c r="I163" s="1014"/>
      <c r="J163" s="1014"/>
      <c r="K163" s="1014"/>
      <c r="L163" s="1014"/>
      <c r="M163" s="1014"/>
      <c r="N163" s="1014"/>
      <c r="O163" s="1014"/>
      <c r="P163" s="1014"/>
      <c r="Q163" s="1014"/>
      <c r="R163" s="1014"/>
      <c r="S163" s="1014"/>
      <c r="T163" s="1014"/>
      <c r="U163" s="1014"/>
      <c r="V163" s="1014"/>
      <c r="W163" s="1014"/>
      <c r="X163" s="1014"/>
      <c r="Y163" s="1014"/>
      <c r="Z163" s="1014"/>
      <c r="AA163" s="1014"/>
      <c r="AB163" s="1014"/>
      <c r="AC163" s="1014"/>
      <c r="AD163" s="1014"/>
      <c r="AE163" s="1014"/>
    </row>
    <row r="164" customFormat="false" ht="12.75" hidden="false" customHeight="false" outlineLevel="0" collapsed="false">
      <c r="A164" s="1014"/>
      <c r="B164" s="1014"/>
      <c r="C164" s="1014"/>
      <c r="D164" s="1014"/>
      <c r="E164" s="1014"/>
      <c r="F164" s="1014"/>
      <c r="G164" s="1014"/>
      <c r="H164" s="1014"/>
      <c r="I164" s="1014"/>
      <c r="J164" s="1014"/>
      <c r="K164" s="1014"/>
      <c r="L164" s="1014"/>
      <c r="M164" s="1014"/>
      <c r="N164" s="1014"/>
      <c r="O164" s="1014"/>
      <c r="P164" s="1014"/>
      <c r="Q164" s="1014"/>
      <c r="R164" s="1014"/>
      <c r="S164" s="1014"/>
      <c r="T164" s="1014"/>
      <c r="U164" s="1014"/>
      <c r="V164" s="1014"/>
      <c r="W164" s="1014"/>
      <c r="X164" s="1014"/>
      <c r="Y164" s="1014"/>
      <c r="Z164" s="1014"/>
      <c r="AA164" s="1014"/>
      <c r="AB164" s="1014"/>
      <c r="AC164" s="1014"/>
      <c r="AD164" s="1014"/>
      <c r="AE164" s="1014"/>
    </row>
    <row r="165" customFormat="false" ht="12.75" hidden="false" customHeight="false" outlineLevel="0" collapsed="false">
      <c r="A165" s="1014"/>
      <c r="B165" s="1014"/>
      <c r="C165" s="1014"/>
      <c r="D165" s="1014"/>
      <c r="E165" s="1014"/>
      <c r="F165" s="1014"/>
      <c r="G165" s="1014"/>
      <c r="H165" s="1014"/>
      <c r="I165" s="1014"/>
      <c r="J165" s="1014"/>
      <c r="K165" s="1014"/>
      <c r="L165" s="1014"/>
      <c r="M165" s="1014"/>
      <c r="N165" s="1014"/>
      <c r="O165" s="1014"/>
      <c r="P165" s="1014"/>
      <c r="Q165" s="1014"/>
      <c r="R165" s="1014"/>
      <c r="S165" s="1014"/>
      <c r="T165" s="1014"/>
      <c r="U165" s="1014"/>
      <c r="V165" s="1014"/>
      <c r="W165" s="1014"/>
      <c r="X165" s="1014"/>
      <c r="Y165" s="1014"/>
      <c r="Z165" s="1014"/>
      <c r="AA165" s="1014"/>
      <c r="AB165" s="1014"/>
      <c r="AC165" s="1014"/>
      <c r="AD165" s="1014"/>
      <c r="AE165" s="1014"/>
    </row>
    <row r="166" customFormat="false" ht="12.75" hidden="false" customHeight="false" outlineLevel="0" collapsed="false">
      <c r="A166" s="1014"/>
      <c r="B166" s="1014"/>
      <c r="C166" s="1014"/>
      <c r="D166" s="1014"/>
      <c r="E166" s="1014"/>
      <c r="F166" s="1014"/>
      <c r="G166" s="1014"/>
      <c r="H166" s="1014"/>
      <c r="I166" s="1014"/>
      <c r="J166" s="1014"/>
      <c r="K166" s="1014"/>
      <c r="L166" s="1014"/>
      <c r="M166" s="1014"/>
      <c r="N166" s="1014"/>
      <c r="O166" s="1014"/>
      <c r="P166" s="1014"/>
      <c r="Q166" s="1014"/>
      <c r="R166" s="1014"/>
      <c r="S166" s="1014"/>
      <c r="T166" s="1014"/>
      <c r="U166" s="1014"/>
      <c r="V166" s="1014"/>
      <c r="W166" s="1014"/>
      <c r="X166" s="1014"/>
      <c r="Y166" s="1014"/>
      <c r="Z166" s="1014"/>
      <c r="AA166" s="1014"/>
      <c r="AB166" s="1014"/>
      <c r="AC166" s="1014"/>
      <c r="AD166" s="1014"/>
      <c r="AE166" s="1014"/>
    </row>
    <row r="167" customFormat="false" ht="12.75" hidden="false" customHeight="false" outlineLevel="0" collapsed="false">
      <c r="A167" s="1014"/>
      <c r="B167" s="1014"/>
      <c r="C167" s="1014"/>
      <c r="D167" s="1014"/>
      <c r="E167" s="1014"/>
      <c r="F167" s="1014"/>
      <c r="G167" s="1014"/>
      <c r="H167" s="1014"/>
      <c r="I167" s="1014"/>
      <c r="J167" s="1014"/>
      <c r="K167" s="1014"/>
      <c r="L167" s="1014"/>
      <c r="M167" s="1014"/>
      <c r="N167" s="1014"/>
      <c r="O167" s="1014"/>
      <c r="P167" s="1014"/>
      <c r="Q167" s="1014"/>
      <c r="R167" s="1014"/>
      <c r="S167" s="1014"/>
      <c r="T167" s="1014"/>
      <c r="U167" s="1014"/>
      <c r="V167" s="1014"/>
      <c r="W167" s="1014"/>
      <c r="X167" s="1014"/>
      <c r="Y167" s="1014"/>
      <c r="Z167" s="1014"/>
      <c r="AA167" s="1014"/>
      <c r="AB167" s="1014"/>
      <c r="AC167" s="1014"/>
      <c r="AD167" s="1014"/>
      <c r="AE167" s="1014"/>
    </row>
    <row r="168" customFormat="false" ht="12.75" hidden="false" customHeight="false" outlineLevel="0" collapsed="false">
      <c r="A168" s="1014"/>
      <c r="B168" s="1014"/>
      <c r="C168" s="1014"/>
      <c r="D168" s="1014"/>
      <c r="E168" s="1014"/>
      <c r="F168" s="1014"/>
      <c r="G168" s="1014"/>
      <c r="H168" s="1014"/>
      <c r="I168" s="1014"/>
      <c r="J168" s="1014"/>
      <c r="K168" s="1014"/>
      <c r="L168" s="1014"/>
      <c r="M168" s="1014"/>
      <c r="N168" s="1014"/>
      <c r="O168" s="1014"/>
      <c r="P168" s="1014"/>
      <c r="Q168" s="1014"/>
      <c r="R168" s="1014"/>
      <c r="S168" s="1014"/>
      <c r="T168" s="1014"/>
      <c r="U168" s="1014"/>
      <c r="V168" s="1014"/>
      <c r="W168" s="1014"/>
      <c r="X168" s="1014"/>
      <c r="Y168" s="1014"/>
      <c r="Z168" s="1014"/>
      <c r="AA168" s="1014"/>
      <c r="AB168" s="1014"/>
      <c r="AC168" s="1014"/>
      <c r="AD168" s="1014"/>
      <c r="AE168" s="1014"/>
    </row>
    <row r="169" customFormat="false" ht="12.75" hidden="false" customHeight="false" outlineLevel="0" collapsed="false">
      <c r="A169" s="1014"/>
      <c r="B169" s="1014"/>
      <c r="C169" s="1014"/>
      <c r="D169" s="1014"/>
      <c r="E169" s="1014"/>
      <c r="F169" s="1014"/>
      <c r="G169" s="1014"/>
      <c r="H169" s="1014"/>
      <c r="I169" s="1014"/>
      <c r="J169" s="1014"/>
      <c r="K169" s="1014"/>
      <c r="L169" s="1014"/>
      <c r="M169" s="1014"/>
      <c r="N169" s="1014"/>
      <c r="O169" s="1014"/>
      <c r="P169" s="1014"/>
      <c r="Q169" s="1014"/>
      <c r="R169" s="1014"/>
      <c r="S169" s="1014"/>
      <c r="T169" s="1014"/>
      <c r="U169" s="1014"/>
      <c r="V169" s="1014"/>
      <c r="W169" s="1014"/>
      <c r="X169" s="1014"/>
      <c r="Y169" s="1014"/>
      <c r="Z169" s="1014"/>
      <c r="AA169" s="1014"/>
      <c r="AB169" s="1014"/>
      <c r="AC169" s="1014"/>
      <c r="AD169" s="1014"/>
      <c r="AE169" s="1014"/>
    </row>
    <row r="170" customFormat="false" ht="12.75" hidden="false" customHeight="false" outlineLevel="0" collapsed="false">
      <c r="A170" s="1014"/>
      <c r="B170" s="1014"/>
      <c r="C170" s="1014"/>
      <c r="D170" s="1014"/>
      <c r="E170" s="1014"/>
      <c r="F170" s="1014"/>
      <c r="G170" s="1014"/>
      <c r="H170" s="1014"/>
      <c r="I170" s="1014"/>
      <c r="J170" s="1014"/>
      <c r="K170" s="1014"/>
      <c r="L170" s="1014"/>
      <c r="M170" s="1014"/>
      <c r="N170" s="1014"/>
      <c r="O170" s="1014"/>
      <c r="P170" s="1014"/>
      <c r="Q170" s="1014"/>
      <c r="R170" s="1014"/>
      <c r="S170" s="1014"/>
      <c r="T170" s="1014"/>
      <c r="U170" s="1014"/>
      <c r="V170" s="1014"/>
      <c r="W170" s="1014"/>
      <c r="X170" s="1014"/>
      <c r="Y170" s="1014"/>
      <c r="Z170" s="1014"/>
      <c r="AA170" s="1014"/>
      <c r="AB170" s="1014"/>
      <c r="AC170" s="1014"/>
      <c r="AD170" s="1014"/>
      <c r="AE170" s="1014"/>
    </row>
    <row r="171" customFormat="false" ht="12.75" hidden="false" customHeight="false" outlineLevel="0" collapsed="false">
      <c r="A171" s="1014"/>
      <c r="B171" s="1014"/>
      <c r="C171" s="1014"/>
      <c r="D171" s="1014"/>
      <c r="E171" s="1014"/>
      <c r="F171" s="1014"/>
      <c r="G171" s="1014"/>
      <c r="H171" s="1014"/>
      <c r="I171" s="1014"/>
      <c r="J171" s="1014"/>
      <c r="K171" s="1014"/>
      <c r="L171" s="1014"/>
      <c r="M171" s="1014"/>
      <c r="N171" s="1014"/>
      <c r="O171" s="1014"/>
      <c r="P171" s="1014"/>
      <c r="Q171" s="1014"/>
      <c r="R171" s="1014"/>
      <c r="S171" s="1014"/>
      <c r="T171" s="1014"/>
      <c r="U171" s="1014"/>
      <c r="V171" s="1014"/>
      <c r="W171" s="1014"/>
      <c r="X171" s="1014"/>
      <c r="Y171" s="1014"/>
      <c r="Z171" s="1014"/>
      <c r="AA171" s="1014"/>
      <c r="AB171" s="1014"/>
      <c r="AC171" s="1014"/>
      <c r="AD171" s="1014"/>
      <c r="AE171" s="1014"/>
    </row>
    <row r="172" customFormat="false" ht="12.75" hidden="false" customHeight="false" outlineLevel="0" collapsed="false">
      <c r="A172" s="1014"/>
      <c r="B172" s="1014"/>
      <c r="C172" s="1014"/>
      <c r="D172" s="1014"/>
      <c r="E172" s="1014"/>
      <c r="F172" s="1014"/>
      <c r="G172" s="1014"/>
      <c r="H172" s="1014"/>
      <c r="I172" s="1014"/>
      <c r="J172" s="1014"/>
      <c r="K172" s="1014"/>
      <c r="L172" s="1014"/>
      <c r="M172" s="1014"/>
      <c r="N172" s="1014"/>
      <c r="O172" s="1014"/>
      <c r="P172" s="1014"/>
      <c r="Q172" s="1014"/>
      <c r="R172" s="1014"/>
      <c r="S172" s="1014"/>
      <c r="T172" s="1014"/>
      <c r="U172" s="1014"/>
      <c r="V172" s="1014"/>
      <c r="W172" s="1014"/>
      <c r="X172" s="1014"/>
      <c r="Y172" s="1014"/>
      <c r="Z172" s="1014"/>
      <c r="AA172" s="1014"/>
      <c r="AB172" s="1014"/>
      <c r="AC172" s="1014"/>
      <c r="AD172" s="1014"/>
      <c r="AE172" s="1014"/>
    </row>
    <row r="173" customFormat="false" ht="12.75" hidden="false" customHeight="false" outlineLevel="0" collapsed="false">
      <c r="A173" s="1014"/>
      <c r="B173" s="1014"/>
      <c r="C173" s="1014"/>
      <c r="D173" s="1014"/>
      <c r="E173" s="1014"/>
      <c r="F173" s="1014"/>
      <c r="G173" s="1014"/>
      <c r="H173" s="1014"/>
      <c r="I173" s="1014"/>
      <c r="J173" s="1014"/>
      <c r="K173" s="1014"/>
      <c r="L173" s="1014"/>
      <c r="M173" s="1014"/>
      <c r="N173" s="1014"/>
      <c r="O173" s="1014"/>
      <c r="P173" s="1014"/>
      <c r="Q173" s="1014"/>
      <c r="R173" s="1014"/>
      <c r="S173" s="1014"/>
      <c r="T173" s="1014"/>
      <c r="U173" s="1014"/>
      <c r="V173" s="1014"/>
      <c r="W173" s="1014"/>
      <c r="X173" s="1014"/>
      <c r="Y173" s="1014"/>
      <c r="Z173" s="1014"/>
      <c r="AA173" s="1014"/>
      <c r="AB173" s="1014"/>
      <c r="AC173" s="1014"/>
      <c r="AD173" s="1014"/>
      <c r="AE173" s="1014"/>
    </row>
    <row r="174" customFormat="false" ht="12.75" hidden="false" customHeight="false" outlineLevel="0" collapsed="false">
      <c r="A174" s="1014"/>
      <c r="B174" s="1014"/>
      <c r="C174" s="1014"/>
      <c r="D174" s="1014"/>
      <c r="E174" s="1014"/>
      <c r="F174" s="1014"/>
      <c r="G174" s="1014"/>
      <c r="H174" s="1014"/>
      <c r="I174" s="1014"/>
      <c r="J174" s="1014"/>
      <c r="K174" s="1014"/>
      <c r="L174" s="1014"/>
      <c r="M174" s="1014"/>
      <c r="N174" s="1014"/>
      <c r="O174" s="1014"/>
      <c r="P174" s="1014"/>
      <c r="Q174" s="1014"/>
      <c r="R174" s="1014"/>
      <c r="S174" s="1014"/>
      <c r="T174" s="1014"/>
      <c r="U174" s="1014"/>
      <c r="V174" s="1014"/>
      <c r="W174" s="1014"/>
      <c r="X174" s="1014"/>
      <c r="Y174" s="1014"/>
      <c r="Z174" s="1014"/>
      <c r="AA174" s="1014"/>
      <c r="AB174" s="1014"/>
      <c r="AC174" s="1014"/>
      <c r="AD174" s="1014"/>
      <c r="AE174" s="1014"/>
    </row>
    <row r="175" customFormat="false" ht="12.75" hidden="false" customHeight="false" outlineLevel="0" collapsed="false">
      <c r="A175" s="1014"/>
      <c r="B175" s="1014"/>
      <c r="C175" s="1014"/>
      <c r="D175" s="1014"/>
      <c r="E175" s="1014"/>
      <c r="F175" s="1014"/>
      <c r="G175" s="1014"/>
      <c r="H175" s="1014"/>
      <c r="I175" s="1014"/>
      <c r="J175" s="1014"/>
      <c r="K175" s="1014"/>
      <c r="L175" s="1014"/>
      <c r="M175" s="1014"/>
      <c r="N175" s="1014"/>
      <c r="O175" s="1014"/>
      <c r="P175" s="1014"/>
      <c r="Q175" s="1014"/>
      <c r="R175" s="1014"/>
      <c r="S175" s="1014"/>
      <c r="T175" s="1014"/>
      <c r="U175" s="1014"/>
      <c r="V175" s="1014"/>
      <c r="W175" s="1014"/>
      <c r="X175" s="1014"/>
      <c r="Y175" s="1014"/>
      <c r="Z175" s="1014"/>
      <c r="AA175" s="1014"/>
      <c r="AB175" s="1014"/>
      <c r="AC175" s="1014"/>
      <c r="AD175" s="1014"/>
      <c r="AE175" s="1014"/>
    </row>
    <row r="176" customFormat="false" ht="12.75" hidden="false" customHeight="false" outlineLevel="0" collapsed="false">
      <c r="A176" s="1014"/>
      <c r="B176" s="1014"/>
      <c r="C176" s="1014"/>
      <c r="D176" s="1014"/>
      <c r="E176" s="1014"/>
      <c r="F176" s="1014"/>
      <c r="G176" s="1014"/>
      <c r="H176" s="1014"/>
      <c r="I176" s="1014"/>
      <c r="J176" s="1014"/>
      <c r="K176" s="1014"/>
      <c r="L176" s="1014"/>
      <c r="M176" s="1014"/>
      <c r="N176" s="1014"/>
      <c r="O176" s="1014"/>
      <c r="P176" s="1014"/>
      <c r="Q176" s="1014"/>
      <c r="R176" s="1014"/>
      <c r="S176" s="1014"/>
      <c r="T176" s="1014"/>
      <c r="U176" s="1014"/>
      <c r="V176" s="1014"/>
      <c r="W176" s="1014"/>
      <c r="X176" s="1014"/>
      <c r="Y176" s="1014"/>
      <c r="Z176" s="1014"/>
      <c r="AA176" s="1014"/>
      <c r="AB176" s="1014"/>
      <c r="AC176" s="1014"/>
      <c r="AD176" s="1014"/>
      <c r="AE176" s="1014"/>
    </row>
    <row r="177" customFormat="false" ht="12.75" hidden="false" customHeight="false" outlineLevel="0" collapsed="false">
      <c r="A177" s="1014"/>
      <c r="B177" s="1014"/>
      <c r="C177" s="1014"/>
      <c r="D177" s="1014"/>
      <c r="E177" s="1014"/>
      <c r="F177" s="1014"/>
      <c r="G177" s="1014"/>
      <c r="H177" s="1014"/>
      <c r="I177" s="1014"/>
      <c r="J177" s="1014"/>
      <c r="K177" s="1014"/>
      <c r="L177" s="1014"/>
      <c r="M177" s="1014"/>
      <c r="N177" s="1014"/>
      <c r="O177" s="1014"/>
      <c r="P177" s="1014"/>
      <c r="Q177" s="1014"/>
      <c r="R177" s="1014"/>
      <c r="S177" s="1014"/>
      <c r="T177" s="1014"/>
      <c r="U177" s="1014"/>
      <c r="V177" s="1014"/>
      <c r="W177" s="1014"/>
      <c r="X177" s="1014"/>
      <c r="Y177" s="1014"/>
      <c r="Z177" s="1014"/>
      <c r="AA177" s="1014"/>
      <c r="AB177" s="1014"/>
      <c r="AC177" s="1014"/>
      <c r="AD177" s="1014"/>
      <c r="AE177" s="1014"/>
    </row>
    <row r="178" customFormat="false" ht="12.75" hidden="false" customHeight="false" outlineLevel="0" collapsed="false">
      <c r="A178" s="1014"/>
      <c r="B178" s="1014"/>
      <c r="C178" s="1014"/>
      <c r="D178" s="1014"/>
      <c r="E178" s="1014"/>
      <c r="F178" s="1014"/>
      <c r="G178" s="1014"/>
      <c r="H178" s="1014"/>
      <c r="I178" s="1014"/>
      <c r="J178" s="1014"/>
      <c r="K178" s="1014"/>
      <c r="L178" s="1014"/>
      <c r="M178" s="1014"/>
      <c r="N178" s="1014"/>
      <c r="O178" s="1014"/>
      <c r="P178" s="1014"/>
      <c r="Q178" s="1014"/>
      <c r="R178" s="1014"/>
      <c r="S178" s="1014"/>
      <c r="T178" s="1014"/>
      <c r="U178" s="1014"/>
      <c r="V178" s="1014"/>
      <c r="W178" s="1014"/>
      <c r="X178" s="1014"/>
      <c r="Y178" s="1014"/>
      <c r="Z178" s="1014"/>
      <c r="AA178" s="1014"/>
      <c r="AB178" s="1014"/>
      <c r="AC178" s="1014"/>
      <c r="AD178" s="1014"/>
      <c r="AE178" s="1014"/>
    </row>
    <row r="179" customFormat="false" ht="12.75" hidden="false" customHeight="false" outlineLevel="0" collapsed="false">
      <c r="A179" s="1014"/>
      <c r="B179" s="1014"/>
      <c r="C179" s="1014"/>
      <c r="D179" s="1014"/>
      <c r="E179" s="1014"/>
      <c r="F179" s="1014"/>
      <c r="G179" s="1014"/>
      <c r="H179" s="1014"/>
      <c r="I179" s="1014"/>
      <c r="J179" s="1014"/>
      <c r="K179" s="1014"/>
      <c r="L179" s="1014"/>
      <c r="M179" s="1014"/>
      <c r="N179" s="1014"/>
      <c r="O179" s="1014"/>
      <c r="P179" s="1014"/>
      <c r="Q179" s="1014"/>
      <c r="R179" s="1014"/>
      <c r="S179" s="1014"/>
      <c r="T179" s="1014"/>
      <c r="U179" s="1014"/>
      <c r="V179" s="1014"/>
      <c r="W179" s="1014"/>
      <c r="X179" s="1014"/>
      <c r="Y179" s="1014"/>
      <c r="Z179" s="1014"/>
      <c r="AA179" s="1014"/>
      <c r="AB179" s="1014"/>
      <c r="AC179" s="1014"/>
      <c r="AD179" s="1014"/>
      <c r="AE179" s="1014"/>
    </row>
    <row r="180" customFormat="false" ht="12.75" hidden="false" customHeight="false" outlineLevel="0" collapsed="false">
      <c r="A180" s="1014"/>
      <c r="B180" s="1014"/>
      <c r="C180" s="1014"/>
      <c r="D180" s="1014"/>
      <c r="E180" s="1014"/>
      <c r="F180" s="1014"/>
      <c r="G180" s="1014"/>
      <c r="H180" s="1014"/>
      <c r="I180" s="1014"/>
      <c r="J180" s="1014"/>
      <c r="K180" s="1014"/>
      <c r="L180" s="1014"/>
      <c r="M180" s="1014"/>
      <c r="N180" s="1014"/>
      <c r="O180" s="1014"/>
      <c r="P180" s="1014"/>
      <c r="Q180" s="1014"/>
      <c r="R180" s="1014"/>
      <c r="S180" s="1014"/>
      <c r="T180" s="1014"/>
      <c r="U180" s="1014"/>
      <c r="V180" s="1014"/>
      <c r="W180" s="1014"/>
      <c r="X180" s="1014"/>
      <c r="Y180" s="1014"/>
      <c r="Z180" s="1014"/>
      <c r="AA180" s="1014"/>
      <c r="AB180" s="1014"/>
      <c r="AC180" s="1014"/>
      <c r="AD180" s="1014"/>
      <c r="AE180" s="1014"/>
    </row>
    <row r="181" customFormat="false" ht="12.75" hidden="false" customHeight="false" outlineLevel="0" collapsed="false">
      <c r="A181" s="1014"/>
      <c r="B181" s="1014"/>
      <c r="C181" s="1014"/>
      <c r="D181" s="1014"/>
      <c r="E181" s="1014"/>
      <c r="F181" s="1014"/>
      <c r="G181" s="1014"/>
      <c r="H181" s="1014"/>
      <c r="I181" s="1014"/>
      <c r="J181" s="1014"/>
      <c r="K181" s="1014"/>
      <c r="L181" s="1014"/>
      <c r="M181" s="1014"/>
      <c r="N181" s="1014"/>
      <c r="O181" s="1014"/>
      <c r="P181" s="1014"/>
      <c r="Q181" s="1014"/>
      <c r="R181" s="1014"/>
      <c r="S181" s="1014"/>
      <c r="T181" s="1014"/>
      <c r="U181" s="1014"/>
      <c r="V181" s="1014"/>
      <c r="W181" s="1014"/>
      <c r="X181" s="1014"/>
      <c r="Y181" s="1014"/>
      <c r="Z181" s="1014"/>
      <c r="AA181" s="1014"/>
      <c r="AB181" s="1014"/>
      <c r="AC181" s="1014"/>
      <c r="AD181" s="1014"/>
      <c r="AE181" s="1014"/>
    </row>
    <row r="182" customFormat="false" ht="12.75" hidden="false" customHeight="false" outlineLevel="0" collapsed="false">
      <c r="A182" s="1014"/>
      <c r="B182" s="1014"/>
      <c r="C182" s="1014"/>
      <c r="D182" s="1014"/>
      <c r="E182" s="1014"/>
      <c r="F182" s="1014"/>
      <c r="G182" s="1014"/>
      <c r="H182" s="1014"/>
      <c r="I182" s="1014"/>
      <c r="J182" s="1014"/>
      <c r="K182" s="1014"/>
      <c r="L182" s="1014"/>
      <c r="M182" s="1014"/>
      <c r="N182" s="1014"/>
      <c r="O182" s="1014"/>
      <c r="P182" s="1014"/>
      <c r="Q182" s="1014"/>
      <c r="R182" s="1014"/>
      <c r="S182" s="1014"/>
      <c r="T182" s="1014"/>
      <c r="U182" s="1014"/>
      <c r="V182" s="1014"/>
      <c r="W182" s="1014"/>
      <c r="X182" s="1014"/>
      <c r="Y182" s="1014"/>
      <c r="Z182" s="1014"/>
      <c r="AA182" s="1014"/>
      <c r="AB182" s="1014"/>
      <c r="AC182" s="1014"/>
      <c r="AD182" s="1014"/>
      <c r="AE182" s="1014"/>
    </row>
    <row r="183" customFormat="false" ht="12.75" hidden="false" customHeight="false" outlineLevel="0" collapsed="false">
      <c r="A183" s="1014"/>
      <c r="B183" s="1014"/>
      <c r="C183" s="1014"/>
      <c r="D183" s="1014"/>
      <c r="E183" s="1014"/>
      <c r="F183" s="1014"/>
      <c r="G183" s="1014"/>
      <c r="H183" s="1014"/>
      <c r="I183" s="1014"/>
      <c r="J183" s="1014"/>
      <c r="K183" s="1014"/>
      <c r="L183" s="1014"/>
      <c r="M183" s="1014"/>
      <c r="N183" s="1014"/>
      <c r="O183" s="1014"/>
      <c r="P183" s="1014"/>
      <c r="Q183" s="1014"/>
      <c r="R183" s="1014"/>
      <c r="S183" s="1014"/>
      <c r="T183" s="1014"/>
      <c r="U183" s="1014"/>
      <c r="V183" s="1014"/>
      <c r="W183" s="1014"/>
      <c r="X183" s="1014"/>
      <c r="Y183" s="1014"/>
      <c r="Z183" s="1014"/>
      <c r="AA183" s="1014"/>
      <c r="AB183" s="1014"/>
      <c r="AC183" s="1014"/>
      <c r="AD183" s="1014"/>
      <c r="AE183" s="1014"/>
    </row>
    <row r="184" customFormat="false" ht="12.75" hidden="false" customHeight="false" outlineLevel="0" collapsed="false">
      <c r="A184" s="1014"/>
      <c r="B184" s="1014"/>
      <c r="C184" s="1014"/>
      <c r="D184" s="1014"/>
      <c r="E184" s="1014"/>
      <c r="F184" s="1014"/>
      <c r="G184" s="1014"/>
      <c r="H184" s="1014"/>
      <c r="I184" s="1014"/>
      <c r="J184" s="1014"/>
      <c r="K184" s="1014"/>
      <c r="L184" s="1014"/>
      <c r="M184" s="1014"/>
      <c r="N184" s="1014"/>
      <c r="O184" s="1014"/>
      <c r="P184" s="1014"/>
      <c r="Q184" s="1014"/>
      <c r="R184" s="1014"/>
      <c r="S184" s="1014"/>
      <c r="T184" s="1014"/>
      <c r="U184" s="1014"/>
      <c r="V184" s="1014"/>
      <c r="W184" s="1014"/>
      <c r="X184" s="1014"/>
      <c r="Y184" s="1014"/>
      <c r="Z184" s="1014"/>
      <c r="AA184" s="1014"/>
      <c r="AB184" s="1014"/>
      <c r="AC184" s="1014"/>
      <c r="AD184" s="1014"/>
      <c r="AE184" s="1014"/>
    </row>
    <row r="185" customFormat="false" ht="12.75" hidden="false" customHeight="false" outlineLevel="0" collapsed="false">
      <c r="A185" s="1014"/>
      <c r="B185" s="1014"/>
      <c r="C185" s="1014"/>
      <c r="D185" s="1014"/>
      <c r="E185" s="1014"/>
      <c r="F185" s="1014"/>
      <c r="G185" s="1014"/>
      <c r="H185" s="1014"/>
      <c r="I185" s="1014"/>
      <c r="J185" s="1014"/>
      <c r="K185" s="1014"/>
      <c r="L185" s="1014"/>
      <c r="M185" s="1014"/>
      <c r="N185" s="1014"/>
      <c r="O185" s="1014"/>
      <c r="P185" s="1014"/>
      <c r="Q185" s="1014"/>
      <c r="R185" s="1014"/>
      <c r="S185" s="1014"/>
      <c r="T185" s="1014"/>
      <c r="U185" s="1014"/>
      <c r="V185" s="1014"/>
      <c r="W185" s="1014"/>
      <c r="X185" s="1014"/>
      <c r="Y185" s="1014"/>
      <c r="Z185" s="1014"/>
      <c r="AA185" s="1014"/>
      <c r="AB185" s="1014"/>
      <c r="AC185" s="1014"/>
      <c r="AD185" s="1014"/>
      <c r="AE185" s="1014"/>
    </row>
    <row r="186" customFormat="false" ht="12.75" hidden="false" customHeight="false" outlineLevel="0" collapsed="false">
      <c r="A186" s="1014"/>
      <c r="B186" s="1014"/>
      <c r="C186" s="1014"/>
      <c r="D186" s="1014"/>
      <c r="E186" s="1014"/>
      <c r="F186" s="1014"/>
      <c r="G186" s="1014"/>
      <c r="H186" s="1014"/>
      <c r="I186" s="1014"/>
      <c r="J186" s="1014"/>
      <c r="K186" s="1014"/>
      <c r="L186" s="1014"/>
      <c r="M186" s="1014"/>
      <c r="N186" s="1014"/>
      <c r="O186" s="1014"/>
      <c r="P186" s="1014"/>
      <c r="Q186" s="1014"/>
      <c r="R186" s="1014"/>
      <c r="S186" s="1014"/>
      <c r="T186" s="1014"/>
      <c r="U186" s="1014"/>
      <c r="V186" s="1014"/>
      <c r="W186" s="1014"/>
      <c r="X186" s="1014"/>
      <c r="Y186" s="1014"/>
      <c r="Z186" s="1014"/>
      <c r="AA186" s="1014"/>
      <c r="AB186" s="1014"/>
      <c r="AC186" s="1014"/>
      <c r="AD186" s="1014"/>
      <c r="AE186" s="1014"/>
    </row>
    <row r="187" customFormat="false" ht="12.75" hidden="false" customHeight="false" outlineLevel="0" collapsed="false">
      <c r="A187" s="1014"/>
      <c r="B187" s="1014"/>
      <c r="C187" s="1014"/>
      <c r="D187" s="1014"/>
      <c r="E187" s="1014"/>
      <c r="F187" s="1014"/>
      <c r="G187" s="1014"/>
      <c r="H187" s="1014"/>
      <c r="I187" s="1014"/>
      <c r="J187" s="1014"/>
      <c r="K187" s="1014"/>
      <c r="L187" s="1014"/>
      <c r="M187" s="1014"/>
      <c r="N187" s="1014"/>
      <c r="O187" s="1014"/>
      <c r="P187" s="1014"/>
      <c r="Q187" s="1014"/>
      <c r="R187" s="1014"/>
      <c r="S187" s="1014"/>
      <c r="T187" s="1014"/>
      <c r="U187" s="1014"/>
      <c r="V187" s="1014"/>
      <c r="W187" s="1014"/>
      <c r="X187" s="1014"/>
      <c r="Y187" s="1014"/>
      <c r="Z187" s="1014"/>
      <c r="AA187" s="1014"/>
      <c r="AB187" s="1014"/>
      <c r="AC187" s="1014"/>
      <c r="AD187" s="1014"/>
      <c r="AE187" s="1014"/>
    </row>
    <row r="188" customFormat="false" ht="12.75" hidden="false" customHeight="false" outlineLevel="0" collapsed="false">
      <c r="A188" s="1014"/>
      <c r="B188" s="1014"/>
      <c r="C188" s="1014"/>
      <c r="D188" s="1014"/>
      <c r="E188" s="1014"/>
      <c r="F188" s="1014"/>
      <c r="G188" s="1014"/>
      <c r="H188" s="1014"/>
      <c r="I188" s="1014"/>
      <c r="J188" s="1014"/>
      <c r="K188" s="1014"/>
      <c r="L188" s="1014"/>
      <c r="M188" s="1014"/>
      <c r="N188" s="1014"/>
      <c r="O188" s="1014"/>
      <c r="P188" s="1014"/>
      <c r="Q188" s="1014"/>
      <c r="R188" s="1014"/>
      <c r="S188" s="1014"/>
      <c r="T188" s="1014"/>
      <c r="U188" s="1014"/>
      <c r="V188" s="1014"/>
      <c r="W188" s="1014"/>
      <c r="X188" s="1014"/>
      <c r="Y188" s="1014"/>
      <c r="Z188" s="1014"/>
      <c r="AA188" s="1014"/>
      <c r="AB188" s="1014"/>
      <c r="AC188" s="1014"/>
      <c r="AD188" s="1014"/>
      <c r="AE188" s="1014"/>
    </row>
    <row r="189" customFormat="false" ht="12.75" hidden="false" customHeight="false" outlineLevel="0" collapsed="false">
      <c r="A189" s="1014"/>
      <c r="B189" s="1014"/>
      <c r="C189" s="1014"/>
      <c r="D189" s="1014"/>
      <c r="E189" s="1014"/>
      <c r="F189" s="1014"/>
      <c r="G189" s="1014"/>
      <c r="H189" s="1014"/>
      <c r="I189" s="1014"/>
      <c r="J189" s="1014"/>
      <c r="K189" s="1014"/>
      <c r="L189" s="1014"/>
      <c r="M189" s="1014"/>
      <c r="N189" s="1014"/>
      <c r="O189" s="1014"/>
      <c r="P189" s="1014"/>
      <c r="Q189" s="1014"/>
      <c r="R189" s="1014"/>
      <c r="S189" s="1014"/>
      <c r="T189" s="1014"/>
      <c r="U189" s="1014"/>
      <c r="V189" s="1014"/>
      <c r="W189" s="1014"/>
      <c r="X189" s="1014"/>
      <c r="Y189" s="1014"/>
      <c r="Z189" s="1014"/>
      <c r="AA189" s="1014"/>
      <c r="AB189" s="1014"/>
      <c r="AC189" s="1014"/>
      <c r="AD189" s="1014"/>
      <c r="AE189" s="1014"/>
    </row>
    <row r="190" customFormat="false" ht="12.75" hidden="false" customHeight="false" outlineLevel="0" collapsed="false">
      <c r="A190" s="1014"/>
      <c r="B190" s="1014"/>
      <c r="C190" s="1014"/>
      <c r="D190" s="1014"/>
      <c r="E190" s="1014"/>
      <c r="F190" s="1014"/>
      <c r="G190" s="1014"/>
      <c r="H190" s="1014"/>
      <c r="I190" s="1014"/>
      <c r="J190" s="1014"/>
      <c r="K190" s="1014"/>
      <c r="L190" s="1014"/>
      <c r="M190" s="1014"/>
      <c r="N190" s="1014"/>
      <c r="O190" s="1014"/>
      <c r="P190" s="1014"/>
      <c r="Q190" s="1014"/>
      <c r="R190" s="1014"/>
      <c r="S190" s="1014"/>
      <c r="T190" s="1014"/>
      <c r="U190" s="1014"/>
      <c r="V190" s="1014"/>
      <c r="W190" s="1014"/>
      <c r="X190" s="1014"/>
      <c r="Y190" s="1014"/>
      <c r="Z190" s="1014"/>
      <c r="AA190" s="1014"/>
      <c r="AB190" s="1014"/>
      <c r="AC190" s="1014"/>
      <c r="AD190" s="1014"/>
      <c r="AE190" s="1014"/>
    </row>
    <row r="191" customFormat="false" ht="12.75" hidden="false" customHeight="false" outlineLevel="0" collapsed="false">
      <c r="A191" s="1014"/>
      <c r="B191" s="1014"/>
      <c r="C191" s="1014"/>
      <c r="D191" s="1014"/>
      <c r="E191" s="1014"/>
      <c r="F191" s="1014"/>
      <c r="G191" s="1014"/>
      <c r="H191" s="1014"/>
      <c r="I191" s="1014"/>
      <c r="J191" s="1014"/>
      <c r="K191" s="1014"/>
      <c r="L191" s="1014"/>
      <c r="M191" s="1014"/>
      <c r="N191" s="1014"/>
      <c r="O191" s="1014"/>
      <c r="P191" s="1014"/>
      <c r="Q191" s="1014"/>
      <c r="R191" s="1014"/>
      <c r="S191" s="1014"/>
      <c r="T191" s="1014"/>
      <c r="U191" s="1014"/>
      <c r="V191" s="1014"/>
      <c r="W191" s="1014"/>
      <c r="X191" s="1014"/>
      <c r="Y191" s="1014"/>
      <c r="Z191" s="1014"/>
      <c r="AA191" s="1014"/>
      <c r="AB191" s="1014"/>
      <c r="AC191" s="1014"/>
      <c r="AD191" s="1014"/>
      <c r="AE191" s="1014"/>
    </row>
    <row r="192" customFormat="false" ht="12.75" hidden="false" customHeight="false" outlineLevel="0" collapsed="false">
      <c r="A192" s="1014"/>
      <c r="B192" s="1014"/>
      <c r="C192" s="1014"/>
      <c r="D192" s="1014"/>
      <c r="E192" s="1014"/>
      <c r="F192" s="1014"/>
      <c r="G192" s="1014"/>
      <c r="H192" s="1014"/>
      <c r="I192" s="1014"/>
      <c r="J192" s="1014"/>
      <c r="K192" s="1014"/>
      <c r="L192" s="1014"/>
      <c r="M192" s="1014"/>
      <c r="N192" s="1014"/>
      <c r="O192" s="1014"/>
      <c r="P192" s="1014"/>
      <c r="Q192" s="1014"/>
      <c r="R192" s="1014"/>
      <c r="S192" s="1014"/>
      <c r="T192" s="1014"/>
      <c r="U192" s="1014"/>
      <c r="V192" s="1014"/>
      <c r="W192" s="1014"/>
      <c r="X192" s="1014"/>
      <c r="Y192" s="1014"/>
      <c r="Z192" s="1014"/>
      <c r="AA192" s="1014"/>
      <c r="AB192" s="1014"/>
      <c r="AC192" s="1014"/>
      <c r="AD192" s="1014"/>
      <c r="AE192" s="1014"/>
    </row>
    <row r="193" customFormat="false" ht="12.75" hidden="false" customHeight="false" outlineLevel="0" collapsed="false">
      <c r="A193" s="1014"/>
      <c r="B193" s="1014"/>
      <c r="C193" s="1014"/>
      <c r="D193" s="1014"/>
      <c r="E193" s="1014"/>
      <c r="F193" s="1014"/>
      <c r="G193" s="1014"/>
      <c r="H193" s="1014"/>
      <c r="I193" s="1014"/>
      <c r="J193" s="1014"/>
      <c r="K193" s="1014"/>
      <c r="L193" s="1014"/>
      <c r="M193" s="1014"/>
      <c r="N193" s="1014"/>
      <c r="O193" s="1014"/>
      <c r="P193" s="1014"/>
      <c r="Q193" s="1014"/>
      <c r="R193" s="1014"/>
      <c r="S193" s="1014"/>
      <c r="T193" s="1014"/>
      <c r="U193" s="1014"/>
      <c r="V193" s="1014"/>
      <c r="W193" s="1014"/>
      <c r="X193" s="1014"/>
      <c r="Y193" s="1014"/>
      <c r="Z193" s="1014"/>
      <c r="AA193" s="1014"/>
      <c r="AB193" s="1014"/>
      <c r="AC193" s="1014"/>
      <c r="AD193" s="1014"/>
      <c r="AE193" s="1014"/>
    </row>
    <row r="194" customFormat="false" ht="12.75" hidden="false" customHeight="false" outlineLevel="0" collapsed="false">
      <c r="A194" s="1014"/>
      <c r="B194" s="1014"/>
      <c r="C194" s="1014"/>
      <c r="D194" s="1014"/>
      <c r="E194" s="1014"/>
      <c r="F194" s="1014"/>
      <c r="G194" s="1014"/>
      <c r="H194" s="1014"/>
      <c r="I194" s="1014"/>
      <c r="J194" s="1014"/>
      <c r="K194" s="1014"/>
      <c r="L194" s="1014"/>
      <c r="M194" s="1014"/>
      <c r="N194" s="1014"/>
      <c r="O194" s="1014"/>
      <c r="P194" s="1014"/>
      <c r="Q194" s="1014"/>
      <c r="R194" s="1014"/>
      <c r="S194" s="1014"/>
      <c r="T194" s="1014"/>
      <c r="U194" s="1014"/>
      <c r="V194" s="1014"/>
      <c r="W194" s="1014"/>
      <c r="X194" s="1014"/>
      <c r="Y194" s="1014"/>
      <c r="Z194" s="1014"/>
      <c r="AA194" s="1014"/>
      <c r="AB194" s="1014"/>
      <c r="AC194" s="1014"/>
      <c r="AD194" s="1014"/>
      <c r="AE194" s="1014"/>
    </row>
    <row r="195" customFormat="false" ht="12.75" hidden="false" customHeight="false" outlineLevel="0" collapsed="false">
      <c r="A195" s="1014"/>
      <c r="B195" s="1014"/>
      <c r="C195" s="1014"/>
      <c r="D195" s="1014"/>
      <c r="E195" s="1014"/>
      <c r="F195" s="1014"/>
      <c r="G195" s="1014"/>
      <c r="H195" s="1014"/>
      <c r="I195" s="1014"/>
      <c r="J195" s="1014"/>
      <c r="K195" s="1014"/>
      <c r="L195" s="1014"/>
      <c r="M195" s="1014"/>
      <c r="N195" s="1014"/>
      <c r="O195" s="1014"/>
      <c r="P195" s="1014"/>
      <c r="Q195" s="1014"/>
      <c r="R195" s="1014"/>
      <c r="S195" s="1014"/>
      <c r="T195" s="1014"/>
      <c r="U195" s="1014"/>
      <c r="V195" s="1014"/>
      <c r="W195" s="1014"/>
      <c r="X195" s="1014"/>
      <c r="Y195" s="1014"/>
      <c r="Z195" s="1014"/>
      <c r="AA195" s="1014"/>
      <c r="AB195" s="1014"/>
      <c r="AC195" s="1014"/>
      <c r="AD195" s="1014"/>
      <c r="AE195" s="1014"/>
    </row>
    <row r="196" customFormat="false" ht="12.75" hidden="false" customHeight="false" outlineLevel="0" collapsed="false">
      <c r="A196" s="1014"/>
      <c r="B196" s="1014"/>
      <c r="C196" s="1014"/>
      <c r="D196" s="1014"/>
      <c r="E196" s="1014"/>
      <c r="F196" s="1014"/>
      <c r="G196" s="1014"/>
      <c r="H196" s="1014"/>
      <c r="I196" s="1014"/>
      <c r="J196" s="1014"/>
      <c r="K196" s="1014"/>
      <c r="L196" s="1014"/>
      <c r="M196" s="1014"/>
      <c r="N196" s="1014"/>
      <c r="O196" s="1014"/>
      <c r="P196" s="1014"/>
      <c r="Q196" s="1014"/>
      <c r="R196" s="1014"/>
      <c r="S196" s="1014"/>
      <c r="T196" s="1014"/>
      <c r="U196" s="1014"/>
      <c r="V196" s="1014"/>
      <c r="W196" s="1014"/>
      <c r="X196" s="1014"/>
      <c r="Y196" s="1014"/>
      <c r="Z196" s="1014"/>
      <c r="AA196" s="1014"/>
      <c r="AB196" s="1014"/>
      <c r="AC196" s="1014"/>
      <c r="AD196" s="1014"/>
      <c r="AE196" s="1014"/>
    </row>
    <row r="197" customFormat="false" ht="12.75" hidden="false" customHeight="false" outlineLevel="0" collapsed="false">
      <c r="A197" s="1014"/>
      <c r="B197" s="1014"/>
      <c r="C197" s="1014"/>
      <c r="D197" s="1014"/>
      <c r="E197" s="1014"/>
      <c r="F197" s="1014"/>
      <c r="G197" s="1014"/>
      <c r="H197" s="1014"/>
      <c r="I197" s="1014"/>
      <c r="J197" s="1014"/>
      <c r="K197" s="1014"/>
      <c r="L197" s="1014"/>
      <c r="M197" s="1014"/>
      <c r="N197" s="1014"/>
      <c r="O197" s="1014"/>
      <c r="P197" s="1014"/>
      <c r="Q197" s="1014"/>
      <c r="R197" s="1014"/>
      <c r="S197" s="1014"/>
      <c r="T197" s="1014"/>
      <c r="U197" s="1014"/>
      <c r="V197" s="1014"/>
      <c r="W197" s="1014"/>
      <c r="X197" s="1014"/>
      <c r="Y197" s="1014"/>
      <c r="Z197" s="1014"/>
      <c r="AA197" s="1014"/>
      <c r="AB197" s="1014"/>
      <c r="AC197" s="1014"/>
      <c r="AD197" s="1014"/>
      <c r="AE197" s="1014"/>
    </row>
    <row r="198" customFormat="false" ht="12.75" hidden="false" customHeight="false" outlineLevel="0" collapsed="false">
      <c r="A198" s="1014"/>
      <c r="B198" s="1014"/>
      <c r="C198" s="1014"/>
      <c r="D198" s="1014"/>
      <c r="E198" s="1014"/>
      <c r="F198" s="1014"/>
      <c r="G198" s="1014"/>
      <c r="H198" s="1014"/>
      <c r="I198" s="1014"/>
      <c r="J198" s="1014"/>
      <c r="K198" s="1014"/>
      <c r="L198" s="1014"/>
      <c r="M198" s="1014"/>
      <c r="N198" s="1014"/>
      <c r="O198" s="1014"/>
      <c r="P198" s="1014"/>
      <c r="Q198" s="1014"/>
      <c r="R198" s="1014"/>
      <c r="S198" s="1014"/>
      <c r="T198" s="1014"/>
      <c r="U198" s="1014"/>
      <c r="V198" s="1014"/>
      <c r="W198" s="1014"/>
      <c r="X198" s="1014"/>
      <c r="Y198" s="1014"/>
      <c r="Z198" s="1014"/>
      <c r="AA198" s="1014"/>
      <c r="AB198" s="1014"/>
      <c r="AC198" s="1014"/>
      <c r="AD198" s="1014"/>
      <c r="AE198" s="1014"/>
    </row>
    <row r="199" customFormat="false" ht="12.75" hidden="false" customHeight="false" outlineLevel="0" collapsed="false">
      <c r="A199" s="1014"/>
      <c r="B199" s="1014"/>
      <c r="C199" s="1014"/>
      <c r="D199" s="1014"/>
      <c r="E199" s="1014"/>
      <c r="F199" s="1014"/>
      <c r="G199" s="1014"/>
      <c r="H199" s="1014"/>
      <c r="I199" s="1014"/>
      <c r="J199" s="1014"/>
      <c r="K199" s="1014"/>
      <c r="L199" s="1014"/>
      <c r="M199" s="1014"/>
      <c r="N199" s="1014"/>
      <c r="O199" s="1014"/>
      <c r="P199" s="1014"/>
      <c r="Q199" s="1014"/>
      <c r="R199" s="1014"/>
      <c r="S199" s="1014"/>
      <c r="T199" s="1014"/>
      <c r="U199" s="1014"/>
      <c r="V199" s="1014"/>
      <c r="W199" s="1014"/>
      <c r="X199" s="1014"/>
      <c r="Y199" s="1014"/>
      <c r="Z199" s="1014"/>
      <c r="AA199" s="1014"/>
      <c r="AB199" s="1014"/>
      <c r="AC199" s="1014"/>
      <c r="AD199" s="1014"/>
      <c r="AE199" s="1014"/>
    </row>
    <row r="200" customFormat="false" ht="12.75" hidden="false" customHeight="false" outlineLevel="0" collapsed="false">
      <c r="A200" s="1014"/>
      <c r="B200" s="1014"/>
      <c r="C200" s="1014"/>
      <c r="D200" s="1014"/>
      <c r="E200" s="1014"/>
      <c r="F200" s="1014"/>
      <c r="G200" s="1014"/>
      <c r="H200" s="1014"/>
      <c r="I200" s="1014"/>
      <c r="J200" s="1014"/>
      <c r="K200" s="1014"/>
      <c r="L200" s="1014"/>
      <c r="M200" s="1014"/>
      <c r="N200" s="1014"/>
      <c r="O200" s="1014"/>
      <c r="P200" s="1014"/>
      <c r="Q200" s="1014"/>
      <c r="R200" s="1014"/>
      <c r="S200" s="1014"/>
      <c r="T200" s="1014"/>
      <c r="U200" s="1014"/>
      <c r="V200" s="1014"/>
      <c r="W200" s="1014"/>
      <c r="X200" s="1014"/>
      <c r="Y200" s="1014"/>
      <c r="Z200" s="1014"/>
      <c r="AA200" s="1014"/>
      <c r="AB200" s="1014"/>
      <c r="AC200" s="1014"/>
      <c r="AD200" s="1014"/>
      <c r="AE200" s="1014"/>
    </row>
    <row r="201" customFormat="false" ht="12.75" hidden="false" customHeight="false" outlineLevel="0" collapsed="false">
      <c r="A201" s="1014"/>
      <c r="B201" s="1014"/>
      <c r="C201" s="1014"/>
      <c r="D201" s="1014"/>
      <c r="E201" s="1014"/>
      <c r="F201" s="1014"/>
      <c r="G201" s="1014"/>
      <c r="H201" s="1014"/>
      <c r="I201" s="1014"/>
      <c r="J201" s="1014"/>
      <c r="K201" s="1014"/>
      <c r="L201" s="1014"/>
      <c r="M201" s="1014"/>
      <c r="N201" s="1014"/>
      <c r="O201" s="1014"/>
      <c r="P201" s="1014"/>
      <c r="Q201" s="1014"/>
      <c r="R201" s="1014"/>
      <c r="S201" s="1014"/>
      <c r="T201" s="1014"/>
      <c r="U201" s="1014"/>
      <c r="V201" s="1014"/>
      <c r="W201" s="1014"/>
      <c r="X201" s="1014"/>
      <c r="Y201" s="1014"/>
      <c r="Z201" s="1014"/>
      <c r="AA201" s="1014"/>
      <c r="AB201" s="1014"/>
      <c r="AC201" s="1014"/>
      <c r="AD201" s="1014"/>
      <c r="AE201" s="1014"/>
    </row>
    <row r="202" customFormat="false" ht="12.75" hidden="false" customHeight="false" outlineLevel="0" collapsed="false">
      <c r="A202" s="1014"/>
      <c r="B202" s="1014"/>
      <c r="C202" s="1014"/>
      <c r="D202" s="1014"/>
      <c r="E202" s="1014"/>
      <c r="F202" s="1014"/>
      <c r="G202" s="1014"/>
      <c r="H202" s="1014"/>
      <c r="I202" s="1014"/>
      <c r="J202" s="1014"/>
      <c r="K202" s="1014"/>
      <c r="L202" s="1014"/>
      <c r="M202" s="1014"/>
      <c r="N202" s="1014"/>
      <c r="O202" s="1014"/>
      <c r="P202" s="1014"/>
      <c r="Q202" s="1014"/>
      <c r="R202" s="1014"/>
      <c r="S202" s="1014"/>
      <c r="T202" s="1014"/>
      <c r="U202" s="1014"/>
      <c r="V202" s="1014"/>
      <c r="W202" s="1014"/>
      <c r="X202" s="1014"/>
      <c r="Y202" s="1014"/>
      <c r="Z202" s="1014"/>
      <c r="AA202" s="1014"/>
      <c r="AB202" s="1014"/>
      <c r="AC202" s="1014"/>
      <c r="AD202" s="1014"/>
      <c r="AE202" s="1014"/>
    </row>
    <row r="203" customFormat="false" ht="12.75" hidden="false" customHeight="false" outlineLevel="0" collapsed="false">
      <c r="A203" s="1014"/>
      <c r="B203" s="1014"/>
      <c r="C203" s="1014"/>
      <c r="D203" s="1014"/>
      <c r="E203" s="1014"/>
      <c r="F203" s="1014"/>
      <c r="G203" s="1014"/>
      <c r="H203" s="1014"/>
      <c r="I203" s="1014"/>
      <c r="J203" s="1014"/>
      <c r="K203" s="1014"/>
      <c r="L203" s="1014"/>
      <c r="M203" s="1014"/>
      <c r="N203" s="1014"/>
      <c r="O203" s="1014"/>
      <c r="P203" s="1014"/>
      <c r="Q203" s="1014"/>
      <c r="R203" s="1014"/>
      <c r="S203" s="1014"/>
      <c r="T203" s="1014"/>
      <c r="U203" s="1014"/>
      <c r="V203" s="1014"/>
      <c r="W203" s="1014"/>
      <c r="X203" s="1014"/>
      <c r="Y203" s="1014"/>
      <c r="Z203" s="1014"/>
      <c r="AA203" s="1014"/>
      <c r="AB203" s="1014"/>
      <c r="AC203" s="1014"/>
      <c r="AD203" s="1014"/>
      <c r="AE203" s="1014"/>
    </row>
    <row r="204" customFormat="false" ht="12.75" hidden="false" customHeight="false" outlineLevel="0" collapsed="false">
      <c r="A204" s="1014"/>
      <c r="B204" s="1014"/>
      <c r="C204" s="1014"/>
      <c r="D204" s="1014"/>
      <c r="E204" s="1014"/>
      <c r="F204" s="1014"/>
      <c r="G204" s="1014"/>
      <c r="H204" s="1014"/>
      <c r="I204" s="1014"/>
      <c r="J204" s="1014"/>
      <c r="K204" s="1014"/>
      <c r="L204" s="1014"/>
      <c r="M204" s="1014"/>
      <c r="N204" s="1014"/>
      <c r="O204" s="1014"/>
      <c r="P204" s="1014"/>
      <c r="Q204" s="1014"/>
      <c r="R204" s="1014"/>
      <c r="S204" s="1014"/>
      <c r="T204" s="1014"/>
      <c r="U204" s="1014"/>
      <c r="V204" s="1014"/>
      <c r="W204" s="1014"/>
      <c r="X204" s="1014"/>
      <c r="Y204" s="1014"/>
      <c r="Z204" s="1014"/>
      <c r="AA204" s="1014"/>
      <c r="AB204" s="1014"/>
      <c r="AC204" s="1014"/>
      <c r="AD204" s="1014"/>
      <c r="AE204" s="1014"/>
    </row>
    <row r="205" customFormat="false" ht="12.75" hidden="false" customHeight="false" outlineLevel="0" collapsed="false">
      <c r="A205" s="1014"/>
      <c r="B205" s="1014"/>
      <c r="C205" s="1014"/>
      <c r="D205" s="1014"/>
      <c r="E205" s="1014"/>
      <c r="F205" s="1014"/>
      <c r="G205" s="1014"/>
      <c r="H205" s="1014"/>
      <c r="I205" s="1014"/>
      <c r="J205" s="1014"/>
      <c r="K205" s="1014"/>
      <c r="L205" s="1014"/>
      <c r="M205" s="1014"/>
      <c r="N205" s="1014"/>
      <c r="O205" s="1014"/>
      <c r="P205" s="1014"/>
      <c r="Q205" s="1014"/>
      <c r="R205" s="1014"/>
      <c r="S205" s="1014"/>
      <c r="T205" s="1014"/>
      <c r="U205" s="1014"/>
      <c r="V205" s="1014"/>
      <c r="W205" s="1014"/>
      <c r="X205" s="1014"/>
      <c r="Y205" s="1014"/>
      <c r="Z205" s="1014"/>
      <c r="AA205" s="1014"/>
      <c r="AB205" s="1014"/>
      <c r="AC205" s="1014"/>
      <c r="AD205" s="1014"/>
      <c r="AE205" s="1014"/>
    </row>
    <row r="206" customFormat="false" ht="12.75" hidden="false" customHeight="false" outlineLevel="0" collapsed="false">
      <c r="A206" s="1014"/>
      <c r="B206" s="1014"/>
      <c r="C206" s="1014"/>
      <c r="D206" s="1014"/>
      <c r="E206" s="1014"/>
      <c r="F206" s="1014"/>
      <c r="G206" s="1014"/>
      <c r="H206" s="1014"/>
      <c r="I206" s="1014"/>
      <c r="J206" s="1014"/>
      <c r="K206" s="1014"/>
      <c r="L206" s="1014"/>
      <c r="M206" s="1014"/>
      <c r="N206" s="1014"/>
      <c r="O206" s="1014"/>
      <c r="P206" s="1014"/>
      <c r="Q206" s="1014"/>
      <c r="R206" s="1014"/>
      <c r="S206" s="1014"/>
      <c r="T206" s="1014"/>
      <c r="U206" s="1014"/>
      <c r="V206" s="1014"/>
      <c r="W206" s="1014"/>
      <c r="X206" s="1014"/>
      <c r="Y206" s="1014"/>
      <c r="Z206" s="1014"/>
      <c r="AA206" s="1014"/>
      <c r="AB206" s="1014"/>
      <c r="AC206" s="1014"/>
      <c r="AD206" s="1014"/>
      <c r="AE206" s="1014"/>
    </row>
    <row r="207" customFormat="false" ht="12.75" hidden="false" customHeight="false" outlineLevel="0" collapsed="false">
      <c r="A207" s="1014"/>
      <c r="B207" s="1014"/>
      <c r="C207" s="1014"/>
      <c r="D207" s="1014"/>
      <c r="E207" s="1014"/>
      <c r="F207" s="1014"/>
      <c r="G207" s="1014"/>
      <c r="H207" s="1014"/>
      <c r="I207" s="1014"/>
      <c r="J207" s="1014"/>
      <c r="K207" s="1014"/>
      <c r="L207" s="1014"/>
      <c r="M207" s="1014"/>
      <c r="N207" s="1014"/>
      <c r="O207" s="1014"/>
      <c r="P207" s="1014"/>
      <c r="Q207" s="1014"/>
      <c r="R207" s="1014"/>
      <c r="S207" s="1014"/>
      <c r="T207" s="1014"/>
      <c r="U207" s="1014"/>
      <c r="V207" s="1014"/>
      <c r="W207" s="1014"/>
      <c r="X207" s="1014"/>
      <c r="Y207" s="1014"/>
      <c r="Z207" s="1014"/>
      <c r="AA207" s="1014"/>
      <c r="AB207" s="1014"/>
      <c r="AC207" s="1014"/>
      <c r="AD207" s="1014"/>
      <c r="AE207" s="1014"/>
    </row>
    <row r="208" customFormat="false" ht="12.75" hidden="false" customHeight="false" outlineLevel="0" collapsed="false">
      <c r="A208" s="1014"/>
      <c r="B208" s="1014"/>
      <c r="C208" s="1014"/>
      <c r="D208" s="1014"/>
      <c r="E208" s="1014"/>
      <c r="F208" s="1014"/>
      <c r="G208" s="1014"/>
      <c r="H208" s="1014"/>
      <c r="I208" s="1014"/>
      <c r="J208" s="1014"/>
      <c r="K208" s="1014"/>
      <c r="L208" s="1014"/>
      <c r="M208" s="1014"/>
      <c r="N208" s="1014"/>
      <c r="O208" s="1014"/>
      <c r="P208" s="1014"/>
      <c r="Q208" s="1014"/>
      <c r="R208" s="1014"/>
      <c r="S208" s="1014"/>
      <c r="T208" s="1014"/>
      <c r="U208" s="1014"/>
      <c r="V208" s="1014"/>
      <c r="W208" s="1014"/>
      <c r="X208" s="1014"/>
      <c r="Y208" s="1014"/>
      <c r="Z208" s="1014"/>
      <c r="AA208" s="1014"/>
      <c r="AB208" s="1014"/>
      <c r="AC208" s="1014"/>
      <c r="AD208" s="1014"/>
      <c r="AE208" s="1014"/>
    </row>
    <row r="209" customFormat="false" ht="12.75" hidden="false" customHeight="false" outlineLevel="0" collapsed="false">
      <c r="A209" s="1014"/>
      <c r="B209" s="1014"/>
      <c r="C209" s="1014"/>
      <c r="D209" s="1014"/>
      <c r="E209" s="1014"/>
      <c r="F209" s="1014"/>
      <c r="G209" s="1014"/>
      <c r="H209" s="1014"/>
      <c r="I209" s="1014"/>
      <c r="J209" s="1014"/>
      <c r="K209" s="1014"/>
      <c r="L209" s="1014"/>
      <c r="M209" s="1014"/>
      <c r="N209" s="1014"/>
      <c r="O209" s="1014"/>
      <c r="P209" s="1014"/>
      <c r="Q209" s="1014"/>
      <c r="R209" s="1014"/>
      <c r="S209" s="1014"/>
      <c r="T209" s="1014"/>
      <c r="U209" s="1014"/>
      <c r="V209" s="1014"/>
      <c r="W209" s="1014"/>
      <c r="X209" s="1014"/>
      <c r="Y209" s="1014"/>
      <c r="Z209" s="1014"/>
      <c r="AA209" s="1014"/>
      <c r="AB209" s="1014"/>
      <c r="AC209" s="1014"/>
      <c r="AD209" s="1014"/>
      <c r="AE209" s="1014"/>
    </row>
    <row r="210" customFormat="false" ht="12.75" hidden="false" customHeight="false" outlineLevel="0" collapsed="false">
      <c r="A210" s="1014"/>
      <c r="B210" s="1014"/>
      <c r="C210" s="1014"/>
      <c r="D210" s="1014"/>
      <c r="E210" s="1014"/>
      <c r="F210" s="1014"/>
      <c r="G210" s="1014"/>
      <c r="H210" s="1014"/>
      <c r="I210" s="1014"/>
      <c r="J210" s="1014"/>
      <c r="K210" s="1014"/>
      <c r="L210" s="1014"/>
      <c r="M210" s="1014"/>
      <c r="N210" s="1014"/>
      <c r="O210" s="1014"/>
      <c r="P210" s="1014"/>
      <c r="Q210" s="1014"/>
      <c r="R210" s="1014"/>
      <c r="S210" s="1014"/>
      <c r="T210" s="1014"/>
      <c r="U210" s="1014"/>
      <c r="V210" s="1014"/>
      <c r="W210" s="1014"/>
      <c r="X210" s="1014"/>
      <c r="Y210" s="1014"/>
      <c r="Z210" s="1014"/>
      <c r="AA210" s="1014"/>
      <c r="AB210" s="1014"/>
      <c r="AC210" s="1014"/>
      <c r="AD210" s="1014"/>
      <c r="AE210" s="1014"/>
    </row>
    <row r="211" customFormat="false" ht="12.75" hidden="false" customHeight="false" outlineLevel="0" collapsed="false">
      <c r="A211" s="1014"/>
      <c r="B211" s="1014"/>
      <c r="C211" s="1014"/>
      <c r="D211" s="1014"/>
      <c r="E211" s="1014"/>
      <c r="F211" s="1014"/>
      <c r="G211" s="1014"/>
      <c r="H211" s="1014"/>
      <c r="I211" s="1014"/>
      <c r="J211" s="1014"/>
      <c r="K211" s="1014"/>
      <c r="L211" s="1014"/>
      <c r="M211" s="1014"/>
      <c r="N211" s="1014"/>
      <c r="O211" s="1014"/>
      <c r="P211" s="1014"/>
      <c r="Q211" s="1014"/>
      <c r="R211" s="1014"/>
      <c r="S211" s="1014"/>
      <c r="T211" s="1014"/>
      <c r="U211" s="1014"/>
      <c r="V211" s="1014"/>
      <c r="W211" s="1014"/>
      <c r="X211" s="1014"/>
      <c r="Y211" s="1014"/>
      <c r="Z211" s="1014"/>
      <c r="AA211" s="1014"/>
      <c r="AB211" s="1014"/>
      <c r="AC211" s="1014"/>
      <c r="AD211" s="1014"/>
      <c r="AE211" s="1014"/>
    </row>
    <row r="212" customFormat="false" ht="12.75" hidden="false" customHeight="false" outlineLevel="0" collapsed="false">
      <c r="A212" s="1014"/>
      <c r="B212" s="1014"/>
      <c r="C212" s="1014"/>
      <c r="D212" s="1014"/>
      <c r="E212" s="1014"/>
      <c r="F212" s="1014"/>
      <c r="G212" s="1014"/>
      <c r="H212" s="1014"/>
      <c r="I212" s="1014"/>
      <c r="J212" s="1014"/>
      <c r="K212" s="1014"/>
      <c r="L212" s="1014"/>
      <c r="M212" s="1014"/>
      <c r="N212" s="1014"/>
      <c r="O212" s="1014"/>
      <c r="P212" s="1014"/>
      <c r="Q212" s="1014"/>
      <c r="R212" s="1014"/>
      <c r="S212" s="1014"/>
      <c r="T212" s="1014"/>
      <c r="U212" s="1014"/>
      <c r="V212" s="1014"/>
      <c r="W212" s="1014"/>
      <c r="X212" s="1014"/>
      <c r="Y212" s="1014"/>
      <c r="Z212" s="1014"/>
      <c r="AA212" s="1014"/>
      <c r="AB212" s="1014"/>
      <c r="AC212" s="1014"/>
      <c r="AD212" s="1014"/>
      <c r="AE212" s="1014"/>
    </row>
    <row r="213" customFormat="false" ht="12.75" hidden="false" customHeight="false" outlineLevel="0" collapsed="false">
      <c r="A213" s="1014"/>
      <c r="B213" s="1014"/>
      <c r="C213" s="1014"/>
      <c r="D213" s="1014"/>
      <c r="E213" s="1014"/>
      <c r="F213" s="1014"/>
      <c r="G213" s="1014"/>
      <c r="H213" s="1014"/>
      <c r="I213" s="1014"/>
      <c r="J213" s="1014"/>
      <c r="K213" s="1014"/>
      <c r="L213" s="1014"/>
      <c r="M213" s="1014"/>
      <c r="N213" s="1014"/>
      <c r="O213" s="1014"/>
      <c r="P213" s="1014"/>
      <c r="Q213" s="1014"/>
      <c r="R213" s="1014"/>
      <c r="S213" s="1014"/>
      <c r="T213" s="1014"/>
      <c r="U213" s="1014"/>
      <c r="V213" s="1014"/>
      <c r="W213" s="1014"/>
      <c r="X213" s="1014"/>
      <c r="Y213" s="1014"/>
      <c r="Z213" s="1014"/>
      <c r="AA213" s="1014"/>
      <c r="AB213" s="1014"/>
      <c r="AC213" s="1014"/>
      <c r="AD213" s="1014"/>
      <c r="AE213" s="1014"/>
    </row>
    <row r="214" customFormat="false" ht="12.75" hidden="false" customHeight="false" outlineLevel="0" collapsed="false">
      <c r="A214" s="1014"/>
      <c r="B214" s="1014"/>
      <c r="C214" s="1014"/>
      <c r="D214" s="1014"/>
      <c r="E214" s="1014"/>
      <c r="F214" s="1014"/>
      <c r="G214" s="1014"/>
      <c r="H214" s="1014"/>
      <c r="I214" s="1014"/>
      <c r="J214" s="1014"/>
      <c r="K214" s="1014"/>
      <c r="L214" s="1014"/>
      <c r="M214" s="1014"/>
      <c r="N214" s="1014"/>
      <c r="O214" s="1014"/>
      <c r="P214" s="1014"/>
      <c r="Q214" s="1014"/>
      <c r="R214" s="1014"/>
      <c r="S214" s="1014"/>
      <c r="T214" s="1014"/>
      <c r="U214" s="1014"/>
      <c r="V214" s="1014"/>
      <c r="W214" s="1014"/>
      <c r="X214" s="1014"/>
      <c r="Y214" s="1014"/>
      <c r="Z214" s="1014"/>
      <c r="AA214" s="1014"/>
      <c r="AB214" s="1014"/>
      <c r="AC214" s="1014"/>
      <c r="AD214" s="1014"/>
      <c r="AE214" s="1014"/>
    </row>
    <row r="215" customFormat="false" ht="12.75" hidden="false" customHeight="false" outlineLevel="0" collapsed="false">
      <c r="A215" s="1014"/>
      <c r="B215" s="1014"/>
      <c r="C215" s="1014"/>
      <c r="D215" s="1014"/>
      <c r="E215" s="1014"/>
      <c r="F215" s="1014"/>
      <c r="G215" s="1014"/>
      <c r="H215" s="1014"/>
      <c r="I215" s="1014"/>
      <c r="J215" s="1014"/>
      <c r="K215" s="1014"/>
      <c r="L215" s="1014"/>
      <c r="M215" s="1014"/>
      <c r="N215" s="1014"/>
      <c r="O215" s="1014"/>
      <c r="P215" s="1014"/>
      <c r="Q215" s="1014"/>
      <c r="R215" s="1014"/>
      <c r="S215" s="1014"/>
      <c r="T215" s="1014"/>
      <c r="U215" s="1014"/>
      <c r="V215" s="1014"/>
      <c r="W215" s="1014"/>
      <c r="X215" s="1014"/>
      <c r="Y215" s="1014"/>
      <c r="Z215" s="1014"/>
      <c r="AA215" s="1014"/>
      <c r="AB215" s="1014"/>
      <c r="AC215" s="1014"/>
      <c r="AD215" s="1014"/>
      <c r="AE215" s="1014"/>
    </row>
    <row r="216" customFormat="false" ht="12.75" hidden="false" customHeight="false" outlineLevel="0" collapsed="false">
      <c r="A216" s="1014"/>
      <c r="B216" s="1014"/>
      <c r="C216" s="1014"/>
      <c r="D216" s="1014"/>
      <c r="E216" s="1014"/>
      <c r="F216" s="1014"/>
      <c r="G216" s="1014"/>
      <c r="H216" s="1014"/>
      <c r="I216" s="1014"/>
      <c r="J216" s="1014"/>
      <c r="K216" s="1014"/>
      <c r="L216" s="1014"/>
      <c r="M216" s="1014"/>
      <c r="N216" s="1014"/>
      <c r="O216" s="1014"/>
      <c r="P216" s="1014"/>
      <c r="Q216" s="1014"/>
      <c r="R216" s="1014"/>
      <c r="S216" s="1014"/>
      <c r="T216" s="1014"/>
      <c r="U216" s="1014"/>
      <c r="V216" s="1014"/>
      <c r="W216" s="1014"/>
      <c r="X216" s="1014"/>
      <c r="Y216" s="1014"/>
      <c r="Z216" s="1014"/>
      <c r="AA216" s="1014"/>
      <c r="AB216" s="1014"/>
      <c r="AC216" s="1014"/>
      <c r="AD216" s="1014"/>
      <c r="AE216" s="1014"/>
    </row>
    <row r="217" customFormat="false" ht="12.75" hidden="false" customHeight="false" outlineLevel="0" collapsed="false">
      <c r="A217" s="1014"/>
      <c r="B217" s="1014"/>
      <c r="C217" s="1014"/>
      <c r="D217" s="1014"/>
      <c r="E217" s="1014"/>
      <c r="F217" s="1014"/>
      <c r="G217" s="1014"/>
      <c r="H217" s="1014"/>
      <c r="I217" s="1014"/>
      <c r="J217" s="1014"/>
      <c r="K217" s="1014"/>
      <c r="L217" s="1014"/>
      <c r="M217" s="1014"/>
      <c r="N217" s="1014"/>
      <c r="O217" s="1014"/>
      <c r="P217" s="1014"/>
      <c r="Q217" s="1014"/>
      <c r="R217" s="1014"/>
      <c r="S217" s="1014"/>
      <c r="T217" s="1014"/>
      <c r="U217" s="1014"/>
      <c r="V217" s="1014"/>
      <c r="W217" s="1014"/>
      <c r="X217" s="1014"/>
      <c r="Y217" s="1014"/>
      <c r="Z217" s="1014"/>
      <c r="AA217" s="1014"/>
      <c r="AB217" s="1014"/>
      <c r="AC217" s="1014"/>
      <c r="AD217" s="1014"/>
      <c r="AE217" s="1014"/>
    </row>
    <row r="218" customFormat="false" ht="12.75" hidden="false" customHeight="false" outlineLevel="0" collapsed="false">
      <c r="A218" s="1014"/>
      <c r="B218" s="1014"/>
      <c r="C218" s="1014"/>
      <c r="D218" s="1014"/>
      <c r="E218" s="1014"/>
      <c r="F218" s="1014"/>
      <c r="G218" s="1014"/>
      <c r="H218" s="1014"/>
      <c r="I218" s="1014"/>
      <c r="J218" s="1014"/>
      <c r="K218" s="1014"/>
      <c r="L218" s="1014"/>
      <c r="M218" s="1014"/>
      <c r="N218" s="1014"/>
      <c r="O218" s="1014"/>
      <c r="P218" s="1014"/>
      <c r="Q218" s="1014"/>
      <c r="R218" s="1014"/>
      <c r="S218" s="1014"/>
      <c r="T218" s="1014"/>
      <c r="U218" s="1014"/>
      <c r="V218" s="1014"/>
      <c r="W218" s="1014"/>
      <c r="X218" s="1014"/>
      <c r="Y218" s="1014"/>
      <c r="Z218" s="1014"/>
      <c r="AA218" s="1014"/>
      <c r="AB218" s="1014"/>
      <c r="AC218" s="1014"/>
      <c r="AD218" s="1014"/>
      <c r="AE218" s="1014"/>
    </row>
    <row r="219" customFormat="false" ht="12.75" hidden="false" customHeight="false" outlineLevel="0" collapsed="false">
      <c r="A219" s="1014"/>
      <c r="B219" s="1014"/>
      <c r="C219" s="1014"/>
      <c r="D219" s="1014"/>
      <c r="E219" s="1014"/>
      <c r="F219" s="1014"/>
      <c r="G219" s="1014"/>
      <c r="H219" s="1014"/>
      <c r="I219" s="1014"/>
      <c r="J219" s="1014"/>
      <c r="K219" s="1014"/>
      <c r="L219" s="1014"/>
      <c r="M219" s="1014"/>
      <c r="N219" s="1014"/>
      <c r="O219" s="1014"/>
      <c r="P219" s="1014"/>
      <c r="Q219" s="1014"/>
      <c r="R219" s="1014"/>
      <c r="S219" s="1014"/>
      <c r="T219" s="1014"/>
      <c r="U219" s="1014"/>
      <c r="V219" s="1014"/>
      <c r="W219" s="1014"/>
      <c r="X219" s="1014"/>
      <c r="Y219" s="1014"/>
      <c r="Z219" s="1014"/>
      <c r="AA219" s="1014"/>
      <c r="AB219" s="1014"/>
      <c r="AC219" s="1014"/>
      <c r="AD219" s="1014"/>
      <c r="AE219" s="1014"/>
    </row>
    <row r="220" customFormat="false" ht="12.75" hidden="false" customHeight="false" outlineLevel="0" collapsed="false">
      <c r="A220" s="1014"/>
      <c r="B220" s="1014"/>
      <c r="C220" s="1014"/>
      <c r="D220" s="1014"/>
      <c r="E220" s="1014"/>
      <c r="F220" s="1014"/>
      <c r="G220" s="1014"/>
      <c r="H220" s="1014"/>
      <c r="I220" s="1014"/>
      <c r="J220" s="1014"/>
      <c r="K220" s="1014"/>
      <c r="L220" s="1014"/>
      <c r="M220" s="1014"/>
      <c r="N220" s="1014"/>
      <c r="O220" s="1014"/>
      <c r="P220" s="1014"/>
      <c r="Q220" s="1014"/>
      <c r="R220" s="1014"/>
      <c r="S220" s="1014"/>
      <c r="T220" s="1014"/>
      <c r="U220" s="1014"/>
      <c r="V220" s="1014"/>
      <c r="W220" s="1014"/>
      <c r="X220" s="1014"/>
      <c r="Y220" s="1014"/>
      <c r="Z220" s="1014"/>
      <c r="AA220" s="1014"/>
      <c r="AB220" s="1014"/>
      <c r="AC220" s="1014"/>
      <c r="AD220" s="1014"/>
      <c r="AE220" s="1014"/>
    </row>
    <row r="221" customFormat="false" ht="12.75" hidden="false" customHeight="false" outlineLevel="0" collapsed="false">
      <c r="A221" s="1014"/>
      <c r="B221" s="1014"/>
      <c r="C221" s="1014"/>
      <c r="D221" s="1014"/>
      <c r="E221" s="1014"/>
      <c r="F221" s="1014"/>
      <c r="G221" s="1014"/>
      <c r="H221" s="1014"/>
      <c r="I221" s="1014"/>
      <c r="J221" s="1014"/>
      <c r="K221" s="1014"/>
      <c r="L221" s="1014"/>
      <c r="M221" s="1014"/>
      <c r="N221" s="1014"/>
      <c r="O221" s="1014"/>
      <c r="P221" s="1014"/>
      <c r="Q221" s="1014"/>
      <c r="R221" s="1014"/>
      <c r="S221" s="1014"/>
      <c r="T221" s="1014"/>
      <c r="U221" s="1014"/>
      <c r="V221" s="1014"/>
      <c r="W221" s="1014"/>
      <c r="X221" s="1014"/>
      <c r="Y221" s="1014"/>
      <c r="Z221" s="1014"/>
      <c r="AA221" s="1014"/>
      <c r="AB221" s="1014"/>
      <c r="AC221" s="1014"/>
      <c r="AD221" s="1014"/>
      <c r="AE221" s="1014"/>
    </row>
    <row r="222" customFormat="false" ht="12.75" hidden="false" customHeight="false" outlineLevel="0" collapsed="false">
      <c r="A222" s="1014"/>
      <c r="B222" s="1014"/>
      <c r="C222" s="1014"/>
      <c r="D222" s="1014"/>
      <c r="E222" s="1014"/>
      <c r="F222" s="1014"/>
      <c r="G222" s="1014"/>
      <c r="H222" s="1014"/>
      <c r="I222" s="1014"/>
      <c r="J222" s="1014"/>
      <c r="K222" s="1014"/>
      <c r="L222" s="1014"/>
      <c r="M222" s="1014"/>
      <c r="N222" s="1014"/>
      <c r="O222" s="1014"/>
      <c r="P222" s="1014"/>
      <c r="Q222" s="1014"/>
      <c r="R222" s="1014"/>
      <c r="S222" s="1014"/>
      <c r="T222" s="1014"/>
      <c r="U222" s="1014"/>
      <c r="V222" s="1014"/>
      <c r="W222" s="1014"/>
      <c r="X222" s="1014"/>
      <c r="Y222" s="1014"/>
      <c r="Z222" s="1014"/>
      <c r="AA222" s="1014"/>
      <c r="AB222" s="1014"/>
      <c r="AC222" s="1014"/>
      <c r="AD222" s="1014"/>
      <c r="AE222" s="1014"/>
    </row>
    <row r="223" customFormat="false" ht="12.75" hidden="false" customHeight="false" outlineLevel="0" collapsed="false">
      <c r="A223" s="1014"/>
      <c r="B223" s="1014"/>
      <c r="C223" s="1014"/>
      <c r="D223" s="1014"/>
      <c r="E223" s="1014"/>
      <c r="F223" s="1014"/>
      <c r="G223" s="1014"/>
      <c r="H223" s="1014"/>
      <c r="I223" s="1014"/>
      <c r="J223" s="1014"/>
      <c r="K223" s="1014"/>
      <c r="L223" s="1014"/>
      <c r="M223" s="1014"/>
      <c r="N223" s="1014"/>
      <c r="O223" s="1014"/>
      <c r="P223" s="1014"/>
      <c r="Q223" s="1014"/>
      <c r="R223" s="1014"/>
      <c r="S223" s="1014"/>
      <c r="T223" s="1014"/>
      <c r="U223" s="1014"/>
      <c r="V223" s="1014"/>
      <c r="W223" s="1014"/>
      <c r="X223" s="1014"/>
      <c r="Y223" s="1014"/>
      <c r="Z223" s="1014"/>
      <c r="AA223" s="1014"/>
      <c r="AB223" s="1014"/>
      <c r="AC223" s="1014"/>
      <c r="AD223" s="1014"/>
      <c r="AE223" s="1014"/>
    </row>
    <row r="224" customFormat="false" ht="12.75" hidden="false" customHeight="false" outlineLevel="0" collapsed="false">
      <c r="A224" s="1014"/>
      <c r="B224" s="1014"/>
      <c r="C224" s="1014"/>
      <c r="D224" s="1014"/>
      <c r="E224" s="1014"/>
      <c r="F224" s="1014"/>
      <c r="G224" s="1014"/>
      <c r="H224" s="1014"/>
      <c r="I224" s="1014"/>
      <c r="J224" s="1014"/>
      <c r="K224" s="1014"/>
      <c r="L224" s="1014"/>
      <c r="M224" s="1014"/>
      <c r="N224" s="1014"/>
      <c r="O224" s="1014"/>
      <c r="P224" s="1014"/>
      <c r="Q224" s="1014"/>
      <c r="R224" s="1014"/>
      <c r="S224" s="1014"/>
      <c r="T224" s="1014"/>
      <c r="U224" s="1014"/>
      <c r="V224" s="1014"/>
      <c r="W224" s="1014"/>
      <c r="X224" s="1014"/>
      <c r="Y224" s="1014"/>
      <c r="Z224" s="1014"/>
      <c r="AA224" s="1014"/>
      <c r="AB224" s="1014"/>
      <c r="AC224" s="1014"/>
      <c r="AD224" s="1014"/>
      <c r="AE224" s="1014"/>
    </row>
    <row r="225" customFormat="false" ht="12.75" hidden="false" customHeight="false" outlineLevel="0" collapsed="false">
      <c r="A225" s="1014"/>
      <c r="B225" s="1014"/>
      <c r="C225" s="1014"/>
      <c r="D225" s="1014"/>
      <c r="E225" s="1014"/>
      <c r="F225" s="1014"/>
      <c r="G225" s="1014"/>
      <c r="H225" s="1014"/>
      <c r="I225" s="1014"/>
      <c r="J225" s="1014"/>
      <c r="K225" s="1014"/>
      <c r="L225" s="1014"/>
      <c r="M225" s="1014"/>
      <c r="N225" s="1014"/>
      <c r="O225" s="1014"/>
      <c r="P225" s="1014"/>
      <c r="Q225" s="1014"/>
      <c r="R225" s="1014"/>
      <c r="S225" s="1014"/>
      <c r="T225" s="1014"/>
      <c r="U225" s="1014"/>
      <c r="V225" s="1014"/>
      <c r="W225" s="1014"/>
      <c r="X225" s="1014"/>
      <c r="Y225" s="1014"/>
      <c r="Z225" s="1014"/>
      <c r="AA225" s="1014"/>
      <c r="AB225" s="1014"/>
      <c r="AC225" s="1014"/>
      <c r="AD225" s="1014"/>
      <c r="AE225" s="1014"/>
    </row>
    <row r="226" customFormat="false" ht="12.75" hidden="false" customHeight="false" outlineLevel="0" collapsed="false">
      <c r="A226" s="1014"/>
      <c r="B226" s="1014"/>
      <c r="C226" s="1014"/>
      <c r="D226" s="1014"/>
      <c r="E226" s="1014"/>
      <c r="F226" s="1014"/>
      <c r="G226" s="1014"/>
      <c r="H226" s="1014"/>
      <c r="I226" s="1014"/>
      <c r="J226" s="1014"/>
      <c r="K226" s="1014"/>
      <c r="L226" s="1014"/>
      <c r="M226" s="1014"/>
      <c r="N226" s="1014"/>
      <c r="O226" s="1014"/>
      <c r="P226" s="1014"/>
      <c r="Q226" s="1014"/>
      <c r="R226" s="1014"/>
      <c r="S226" s="1014"/>
      <c r="T226" s="1014"/>
      <c r="U226" s="1014"/>
      <c r="V226" s="1014"/>
      <c r="W226" s="1014"/>
      <c r="X226" s="1014"/>
      <c r="Y226" s="1014"/>
      <c r="Z226" s="1014"/>
      <c r="AA226" s="1014"/>
      <c r="AB226" s="1014"/>
      <c r="AC226" s="1014"/>
      <c r="AD226" s="1014"/>
      <c r="AE226" s="1014"/>
    </row>
    <row r="227" customFormat="false" ht="12.75" hidden="false" customHeight="false" outlineLevel="0" collapsed="false">
      <c r="A227" s="1014"/>
      <c r="B227" s="1014"/>
      <c r="C227" s="1014"/>
      <c r="D227" s="1014"/>
      <c r="E227" s="1014"/>
      <c r="F227" s="1014"/>
      <c r="G227" s="1014"/>
      <c r="H227" s="1014"/>
      <c r="I227" s="1014"/>
      <c r="J227" s="1014"/>
      <c r="K227" s="1014"/>
      <c r="L227" s="1014"/>
      <c r="M227" s="1014"/>
      <c r="N227" s="1014"/>
      <c r="O227" s="1014"/>
      <c r="P227" s="1014"/>
      <c r="Q227" s="1014"/>
      <c r="R227" s="1014"/>
      <c r="S227" s="1014"/>
      <c r="T227" s="1014"/>
      <c r="U227" s="1014"/>
      <c r="V227" s="1014"/>
      <c r="W227" s="1014"/>
      <c r="X227" s="1014"/>
      <c r="Y227" s="1014"/>
      <c r="Z227" s="1014"/>
      <c r="AA227" s="1014"/>
      <c r="AB227" s="1014"/>
      <c r="AC227" s="1014"/>
      <c r="AD227" s="1014"/>
      <c r="AE227" s="1014"/>
    </row>
    <row r="228" customFormat="false" ht="12.75" hidden="false" customHeight="false" outlineLevel="0" collapsed="false">
      <c r="A228" s="1014"/>
      <c r="B228" s="1014"/>
      <c r="C228" s="1014"/>
      <c r="D228" s="1014"/>
      <c r="E228" s="1014"/>
      <c r="F228" s="1014"/>
      <c r="G228" s="1014"/>
      <c r="H228" s="1014"/>
      <c r="I228" s="1014"/>
      <c r="J228" s="1014"/>
      <c r="K228" s="1014"/>
      <c r="L228" s="1014"/>
      <c r="M228" s="1014"/>
      <c r="N228" s="1014"/>
      <c r="O228" s="1014"/>
      <c r="P228" s="1014"/>
      <c r="Q228" s="1014"/>
      <c r="R228" s="1014"/>
      <c r="S228" s="1014"/>
      <c r="T228" s="1014"/>
      <c r="U228" s="1014"/>
      <c r="V228" s="1014"/>
      <c r="W228" s="1014"/>
      <c r="X228" s="1014"/>
      <c r="Y228" s="1014"/>
      <c r="Z228" s="1014"/>
      <c r="AA228" s="1014"/>
      <c r="AB228" s="1014"/>
      <c r="AC228" s="1014"/>
      <c r="AD228" s="1014"/>
      <c r="AE228" s="1014"/>
    </row>
    <row r="229" customFormat="false" ht="12.75" hidden="false" customHeight="false" outlineLevel="0" collapsed="false">
      <c r="A229" s="1014"/>
      <c r="B229" s="1014"/>
      <c r="C229" s="1014"/>
      <c r="D229" s="1014"/>
      <c r="E229" s="1014"/>
      <c r="F229" s="1014"/>
      <c r="G229" s="1014"/>
      <c r="H229" s="1014"/>
      <c r="I229" s="1014"/>
      <c r="J229" s="1014"/>
      <c r="K229" s="1014"/>
      <c r="L229" s="1014"/>
      <c r="M229" s="1014"/>
      <c r="N229" s="1014"/>
      <c r="O229" s="1014"/>
      <c r="P229" s="1014"/>
      <c r="Q229" s="1014"/>
      <c r="R229" s="1014"/>
      <c r="S229" s="1014"/>
      <c r="T229" s="1014"/>
      <c r="U229" s="1014"/>
      <c r="V229" s="1014"/>
      <c r="W229" s="1014"/>
      <c r="X229" s="1014"/>
      <c r="Y229" s="1014"/>
      <c r="Z229" s="1014"/>
      <c r="AA229" s="1014"/>
      <c r="AB229" s="1014"/>
      <c r="AC229" s="1014"/>
      <c r="AD229" s="1014"/>
      <c r="AE229" s="1014"/>
    </row>
    <row r="230" customFormat="false" ht="12.75" hidden="false" customHeight="false" outlineLevel="0" collapsed="false">
      <c r="A230" s="1014"/>
      <c r="B230" s="1014"/>
      <c r="C230" s="1014"/>
      <c r="D230" s="1014"/>
      <c r="E230" s="1014"/>
      <c r="F230" s="1014"/>
      <c r="G230" s="1014"/>
      <c r="H230" s="1014"/>
      <c r="I230" s="1014"/>
      <c r="J230" s="1014"/>
      <c r="K230" s="1014"/>
      <c r="L230" s="1014"/>
      <c r="M230" s="1014"/>
      <c r="N230" s="1014"/>
      <c r="O230" s="1014"/>
      <c r="P230" s="1014"/>
      <c r="Q230" s="1014"/>
      <c r="R230" s="1014"/>
      <c r="S230" s="1014"/>
      <c r="T230" s="1014"/>
      <c r="U230" s="1014"/>
      <c r="V230" s="1014"/>
      <c r="W230" s="1014"/>
      <c r="X230" s="1014"/>
      <c r="Y230" s="1014"/>
      <c r="Z230" s="1014"/>
      <c r="AA230" s="1014"/>
      <c r="AB230" s="1014"/>
      <c r="AC230" s="1014"/>
      <c r="AD230" s="1014"/>
      <c r="AE230" s="1014"/>
    </row>
    <row r="231" customFormat="false" ht="12.75" hidden="false" customHeight="false" outlineLevel="0" collapsed="false">
      <c r="A231" s="1014"/>
      <c r="B231" s="1014"/>
      <c r="C231" s="1014"/>
      <c r="D231" s="1014"/>
      <c r="E231" s="1014"/>
      <c r="F231" s="1014"/>
      <c r="G231" s="1014"/>
      <c r="H231" s="1014"/>
      <c r="I231" s="1014"/>
      <c r="J231" s="1014"/>
      <c r="K231" s="1014"/>
      <c r="L231" s="1014"/>
      <c r="M231" s="1014"/>
      <c r="N231" s="1014"/>
      <c r="O231" s="1014"/>
      <c r="P231" s="1014"/>
      <c r="Q231" s="1014"/>
      <c r="R231" s="1014"/>
      <c r="S231" s="1014"/>
      <c r="T231" s="1014"/>
      <c r="U231" s="1014"/>
      <c r="V231" s="1014"/>
      <c r="W231" s="1014"/>
      <c r="X231" s="1014"/>
      <c r="Y231" s="1014"/>
      <c r="Z231" s="1014"/>
      <c r="AA231" s="1014"/>
      <c r="AB231" s="1014"/>
      <c r="AC231" s="1014"/>
      <c r="AD231" s="1014"/>
      <c r="AE231" s="1014"/>
    </row>
    <row r="232" customFormat="false" ht="12.75" hidden="false" customHeight="false" outlineLevel="0" collapsed="false">
      <c r="A232" s="1014"/>
      <c r="B232" s="1014"/>
      <c r="C232" s="1014"/>
      <c r="D232" s="1014"/>
      <c r="E232" s="1014"/>
      <c r="F232" s="1014"/>
      <c r="G232" s="1014"/>
      <c r="H232" s="1014"/>
      <c r="I232" s="1014"/>
      <c r="J232" s="1014"/>
      <c r="K232" s="1014"/>
      <c r="L232" s="1014"/>
      <c r="M232" s="1014"/>
      <c r="N232" s="1014"/>
      <c r="O232" s="1014"/>
      <c r="P232" s="1014"/>
      <c r="Q232" s="1014"/>
      <c r="R232" s="1014"/>
      <c r="S232" s="1014"/>
      <c r="T232" s="1014"/>
      <c r="U232" s="1014"/>
      <c r="V232" s="1014"/>
      <c r="W232" s="1014"/>
      <c r="X232" s="1014"/>
      <c r="Y232" s="1014"/>
      <c r="Z232" s="1014"/>
      <c r="AA232" s="1014"/>
      <c r="AB232" s="1014"/>
      <c r="AC232" s="1014"/>
      <c r="AD232" s="1014"/>
      <c r="AE232" s="1014"/>
    </row>
    <row r="233" customFormat="false" ht="12.75" hidden="false" customHeight="false" outlineLevel="0" collapsed="false">
      <c r="A233" s="1014"/>
      <c r="B233" s="1014"/>
      <c r="C233" s="1014"/>
      <c r="D233" s="1014"/>
      <c r="E233" s="1014"/>
      <c r="F233" s="1014"/>
      <c r="G233" s="1014"/>
      <c r="H233" s="1014"/>
      <c r="I233" s="1014"/>
      <c r="J233" s="1014"/>
      <c r="K233" s="1014"/>
      <c r="L233" s="1014"/>
      <c r="M233" s="1014"/>
      <c r="N233" s="1014"/>
      <c r="O233" s="1014"/>
      <c r="P233" s="1014"/>
      <c r="Q233" s="1014"/>
      <c r="R233" s="1014"/>
      <c r="S233" s="1014"/>
      <c r="T233" s="1014"/>
      <c r="U233" s="1014"/>
      <c r="V233" s="1014"/>
      <c r="W233" s="1014"/>
      <c r="X233" s="1014"/>
      <c r="Y233" s="1014"/>
      <c r="Z233" s="1014"/>
      <c r="AA233" s="1014"/>
      <c r="AB233" s="1014"/>
      <c r="AC233" s="1014"/>
      <c r="AD233" s="1014"/>
      <c r="AE233" s="1014"/>
    </row>
    <row r="234" customFormat="false" ht="12.75" hidden="false" customHeight="false" outlineLevel="0" collapsed="false">
      <c r="A234" s="1014"/>
      <c r="B234" s="1014"/>
      <c r="C234" s="1014"/>
      <c r="D234" s="1014"/>
      <c r="E234" s="1014"/>
      <c r="F234" s="1014"/>
      <c r="G234" s="1014"/>
      <c r="H234" s="1014"/>
      <c r="I234" s="1014"/>
      <c r="J234" s="1014"/>
      <c r="K234" s="1014"/>
      <c r="L234" s="1014"/>
      <c r="M234" s="1014"/>
      <c r="N234" s="1014"/>
      <c r="O234" s="1014"/>
      <c r="P234" s="1014"/>
      <c r="Q234" s="1014"/>
      <c r="R234" s="1014"/>
      <c r="S234" s="1014"/>
      <c r="T234" s="1014"/>
      <c r="U234" s="1014"/>
      <c r="V234" s="1014"/>
      <c r="W234" s="1014"/>
      <c r="X234" s="1014"/>
      <c r="Y234" s="1014"/>
      <c r="Z234" s="1014"/>
      <c r="AA234" s="1014"/>
      <c r="AB234" s="1014"/>
      <c r="AC234" s="1014"/>
      <c r="AD234" s="1014"/>
      <c r="AE234" s="1014"/>
    </row>
    <row r="235" customFormat="false" ht="12.75" hidden="false" customHeight="false" outlineLevel="0" collapsed="false">
      <c r="A235" s="1014"/>
      <c r="B235" s="1014"/>
      <c r="C235" s="1014"/>
      <c r="D235" s="1014"/>
      <c r="E235" s="1014"/>
      <c r="F235" s="1014"/>
      <c r="G235" s="1014"/>
      <c r="H235" s="1014"/>
      <c r="I235" s="1014"/>
      <c r="J235" s="1014"/>
      <c r="K235" s="1014"/>
      <c r="L235" s="1014"/>
      <c r="M235" s="1014"/>
      <c r="N235" s="1014"/>
      <c r="O235" s="1014"/>
      <c r="P235" s="1014"/>
      <c r="Q235" s="1014"/>
      <c r="R235" s="1014"/>
      <c r="S235" s="1014"/>
      <c r="T235" s="1014"/>
      <c r="U235" s="1014"/>
      <c r="V235" s="1014"/>
      <c r="W235" s="1014"/>
      <c r="X235" s="1014"/>
      <c r="Y235" s="1014"/>
      <c r="Z235" s="1014"/>
      <c r="AA235" s="1014"/>
      <c r="AB235" s="1014"/>
      <c r="AC235" s="1014"/>
      <c r="AD235" s="1014"/>
      <c r="AE235" s="1014"/>
    </row>
    <row r="236" customFormat="false" ht="12.75" hidden="false" customHeight="false" outlineLevel="0" collapsed="false">
      <c r="A236" s="1014"/>
      <c r="B236" s="1014"/>
      <c r="C236" s="1014"/>
      <c r="D236" s="1014"/>
      <c r="E236" s="1014"/>
      <c r="F236" s="1014"/>
      <c r="G236" s="1014"/>
      <c r="H236" s="1014"/>
      <c r="I236" s="1014"/>
      <c r="J236" s="1014"/>
      <c r="K236" s="1014"/>
      <c r="L236" s="1014"/>
      <c r="M236" s="1014"/>
      <c r="N236" s="1014"/>
      <c r="O236" s="1014"/>
      <c r="P236" s="1014"/>
      <c r="Q236" s="1014"/>
      <c r="R236" s="1014"/>
      <c r="S236" s="1014"/>
      <c r="T236" s="1014"/>
      <c r="U236" s="1014"/>
      <c r="V236" s="1014"/>
      <c r="W236" s="1014"/>
      <c r="X236" s="1014"/>
      <c r="Y236" s="1014"/>
      <c r="Z236" s="1014"/>
      <c r="AA236" s="1014"/>
      <c r="AB236" s="1014"/>
      <c r="AC236" s="1014"/>
      <c r="AD236" s="1014"/>
      <c r="AE236" s="1014"/>
    </row>
    <row r="237" customFormat="false" ht="12.75" hidden="false" customHeight="false" outlineLevel="0" collapsed="false">
      <c r="A237" s="1014"/>
      <c r="B237" s="1014"/>
      <c r="C237" s="1014"/>
      <c r="D237" s="1014"/>
      <c r="E237" s="1014"/>
      <c r="F237" s="1014"/>
      <c r="G237" s="1014"/>
      <c r="H237" s="1014"/>
      <c r="I237" s="1014"/>
      <c r="J237" s="1014"/>
      <c r="K237" s="1014"/>
      <c r="L237" s="1014"/>
      <c r="M237" s="1014"/>
      <c r="N237" s="1014"/>
      <c r="O237" s="1014"/>
      <c r="P237" s="1014"/>
      <c r="Q237" s="1014"/>
      <c r="R237" s="1014"/>
      <c r="S237" s="1014"/>
      <c r="T237" s="1014"/>
      <c r="U237" s="1014"/>
      <c r="V237" s="1014"/>
      <c r="W237" s="1014"/>
      <c r="X237" s="1014"/>
      <c r="Y237" s="1014"/>
      <c r="Z237" s="1014"/>
      <c r="AA237" s="1014"/>
      <c r="AB237" s="1014"/>
      <c r="AC237" s="1014"/>
      <c r="AD237" s="1014"/>
      <c r="AE237" s="1014"/>
    </row>
    <row r="238" customFormat="false" ht="12.75" hidden="false" customHeight="false" outlineLevel="0" collapsed="false">
      <c r="A238" s="1014"/>
      <c r="B238" s="1014"/>
      <c r="C238" s="1014"/>
      <c r="D238" s="1014"/>
      <c r="E238" s="1014"/>
      <c r="F238" s="1014"/>
      <c r="G238" s="1014"/>
      <c r="H238" s="1014"/>
      <c r="I238" s="1014"/>
      <c r="J238" s="1014"/>
      <c r="K238" s="1014"/>
      <c r="L238" s="1014"/>
      <c r="M238" s="1014"/>
      <c r="N238" s="1014"/>
      <c r="O238" s="1014"/>
      <c r="P238" s="1014"/>
      <c r="Q238" s="1014"/>
      <c r="R238" s="1014"/>
      <c r="S238" s="1014"/>
      <c r="T238" s="1014"/>
      <c r="U238" s="1014"/>
      <c r="V238" s="1014"/>
      <c r="W238" s="1014"/>
      <c r="X238" s="1014"/>
      <c r="Y238" s="1014"/>
      <c r="Z238" s="1014"/>
      <c r="AA238" s="1014"/>
      <c r="AB238" s="1014"/>
      <c r="AC238" s="1014"/>
      <c r="AD238" s="1014"/>
      <c r="AE238" s="1014"/>
    </row>
    <row r="239" customFormat="false" ht="12.75" hidden="false" customHeight="false" outlineLevel="0" collapsed="false">
      <c r="A239" s="1014"/>
      <c r="B239" s="1014"/>
      <c r="C239" s="1014"/>
      <c r="D239" s="1014"/>
      <c r="E239" s="1014"/>
      <c r="F239" s="1014"/>
      <c r="G239" s="1014"/>
      <c r="H239" s="1014"/>
      <c r="I239" s="1014"/>
      <c r="J239" s="1014"/>
      <c r="K239" s="1014"/>
      <c r="L239" s="1014"/>
      <c r="M239" s="1014"/>
      <c r="N239" s="1014"/>
      <c r="O239" s="1014"/>
      <c r="P239" s="1014"/>
      <c r="Q239" s="1014"/>
      <c r="R239" s="1014"/>
      <c r="S239" s="1014"/>
      <c r="T239" s="1014"/>
      <c r="U239" s="1014"/>
      <c r="V239" s="1014"/>
      <c r="W239" s="1014"/>
      <c r="X239" s="1014"/>
      <c r="Y239" s="1014"/>
      <c r="Z239" s="1014"/>
      <c r="AA239" s="1014"/>
      <c r="AB239" s="1014"/>
      <c r="AC239" s="1014"/>
      <c r="AD239" s="1014"/>
      <c r="AE239" s="1014"/>
    </row>
    <row r="240" customFormat="false" ht="12.75" hidden="false" customHeight="false" outlineLevel="0" collapsed="false">
      <c r="A240" s="1014"/>
      <c r="B240" s="1014"/>
      <c r="C240" s="1014"/>
      <c r="D240" s="1014"/>
      <c r="E240" s="1014"/>
      <c r="F240" s="1014"/>
      <c r="G240" s="1014"/>
      <c r="H240" s="1014"/>
      <c r="I240" s="1014"/>
      <c r="J240" s="1014"/>
      <c r="K240" s="1014"/>
      <c r="L240" s="1014"/>
      <c r="M240" s="1014"/>
      <c r="N240" s="1014"/>
      <c r="O240" s="1014"/>
      <c r="P240" s="1014"/>
      <c r="Q240" s="1014"/>
      <c r="R240" s="1014"/>
      <c r="S240" s="1014"/>
      <c r="T240" s="1014"/>
      <c r="U240" s="1014"/>
      <c r="V240" s="1014"/>
      <c r="W240" s="1014"/>
      <c r="X240" s="1014"/>
      <c r="Y240" s="1014"/>
      <c r="Z240" s="1014"/>
      <c r="AA240" s="1014"/>
      <c r="AB240" s="1014"/>
      <c r="AC240" s="1014"/>
      <c r="AD240" s="1014"/>
      <c r="AE240" s="1014"/>
    </row>
    <row r="241" customFormat="false" ht="12.75" hidden="false" customHeight="false" outlineLevel="0" collapsed="false">
      <c r="A241" s="1014"/>
      <c r="B241" s="1014"/>
      <c r="C241" s="1014"/>
      <c r="D241" s="1014"/>
      <c r="E241" s="1014"/>
      <c r="F241" s="1014"/>
      <c r="G241" s="1014"/>
      <c r="H241" s="1014"/>
      <c r="I241" s="1014"/>
      <c r="J241" s="1014"/>
      <c r="K241" s="1014"/>
      <c r="L241" s="1014"/>
      <c r="M241" s="1014"/>
      <c r="N241" s="1014"/>
      <c r="O241" s="1014"/>
      <c r="P241" s="1014"/>
      <c r="Q241" s="1014"/>
      <c r="R241" s="1014"/>
      <c r="S241" s="1014"/>
      <c r="T241" s="1014"/>
      <c r="U241" s="1014"/>
      <c r="V241" s="1014"/>
      <c r="W241" s="1014"/>
      <c r="X241" s="1014"/>
      <c r="Y241" s="1014"/>
      <c r="Z241" s="1014"/>
      <c r="AA241" s="1014"/>
      <c r="AB241" s="1014"/>
      <c r="AC241" s="1014"/>
      <c r="AD241" s="1014"/>
      <c r="AE241" s="1014"/>
    </row>
    <row r="242" customFormat="false" ht="12.75" hidden="false" customHeight="false" outlineLevel="0" collapsed="false">
      <c r="A242" s="1014"/>
      <c r="B242" s="1014"/>
      <c r="C242" s="1014"/>
      <c r="D242" s="1014"/>
      <c r="E242" s="1014"/>
      <c r="F242" s="1014"/>
      <c r="G242" s="1014"/>
      <c r="H242" s="1014"/>
      <c r="I242" s="1014"/>
      <c r="J242" s="1014"/>
      <c r="K242" s="1014"/>
      <c r="L242" s="1014"/>
      <c r="M242" s="1014"/>
      <c r="N242" s="1014"/>
      <c r="O242" s="1014"/>
      <c r="P242" s="1014"/>
      <c r="Q242" s="1014"/>
      <c r="R242" s="1014"/>
      <c r="S242" s="1014"/>
      <c r="T242" s="1014"/>
      <c r="U242" s="1014"/>
      <c r="V242" s="1014"/>
      <c r="W242" s="1014"/>
      <c r="X242" s="1014"/>
      <c r="Y242" s="1014"/>
      <c r="Z242" s="1014"/>
      <c r="AA242" s="1014"/>
      <c r="AB242" s="1014"/>
      <c r="AC242" s="1014"/>
      <c r="AD242" s="1014"/>
      <c r="AE242" s="1014"/>
    </row>
    <row r="243" customFormat="false" ht="12.75" hidden="false" customHeight="false" outlineLevel="0" collapsed="false">
      <c r="A243" s="1014"/>
      <c r="B243" s="1014"/>
      <c r="C243" s="1014"/>
      <c r="D243" s="1014"/>
      <c r="E243" s="1014"/>
      <c r="F243" s="1014"/>
      <c r="G243" s="1014"/>
      <c r="H243" s="1014"/>
      <c r="I243" s="1014"/>
      <c r="J243" s="1014"/>
      <c r="K243" s="1014"/>
      <c r="L243" s="1014"/>
      <c r="M243" s="1014"/>
      <c r="N243" s="1014"/>
      <c r="O243" s="1014"/>
      <c r="P243" s="1014"/>
      <c r="Q243" s="1014"/>
      <c r="R243" s="1014"/>
      <c r="S243" s="1014"/>
      <c r="T243" s="1014"/>
      <c r="U243" s="1014"/>
      <c r="V243" s="1014"/>
      <c r="W243" s="1014"/>
      <c r="X243" s="1014"/>
      <c r="Y243" s="1014"/>
      <c r="Z243" s="1014"/>
      <c r="AA243" s="1014"/>
      <c r="AB243" s="1014"/>
      <c r="AC243" s="1014"/>
      <c r="AD243" s="1014"/>
      <c r="AE243" s="1014"/>
    </row>
    <row r="244" customFormat="false" ht="12.75" hidden="false" customHeight="false" outlineLevel="0" collapsed="false">
      <c r="A244" s="1014"/>
      <c r="B244" s="1014"/>
      <c r="C244" s="1014"/>
      <c r="D244" s="1014"/>
      <c r="E244" s="1014"/>
      <c r="F244" s="1014"/>
      <c r="G244" s="1014"/>
      <c r="H244" s="1014"/>
      <c r="I244" s="1014"/>
      <c r="J244" s="1014"/>
      <c r="K244" s="1014"/>
      <c r="L244" s="1014"/>
      <c r="M244" s="1014"/>
      <c r="N244" s="1014"/>
      <c r="O244" s="1014"/>
      <c r="P244" s="1014"/>
      <c r="Q244" s="1014"/>
      <c r="R244" s="1014"/>
      <c r="S244" s="1014"/>
      <c r="T244" s="1014"/>
      <c r="U244" s="1014"/>
      <c r="V244" s="1014"/>
      <c r="W244" s="1014"/>
      <c r="X244" s="1014"/>
      <c r="Y244" s="1014"/>
      <c r="Z244" s="1014"/>
      <c r="AA244" s="1014"/>
      <c r="AB244" s="1014"/>
      <c r="AC244" s="1014"/>
      <c r="AD244" s="1014"/>
      <c r="AE244" s="1014"/>
    </row>
    <row r="245" customFormat="false" ht="12.75" hidden="false" customHeight="false" outlineLevel="0" collapsed="false">
      <c r="A245" s="1014"/>
      <c r="B245" s="1014"/>
      <c r="C245" s="1014"/>
      <c r="D245" s="1014"/>
      <c r="E245" s="1014"/>
      <c r="F245" s="1014"/>
      <c r="G245" s="1014"/>
      <c r="H245" s="1014"/>
      <c r="I245" s="1014"/>
      <c r="J245" s="1014"/>
      <c r="K245" s="1014"/>
      <c r="L245" s="1014"/>
      <c r="M245" s="1014"/>
      <c r="N245" s="1014"/>
      <c r="O245" s="1014"/>
      <c r="P245" s="1014"/>
      <c r="Q245" s="1014"/>
      <c r="R245" s="1014"/>
      <c r="S245" s="1014"/>
      <c r="T245" s="1014"/>
      <c r="U245" s="1014"/>
      <c r="V245" s="1014"/>
      <c r="W245" s="1014"/>
      <c r="X245" s="1014"/>
      <c r="Y245" s="1014"/>
      <c r="Z245" s="1014"/>
      <c r="AA245" s="1014"/>
      <c r="AB245" s="1014"/>
      <c r="AC245" s="1014"/>
      <c r="AD245" s="1014"/>
      <c r="AE245" s="1014"/>
    </row>
    <row r="246" customFormat="false" ht="12.75" hidden="false" customHeight="false" outlineLevel="0" collapsed="false">
      <c r="A246" s="1014"/>
      <c r="B246" s="1014"/>
      <c r="C246" s="1014"/>
      <c r="D246" s="1014"/>
      <c r="E246" s="1014"/>
      <c r="F246" s="1014"/>
      <c r="G246" s="1014"/>
      <c r="H246" s="1014"/>
      <c r="I246" s="1014"/>
      <c r="J246" s="1014"/>
      <c r="K246" s="1014"/>
      <c r="L246" s="1014"/>
      <c r="M246" s="1014"/>
      <c r="N246" s="1014"/>
      <c r="O246" s="1014"/>
      <c r="P246" s="1014"/>
      <c r="Q246" s="1014"/>
      <c r="R246" s="1014"/>
      <c r="S246" s="1014"/>
      <c r="T246" s="1014"/>
      <c r="U246" s="1014"/>
      <c r="V246" s="1014"/>
      <c r="W246" s="1014"/>
      <c r="X246" s="1014"/>
      <c r="Y246" s="1014"/>
      <c r="Z246" s="1014"/>
      <c r="AA246" s="1014"/>
      <c r="AB246" s="1014"/>
      <c r="AC246" s="1014"/>
      <c r="AD246" s="1014"/>
      <c r="AE246" s="1014"/>
    </row>
    <row r="247" customFormat="false" ht="12.75" hidden="false" customHeight="false" outlineLevel="0" collapsed="false">
      <c r="A247" s="1014"/>
      <c r="B247" s="1014"/>
      <c r="C247" s="1014"/>
      <c r="D247" s="1014"/>
      <c r="E247" s="1014"/>
      <c r="F247" s="1014"/>
      <c r="G247" s="1014"/>
      <c r="H247" s="1014"/>
      <c r="I247" s="1014"/>
      <c r="J247" s="1014"/>
      <c r="K247" s="1014"/>
      <c r="L247" s="1014"/>
      <c r="M247" s="1014"/>
      <c r="N247" s="1014"/>
      <c r="O247" s="1014"/>
      <c r="P247" s="1014"/>
      <c r="Q247" s="1014"/>
      <c r="R247" s="1014"/>
      <c r="S247" s="1014"/>
      <c r="T247" s="1014"/>
      <c r="U247" s="1014"/>
      <c r="V247" s="1014"/>
      <c r="W247" s="1014"/>
      <c r="X247" s="1014"/>
      <c r="Y247" s="1014"/>
      <c r="Z247" s="1014"/>
      <c r="AA247" s="1014"/>
      <c r="AB247" s="1014"/>
      <c r="AC247" s="1014"/>
      <c r="AD247" s="1014"/>
      <c r="AE247" s="1014"/>
    </row>
    <row r="248" customFormat="false" ht="12.75" hidden="false" customHeight="false" outlineLevel="0" collapsed="false">
      <c r="A248" s="1014"/>
      <c r="B248" s="1014"/>
      <c r="C248" s="1014"/>
      <c r="D248" s="1014"/>
      <c r="E248" s="1014"/>
      <c r="F248" s="1014"/>
      <c r="G248" s="1014"/>
      <c r="H248" s="1014"/>
      <c r="I248" s="1014"/>
      <c r="J248" s="1014"/>
      <c r="K248" s="1014"/>
      <c r="L248" s="1014"/>
      <c r="M248" s="1014"/>
      <c r="N248" s="1014"/>
      <c r="O248" s="1014"/>
      <c r="P248" s="1014"/>
      <c r="Q248" s="1014"/>
      <c r="R248" s="1014"/>
      <c r="S248" s="1014"/>
      <c r="T248" s="1014"/>
      <c r="U248" s="1014"/>
      <c r="V248" s="1014"/>
      <c r="W248" s="1014"/>
      <c r="X248" s="1014"/>
      <c r="Y248" s="1014"/>
      <c r="Z248" s="1014"/>
      <c r="AA248" s="1014"/>
      <c r="AB248" s="1014"/>
      <c r="AC248" s="1014"/>
      <c r="AD248" s="1014"/>
      <c r="AE248" s="1014"/>
    </row>
    <row r="249" customFormat="false" ht="12.75" hidden="false" customHeight="false" outlineLevel="0" collapsed="false">
      <c r="A249" s="1014"/>
      <c r="B249" s="1014"/>
      <c r="C249" s="1014"/>
      <c r="D249" s="1014"/>
      <c r="E249" s="1014"/>
      <c r="F249" s="1014"/>
      <c r="G249" s="1014"/>
      <c r="H249" s="1014"/>
      <c r="I249" s="1014"/>
      <c r="J249" s="1014"/>
      <c r="K249" s="1014"/>
      <c r="L249" s="1014"/>
      <c r="M249" s="1014"/>
      <c r="N249" s="1014"/>
      <c r="O249" s="1014"/>
      <c r="P249" s="1014"/>
      <c r="Q249" s="1014"/>
      <c r="R249" s="1014"/>
      <c r="S249" s="1014"/>
      <c r="T249" s="1014"/>
      <c r="U249" s="1014"/>
      <c r="V249" s="1014"/>
      <c r="W249" s="1014"/>
      <c r="X249" s="1014"/>
      <c r="Y249" s="1014"/>
      <c r="Z249" s="1014"/>
      <c r="AA249" s="1014"/>
      <c r="AB249" s="1014"/>
      <c r="AC249" s="1014"/>
      <c r="AD249" s="1014"/>
      <c r="AE249" s="1014"/>
    </row>
    <row r="250" customFormat="false" ht="12.75" hidden="false" customHeight="false" outlineLevel="0" collapsed="false">
      <c r="A250" s="1014"/>
      <c r="B250" s="1014"/>
      <c r="C250" s="1014"/>
      <c r="D250" s="1014"/>
      <c r="E250" s="1014"/>
      <c r="F250" s="1014"/>
      <c r="G250" s="1014"/>
      <c r="H250" s="1014"/>
      <c r="I250" s="1014"/>
      <c r="J250" s="1014"/>
      <c r="K250" s="1014"/>
      <c r="L250" s="1014"/>
      <c r="M250" s="1014"/>
      <c r="N250" s="1014"/>
      <c r="O250" s="1014"/>
      <c r="P250" s="1014"/>
      <c r="Q250" s="1014"/>
      <c r="R250" s="1014"/>
      <c r="S250" s="1014"/>
      <c r="T250" s="1014"/>
      <c r="U250" s="1014"/>
      <c r="V250" s="1014"/>
      <c r="W250" s="1014"/>
      <c r="X250" s="1014"/>
      <c r="Y250" s="1014"/>
      <c r="Z250" s="1014"/>
      <c r="AA250" s="1014"/>
      <c r="AB250" s="1014"/>
      <c r="AC250" s="1014"/>
      <c r="AD250" s="1014"/>
      <c r="AE250" s="1014"/>
    </row>
    <row r="251" customFormat="false" ht="12.75" hidden="false" customHeight="false" outlineLevel="0" collapsed="false">
      <c r="A251" s="1014"/>
      <c r="B251" s="1014"/>
      <c r="C251" s="1014"/>
      <c r="D251" s="1014"/>
      <c r="E251" s="1014"/>
      <c r="F251" s="1014"/>
      <c r="G251" s="1014"/>
      <c r="H251" s="1014"/>
      <c r="I251" s="1014"/>
      <c r="J251" s="1014"/>
      <c r="K251" s="1014"/>
      <c r="L251" s="1014"/>
      <c r="M251" s="1014"/>
      <c r="N251" s="1014"/>
      <c r="O251" s="1014"/>
      <c r="P251" s="1014"/>
      <c r="Q251" s="1014"/>
      <c r="R251" s="1014"/>
      <c r="S251" s="1014"/>
      <c r="T251" s="1014"/>
      <c r="U251" s="1014"/>
      <c r="V251" s="1014"/>
      <c r="W251" s="1014"/>
      <c r="X251" s="1014"/>
      <c r="Y251" s="1014"/>
      <c r="Z251" s="1014"/>
      <c r="AA251" s="1014"/>
      <c r="AB251" s="1014"/>
      <c r="AC251" s="1014"/>
      <c r="AD251" s="1014"/>
      <c r="AE251" s="1014"/>
    </row>
    <row r="252" customFormat="false" ht="12.75" hidden="false" customHeight="false" outlineLevel="0" collapsed="false">
      <c r="A252" s="1014"/>
      <c r="B252" s="1014"/>
      <c r="C252" s="1014"/>
      <c r="D252" s="1014"/>
      <c r="E252" s="1014"/>
      <c r="F252" s="1014"/>
      <c r="G252" s="1014"/>
      <c r="H252" s="1014"/>
      <c r="I252" s="1014"/>
      <c r="J252" s="1014"/>
      <c r="K252" s="1014"/>
      <c r="L252" s="1014"/>
      <c r="M252" s="1014"/>
      <c r="N252" s="1014"/>
      <c r="O252" s="1014"/>
      <c r="P252" s="1014"/>
      <c r="Q252" s="1014"/>
      <c r="R252" s="1014"/>
      <c r="S252" s="1014"/>
      <c r="T252" s="1014"/>
      <c r="U252" s="1014"/>
      <c r="V252" s="1014"/>
      <c r="W252" s="1014"/>
      <c r="X252" s="1014"/>
      <c r="Y252" s="1014"/>
      <c r="Z252" s="1014"/>
      <c r="AA252" s="1014"/>
      <c r="AB252" s="1014"/>
      <c r="AC252" s="1014"/>
      <c r="AD252" s="1014"/>
      <c r="AE252" s="1014"/>
    </row>
    <row r="253" customFormat="false" ht="12.75" hidden="false" customHeight="false" outlineLevel="0" collapsed="false">
      <c r="A253" s="1014"/>
      <c r="B253" s="1014"/>
      <c r="C253" s="1014"/>
      <c r="D253" s="1014"/>
      <c r="E253" s="1014"/>
      <c r="F253" s="1014"/>
      <c r="G253" s="1014"/>
      <c r="H253" s="1014"/>
      <c r="I253" s="1014"/>
      <c r="J253" s="1014"/>
      <c r="K253" s="1014"/>
      <c r="L253" s="1014"/>
      <c r="M253" s="1014"/>
      <c r="N253" s="1014"/>
      <c r="O253" s="1014"/>
      <c r="P253" s="1014"/>
      <c r="Q253" s="1014"/>
      <c r="R253" s="1014"/>
      <c r="S253" s="1014"/>
      <c r="T253" s="1014"/>
      <c r="U253" s="1014"/>
      <c r="V253" s="1014"/>
      <c r="W253" s="1014"/>
      <c r="X253" s="1014"/>
      <c r="Y253" s="1014"/>
      <c r="Z253" s="1014"/>
      <c r="AA253" s="1014"/>
      <c r="AB253" s="1014"/>
      <c r="AC253" s="1014"/>
      <c r="AD253" s="1014"/>
      <c r="AE253" s="1014"/>
    </row>
    <row r="254" customFormat="false" ht="12.75" hidden="false" customHeight="false" outlineLevel="0" collapsed="false">
      <c r="A254" s="1014"/>
      <c r="B254" s="1014"/>
      <c r="C254" s="1014"/>
      <c r="D254" s="1014"/>
      <c r="E254" s="1014"/>
      <c r="F254" s="1014"/>
      <c r="G254" s="1014"/>
      <c r="H254" s="1014"/>
      <c r="I254" s="1014"/>
      <c r="J254" s="1014"/>
      <c r="K254" s="1014"/>
      <c r="L254" s="1014"/>
      <c r="M254" s="1014"/>
      <c r="N254" s="1014"/>
      <c r="O254" s="1014"/>
      <c r="P254" s="1014"/>
      <c r="Q254" s="1014"/>
      <c r="R254" s="1014"/>
      <c r="S254" s="1014"/>
      <c r="T254" s="1014"/>
      <c r="U254" s="1014"/>
      <c r="V254" s="1014"/>
      <c r="W254" s="1014"/>
      <c r="X254" s="1014"/>
      <c r="Y254" s="1014"/>
      <c r="Z254" s="1014"/>
      <c r="AA254" s="1014"/>
      <c r="AB254" s="1014"/>
      <c r="AC254" s="1014"/>
      <c r="AD254" s="1014"/>
      <c r="AE254" s="1014"/>
    </row>
    <row r="255" customFormat="false" ht="12.75" hidden="false" customHeight="false" outlineLevel="0" collapsed="false">
      <c r="A255" s="1014"/>
      <c r="B255" s="1014"/>
      <c r="C255" s="1014"/>
      <c r="D255" s="1014"/>
      <c r="E255" s="1014"/>
      <c r="F255" s="1014"/>
      <c r="G255" s="1014"/>
      <c r="H255" s="1014"/>
      <c r="I255" s="1014"/>
      <c r="J255" s="1014"/>
      <c r="K255" s="1014"/>
      <c r="L255" s="1014"/>
      <c r="M255" s="1014"/>
      <c r="N255" s="1014"/>
      <c r="O255" s="1014"/>
      <c r="P255" s="1014"/>
      <c r="Q255" s="1014"/>
      <c r="R255" s="1014"/>
      <c r="S255" s="1014"/>
      <c r="T255" s="1014"/>
      <c r="U255" s="1014"/>
      <c r="V255" s="1014"/>
      <c r="W255" s="1014"/>
      <c r="X255" s="1014"/>
      <c r="Y255" s="1014"/>
      <c r="Z255" s="1014"/>
      <c r="AA255" s="1014"/>
      <c r="AB255" s="1014"/>
      <c r="AC255" s="1014"/>
      <c r="AD255" s="1014"/>
      <c r="AE255" s="1014"/>
    </row>
    <row r="256" customFormat="false" ht="12.75" hidden="false" customHeight="false" outlineLevel="0" collapsed="false">
      <c r="A256" s="1014"/>
      <c r="B256" s="1014"/>
      <c r="C256" s="1014"/>
      <c r="D256" s="1014"/>
      <c r="E256" s="1014"/>
      <c r="F256" s="1014"/>
      <c r="G256" s="1014"/>
      <c r="H256" s="1014"/>
      <c r="I256" s="1014"/>
      <c r="J256" s="1014"/>
      <c r="K256" s="1014"/>
      <c r="L256" s="1014"/>
      <c r="M256" s="1014"/>
      <c r="N256" s="1014"/>
      <c r="O256" s="1014"/>
      <c r="P256" s="1014"/>
      <c r="Q256" s="1014"/>
      <c r="R256" s="1014"/>
      <c r="S256" s="1014"/>
      <c r="T256" s="1014"/>
      <c r="U256" s="1014"/>
      <c r="V256" s="1014"/>
      <c r="W256" s="1014"/>
      <c r="X256" s="1014"/>
      <c r="Y256" s="1014"/>
      <c r="Z256" s="1014"/>
      <c r="AA256" s="1014"/>
      <c r="AB256" s="1014"/>
      <c r="AC256" s="1014"/>
      <c r="AD256" s="1014"/>
      <c r="AE256" s="1014"/>
    </row>
    <row r="257" customFormat="false" ht="12.75" hidden="false" customHeight="false" outlineLevel="0" collapsed="false">
      <c r="A257" s="1014"/>
      <c r="B257" s="1014"/>
      <c r="C257" s="1014"/>
      <c r="D257" s="1014"/>
      <c r="E257" s="1014"/>
      <c r="F257" s="1014"/>
      <c r="G257" s="1014"/>
      <c r="H257" s="1014"/>
      <c r="I257" s="1014"/>
      <c r="J257" s="1014"/>
      <c r="K257" s="1014"/>
      <c r="L257" s="1014"/>
      <c r="M257" s="1014"/>
      <c r="N257" s="1014"/>
      <c r="O257" s="1014"/>
      <c r="P257" s="1014"/>
      <c r="Q257" s="1014"/>
      <c r="R257" s="1014"/>
      <c r="S257" s="1014"/>
      <c r="T257" s="1014"/>
      <c r="U257" s="1014"/>
      <c r="V257" s="1014"/>
      <c r="W257" s="1014"/>
      <c r="X257" s="1014"/>
      <c r="Y257" s="1014"/>
      <c r="Z257" s="1014"/>
      <c r="AA257" s="1014"/>
      <c r="AB257" s="1014"/>
      <c r="AC257" s="1014"/>
      <c r="AD257" s="1014"/>
      <c r="AE257" s="1014"/>
    </row>
    <row r="258" customFormat="false" ht="12.75" hidden="false" customHeight="false" outlineLevel="0" collapsed="false">
      <c r="A258" s="1014"/>
      <c r="B258" s="1014"/>
      <c r="C258" s="1014"/>
      <c r="D258" s="1014"/>
      <c r="E258" s="1014"/>
      <c r="F258" s="1014"/>
      <c r="G258" s="1014"/>
      <c r="H258" s="1014"/>
      <c r="I258" s="1014"/>
      <c r="J258" s="1014"/>
      <c r="K258" s="1014"/>
      <c r="L258" s="1014"/>
      <c r="M258" s="1014"/>
      <c r="N258" s="1014"/>
      <c r="O258" s="1014"/>
      <c r="P258" s="1014"/>
      <c r="Q258" s="1014"/>
      <c r="R258" s="1014"/>
      <c r="S258" s="1014"/>
      <c r="T258" s="1014"/>
      <c r="U258" s="1014"/>
      <c r="V258" s="1014"/>
      <c r="W258" s="1014"/>
      <c r="X258" s="1014"/>
      <c r="Y258" s="1014"/>
      <c r="Z258" s="1014"/>
      <c r="AA258" s="1014"/>
      <c r="AB258" s="1014"/>
      <c r="AC258" s="1014"/>
      <c r="AD258" s="1014"/>
      <c r="AE258" s="1014"/>
    </row>
    <row r="259" customFormat="false" ht="12.75" hidden="false" customHeight="false" outlineLevel="0" collapsed="false">
      <c r="A259" s="1014"/>
      <c r="B259" s="1014"/>
      <c r="C259" s="1014"/>
      <c r="D259" s="1014"/>
      <c r="E259" s="1014"/>
      <c r="F259" s="1014"/>
      <c r="G259" s="1014"/>
      <c r="H259" s="1014"/>
      <c r="I259" s="1014"/>
      <c r="J259" s="1014"/>
      <c r="K259" s="1014"/>
      <c r="L259" s="1014"/>
      <c r="M259" s="1014"/>
      <c r="N259" s="1014"/>
      <c r="O259" s="1014"/>
      <c r="P259" s="1014"/>
      <c r="Q259" s="1014"/>
      <c r="R259" s="1014"/>
      <c r="S259" s="1014"/>
      <c r="T259" s="1014"/>
      <c r="U259" s="1014"/>
      <c r="V259" s="1014"/>
      <c r="W259" s="1014"/>
      <c r="X259" s="1014"/>
      <c r="Y259" s="1014"/>
      <c r="Z259" s="1014"/>
      <c r="AA259" s="1014"/>
      <c r="AB259" s="1014"/>
      <c r="AC259" s="1014"/>
      <c r="AD259" s="1014"/>
      <c r="AE259" s="1014"/>
    </row>
    <row r="260" customFormat="false" ht="12.75" hidden="false" customHeight="false" outlineLevel="0" collapsed="false">
      <c r="A260" s="1014"/>
      <c r="B260" s="1014"/>
      <c r="C260" s="1014"/>
      <c r="D260" s="1014"/>
      <c r="E260" s="1014"/>
      <c r="F260" s="1014"/>
      <c r="G260" s="1014"/>
      <c r="H260" s="1014"/>
      <c r="I260" s="1014"/>
      <c r="J260" s="1014"/>
      <c r="K260" s="1014"/>
      <c r="L260" s="1014"/>
      <c r="M260" s="1014"/>
      <c r="N260" s="1014"/>
      <c r="O260" s="1014"/>
      <c r="P260" s="1014"/>
      <c r="Q260" s="1014"/>
      <c r="R260" s="1014"/>
      <c r="S260" s="1014"/>
      <c r="T260" s="1014"/>
      <c r="U260" s="1014"/>
      <c r="V260" s="1014"/>
      <c r="W260" s="1014"/>
      <c r="X260" s="1014"/>
      <c r="Y260" s="1014"/>
      <c r="Z260" s="1014"/>
      <c r="AA260" s="1014"/>
      <c r="AB260" s="1014"/>
      <c r="AC260" s="1014"/>
      <c r="AD260" s="1014"/>
      <c r="AE260" s="1014"/>
    </row>
    <row r="261" customFormat="false" ht="12.75" hidden="false" customHeight="false" outlineLevel="0" collapsed="false">
      <c r="A261" s="1014"/>
      <c r="B261" s="1014"/>
      <c r="C261" s="1014"/>
      <c r="D261" s="1014"/>
      <c r="E261" s="1014"/>
      <c r="F261" s="1014"/>
      <c r="G261" s="1014"/>
      <c r="H261" s="1014"/>
      <c r="I261" s="1014"/>
      <c r="J261" s="1014"/>
      <c r="K261" s="1014"/>
      <c r="L261" s="1014"/>
      <c r="M261" s="1014"/>
      <c r="N261" s="1014"/>
      <c r="O261" s="1014"/>
      <c r="P261" s="1014"/>
      <c r="Q261" s="1014"/>
      <c r="R261" s="1014"/>
      <c r="S261" s="1014"/>
      <c r="T261" s="1014"/>
      <c r="U261" s="1014"/>
      <c r="V261" s="1014"/>
      <c r="W261" s="1014"/>
      <c r="X261" s="1014"/>
      <c r="Y261" s="1014"/>
      <c r="Z261" s="1014"/>
      <c r="AA261" s="1014"/>
      <c r="AB261" s="1014"/>
      <c r="AC261" s="1014"/>
      <c r="AD261" s="1014"/>
      <c r="AE261" s="1014"/>
    </row>
    <row r="262" customFormat="false" ht="12.75" hidden="false" customHeight="false" outlineLevel="0" collapsed="false">
      <c r="A262" s="1014"/>
      <c r="B262" s="1014"/>
      <c r="C262" s="1014"/>
      <c r="D262" s="1014"/>
      <c r="E262" s="1014"/>
      <c r="F262" s="1014"/>
      <c r="G262" s="1014"/>
      <c r="H262" s="1014"/>
      <c r="I262" s="1014"/>
      <c r="J262" s="1014"/>
      <c r="K262" s="1014"/>
      <c r="L262" s="1014"/>
      <c r="M262" s="1014"/>
      <c r="N262" s="1014"/>
      <c r="O262" s="1014"/>
      <c r="P262" s="1014"/>
      <c r="Q262" s="1014"/>
      <c r="R262" s="1014"/>
      <c r="S262" s="1014"/>
      <c r="T262" s="1014"/>
      <c r="U262" s="1014"/>
      <c r="V262" s="1014"/>
      <c r="W262" s="1014"/>
      <c r="X262" s="1014"/>
      <c r="Y262" s="1014"/>
      <c r="Z262" s="1014"/>
      <c r="AA262" s="1014"/>
      <c r="AB262" s="1014"/>
      <c r="AC262" s="1014"/>
      <c r="AD262" s="1014"/>
      <c r="AE262" s="1014"/>
    </row>
    <row r="263" customFormat="false" ht="12.75" hidden="false" customHeight="false" outlineLevel="0" collapsed="false">
      <c r="A263" s="1014"/>
      <c r="B263" s="1014"/>
      <c r="C263" s="1014"/>
      <c r="D263" s="1014"/>
      <c r="E263" s="1014"/>
      <c r="F263" s="1014"/>
      <c r="G263" s="1014"/>
      <c r="H263" s="1014"/>
      <c r="I263" s="1014"/>
      <c r="J263" s="1014"/>
      <c r="K263" s="1014"/>
      <c r="L263" s="1014"/>
      <c r="M263" s="1014"/>
      <c r="N263" s="1014"/>
      <c r="O263" s="1014"/>
      <c r="P263" s="1014"/>
      <c r="Q263" s="1014"/>
      <c r="R263" s="1014"/>
      <c r="S263" s="1014"/>
      <c r="T263" s="1014"/>
      <c r="U263" s="1014"/>
      <c r="V263" s="1014"/>
      <c r="W263" s="1014"/>
      <c r="X263" s="1014"/>
      <c r="Y263" s="1014"/>
      <c r="Z263" s="1014"/>
      <c r="AA263" s="1014"/>
      <c r="AB263" s="1014"/>
      <c r="AC263" s="1014"/>
      <c r="AD263" s="1014"/>
      <c r="AE263" s="1014"/>
    </row>
    <row r="264" customFormat="false" ht="12.75" hidden="false" customHeight="false" outlineLevel="0" collapsed="false">
      <c r="A264" s="1014"/>
      <c r="B264" s="1014"/>
      <c r="C264" s="1014"/>
      <c r="D264" s="1014"/>
      <c r="E264" s="1014"/>
      <c r="F264" s="1014"/>
      <c r="G264" s="1014"/>
      <c r="H264" s="1014"/>
      <c r="I264" s="1014"/>
      <c r="J264" s="1014"/>
      <c r="K264" s="1014"/>
      <c r="L264" s="1014"/>
      <c r="M264" s="1014"/>
      <c r="N264" s="1014"/>
      <c r="O264" s="1014"/>
      <c r="P264" s="1014"/>
      <c r="Q264" s="1014"/>
      <c r="R264" s="1014"/>
      <c r="S264" s="1014"/>
      <c r="T264" s="1014"/>
      <c r="U264" s="1014"/>
      <c r="V264" s="1014"/>
      <c r="W264" s="1014"/>
      <c r="X264" s="1014"/>
      <c r="Y264" s="1014"/>
      <c r="Z264" s="1014"/>
      <c r="AA264" s="1014"/>
      <c r="AB264" s="1014"/>
      <c r="AC264" s="1014"/>
      <c r="AD264" s="1014"/>
      <c r="AE264" s="1014"/>
    </row>
    <row r="265" customFormat="false" ht="12.75" hidden="false" customHeight="false" outlineLevel="0" collapsed="false">
      <c r="A265" s="1014"/>
      <c r="B265" s="1014"/>
      <c r="C265" s="1014"/>
      <c r="D265" s="1014"/>
      <c r="E265" s="1014"/>
      <c r="F265" s="1014"/>
      <c r="G265" s="1014"/>
      <c r="H265" s="1014"/>
      <c r="I265" s="1014"/>
      <c r="J265" s="1014"/>
      <c r="K265" s="1014"/>
      <c r="L265" s="1014"/>
      <c r="M265" s="1014"/>
      <c r="N265" s="1014"/>
      <c r="O265" s="1014"/>
      <c r="P265" s="1014"/>
      <c r="Q265" s="1014"/>
      <c r="R265" s="1014"/>
      <c r="S265" s="1014"/>
      <c r="T265" s="1014"/>
      <c r="U265" s="1014"/>
      <c r="V265" s="1014"/>
      <c r="W265" s="1014"/>
      <c r="X265" s="1014"/>
      <c r="Y265" s="1014"/>
      <c r="Z265" s="1014"/>
      <c r="AA265" s="1014"/>
      <c r="AB265" s="1014"/>
      <c r="AC265" s="1014"/>
      <c r="AD265" s="1014"/>
      <c r="AE265" s="1014"/>
    </row>
    <row r="266" customFormat="false" ht="12.75" hidden="false" customHeight="false" outlineLevel="0" collapsed="false">
      <c r="A266" s="1014"/>
      <c r="B266" s="1014"/>
      <c r="C266" s="1014"/>
      <c r="D266" s="1014"/>
      <c r="E266" s="1014"/>
      <c r="F266" s="1014"/>
      <c r="G266" s="1014"/>
      <c r="H266" s="1014"/>
      <c r="I266" s="1014"/>
      <c r="J266" s="1014"/>
      <c r="K266" s="1014"/>
      <c r="L266" s="1014"/>
      <c r="M266" s="1014"/>
      <c r="N266" s="1014"/>
      <c r="O266" s="1014"/>
      <c r="P266" s="1014"/>
      <c r="Q266" s="1014"/>
      <c r="R266" s="1014"/>
      <c r="S266" s="1014"/>
      <c r="T266" s="1014"/>
      <c r="U266" s="1014"/>
      <c r="V266" s="1014"/>
      <c r="W266" s="1014"/>
      <c r="X266" s="1014"/>
      <c r="Y266" s="1014"/>
      <c r="Z266" s="1014"/>
      <c r="AA266" s="1014"/>
      <c r="AB266" s="1014"/>
      <c r="AC266" s="1014"/>
      <c r="AD266" s="1014"/>
      <c r="AE266" s="1014"/>
    </row>
    <row r="267" customFormat="false" ht="12.75" hidden="false" customHeight="false" outlineLevel="0" collapsed="false">
      <c r="A267" s="1014"/>
      <c r="B267" s="1014"/>
      <c r="C267" s="1014"/>
      <c r="D267" s="1014"/>
      <c r="E267" s="1014"/>
      <c r="F267" s="1014"/>
      <c r="G267" s="1014"/>
      <c r="H267" s="1014"/>
      <c r="I267" s="1014"/>
      <c r="J267" s="1014"/>
      <c r="K267" s="1014"/>
      <c r="L267" s="1014"/>
      <c r="M267" s="1014"/>
      <c r="N267" s="1014"/>
      <c r="O267" s="1014"/>
      <c r="P267" s="1014"/>
      <c r="Q267" s="1014"/>
      <c r="R267" s="1014"/>
      <c r="S267" s="1014"/>
      <c r="T267" s="1014"/>
      <c r="U267" s="1014"/>
      <c r="V267" s="1014"/>
      <c r="W267" s="1014"/>
      <c r="X267" s="1014"/>
      <c r="Y267" s="1014"/>
      <c r="Z267" s="1014"/>
      <c r="AA267" s="1014"/>
      <c r="AB267" s="1014"/>
      <c r="AC267" s="1014"/>
      <c r="AD267" s="1014"/>
      <c r="AE267" s="1014"/>
    </row>
    <row r="268" customFormat="false" ht="12.75" hidden="false" customHeight="false" outlineLevel="0" collapsed="false">
      <c r="A268" s="1014"/>
      <c r="B268" s="1014"/>
      <c r="C268" s="1014"/>
      <c r="D268" s="1014"/>
      <c r="E268" s="1014"/>
      <c r="F268" s="1014"/>
      <c r="G268" s="1014"/>
      <c r="H268" s="1014"/>
      <c r="I268" s="1014"/>
      <c r="J268" s="1014"/>
      <c r="K268" s="1014"/>
      <c r="L268" s="1014"/>
      <c r="M268" s="1014"/>
      <c r="N268" s="1014"/>
      <c r="O268" s="1014"/>
      <c r="P268" s="1014"/>
      <c r="Q268" s="1014"/>
      <c r="R268" s="1014"/>
      <c r="S268" s="1014"/>
      <c r="T268" s="1014"/>
      <c r="U268" s="1014"/>
      <c r="V268" s="1014"/>
      <c r="W268" s="1014"/>
      <c r="X268" s="1014"/>
      <c r="Y268" s="1014"/>
      <c r="Z268" s="1014"/>
      <c r="AA268" s="1014"/>
      <c r="AB268" s="1014"/>
      <c r="AC268" s="1014"/>
      <c r="AD268" s="1014"/>
      <c r="AE268" s="1014"/>
    </row>
    <row r="269" customFormat="false" ht="12.75" hidden="false" customHeight="false" outlineLevel="0" collapsed="false">
      <c r="A269" s="1014"/>
      <c r="B269" s="1014"/>
      <c r="C269" s="1014"/>
      <c r="D269" s="1014"/>
      <c r="E269" s="1014"/>
      <c r="F269" s="1014"/>
      <c r="G269" s="1014"/>
      <c r="H269" s="1014"/>
      <c r="I269" s="1014"/>
      <c r="J269" s="1014"/>
      <c r="K269" s="1014"/>
      <c r="L269" s="1014"/>
      <c r="M269" s="1014"/>
      <c r="N269" s="1014"/>
      <c r="O269" s="1014"/>
      <c r="P269" s="1014"/>
      <c r="Q269" s="1014"/>
      <c r="R269" s="1014"/>
      <c r="S269" s="1014"/>
      <c r="T269" s="1014"/>
      <c r="U269" s="1014"/>
      <c r="V269" s="1014"/>
      <c r="W269" s="1014"/>
      <c r="X269" s="1014"/>
      <c r="Y269" s="1014"/>
      <c r="Z269" s="1014"/>
      <c r="AA269" s="1014"/>
      <c r="AB269" s="1014"/>
      <c r="AC269" s="1014"/>
      <c r="AD269" s="1014"/>
      <c r="AE269" s="1014"/>
    </row>
    <row r="270" customFormat="false" ht="12.75" hidden="false" customHeight="false" outlineLevel="0" collapsed="false">
      <c r="A270" s="1014"/>
      <c r="B270" s="1014"/>
      <c r="C270" s="1014"/>
      <c r="D270" s="1014"/>
      <c r="E270" s="1014"/>
      <c r="F270" s="1014"/>
      <c r="G270" s="1014"/>
      <c r="H270" s="1014"/>
      <c r="I270" s="1014"/>
      <c r="J270" s="1014"/>
      <c r="K270" s="1014"/>
      <c r="L270" s="1014"/>
      <c r="M270" s="1014"/>
      <c r="N270" s="1014"/>
      <c r="O270" s="1014"/>
      <c r="P270" s="1014"/>
      <c r="Q270" s="1014"/>
      <c r="R270" s="1014"/>
      <c r="S270" s="1014"/>
      <c r="T270" s="1014"/>
      <c r="U270" s="1014"/>
      <c r="V270" s="1014"/>
      <c r="W270" s="1014"/>
      <c r="X270" s="1014"/>
      <c r="Y270" s="1014"/>
      <c r="Z270" s="1014"/>
      <c r="AA270" s="1014"/>
      <c r="AB270" s="1014"/>
      <c r="AC270" s="1014"/>
      <c r="AD270" s="1014"/>
      <c r="AE270" s="1014"/>
    </row>
    <row r="271" customFormat="false" ht="12.75" hidden="false" customHeight="false" outlineLevel="0" collapsed="false">
      <c r="A271" s="1014"/>
      <c r="B271" s="1014"/>
      <c r="C271" s="1014"/>
      <c r="D271" s="1014"/>
      <c r="E271" s="1014"/>
      <c r="F271" s="1014"/>
      <c r="G271" s="1014"/>
      <c r="H271" s="1014"/>
      <c r="I271" s="1014"/>
      <c r="J271" s="1014"/>
      <c r="K271" s="1014"/>
      <c r="L271" s="1014"/>
      <c r="M271" s="1014"/>
      <c r="N271" s="1014"/>
      <c r="O271" s="1014"/>
      <c r="P271" s="1014"/>
      <c r="Q271" s="1014"/>
      <c r="R271" s="1014"/>
      <c r="S271" s="1014"/>
      <c r="T271" s="1014"/>
      <c r="U271" s="1014"/>
      <c r="V271" s="1014"/>
      <c r="W271" s="1014"/>
      <c r="X271" s="1014"/>
      <c r="Y271" s="1014"/>
      <c r="Z271" s="1014"/>
      <c r="AA271" s="1014"/>
      <c r="AB271" s="1014"/>
      <c r="AC271" s="1014"/>
      <c r="AD271" s="1014"/>
      <c r="AE271" s="1014"/>
    </row>
    <row r="272" customFormat="false" ht="12.75" hidden="false" customHeight="false" outlineLevel="0" collapsed="false">
      <c r="A272" s="1014"/>
      <c r="B272" s="1014"/>
      <c r="C272" s="1014"/>
      <c r="D272" s="1014"/>
      <c r="E272" s="1014"/>
      <c r="F272" s="1014"/>
      <c r="G272" s="1014"/>
      <c r="H272" s="1014"/>
      <c r="I272" s="1014"/>
      <c r="J272" s="1014"/>
      <c r="K272" s="1014"/>
      <c r="L272" s="1014"/>
      <c r="M272" s="1014"/>
      <c r="N272" s="1014"/>
      <c r="O272" s="1014"/>
      <c r="P272" s="1014"/>
      <c r="Q272" s="1014"/>
      <c r="R272" s="1014"/>
      <c r="S272" s="1014"/>
      <c r="T272" s="1014"/>
      <c r="U272" s="1014"/>
      <c r="V272" s="1014"/>
      <c r="W272" s="1014"/>
      <c r="X272" s="1014"/>
      <c r="Y272" s="1014"/>
      <c r="Z272" s="1014"/>
      <c r="AA272" s="1014"/>
      <c r="AB272" s="1014"/>
      <c r="AC272" s="1014"/>
      <c r="AD272" s="1014"/>
      <c r="AE272" s="1014"/>
    </row>
    <row r="273" customFormat="false" ht="12.75" hidden="false" customHeight="false" outlineLevel="0" collapsed="false">
      <c r="A273" s="1014"/>
      <c r="B273" s="1014"/>
      <c r="C273" s="1014"/>
      <c r="D273" s="1014"/>
      <c r="E273" s="1014"/>
      <c r="F273" s="1014"/>
      <c r="G273" s="1014"/>
      <c r="H273" s="1014"/>
      <c r="I273" s="1014"/>
      <c r="J273" s="1014"/>
      <c r="K273" s="1014"/>
      <c r="L273" s="1014"/>
      <c r="M273" s="1014"/>
      <c r="N273" s="1014"/>
      <c r="O273" s="1014"/>
      <c r="P273" s="1014"/>
      <c r="Q273" s="1014"/>
      <c r="R273" s="1014"/>
      <c r="S273" s="1014"/>
      <c r="T273" s="1014"/>
      <c r="U273" s="1014"/>
      <c r="V273" s="1014"/>
      <c r="W273" s="1014"/>
      <c r="X273" s="1014"/>
      <c r="Y273" s="1014"/>
      <c r="Z273" s="1014"/>
      <c r="AA273" s="1014"/>
      <c r="AB273" s="1014"/>
      <c r="AC273" s="1014"/>
      <c r="AD273" s="1014"/>
      <c r="AE273" s="1014"/>
    </row>
    <row r="274" customFormat="false" ht="12.75" hidden="false" customHeight="false" outlineLevel="0" collapsed="false">
      <c r="A274" s="1014"/>
      <c r="B274" s="1014"/>
      <c r="C274" s="1014"/>
      <c r="D274" s="1014"/>
      <c r="E274" s="1014"/>
      <c r="F274" s="1014"/>
      <c r="G274" s="1014"/>
      <c r="H274" s="1014"/>
      <c r="I274" s="1014"/>
      <c r="J274" s="1014"/>
      <c r="K274" s="1014"/>
      <c r="L274" s="1014"/>
      <c r="M274" s="1014"/>
      <c r="N274" s="1014"/>
      <c r="O274" s="1014"/>
      <c r="P274" s="1014"/>
      <c r="Q274" s="1014"/>
      <c r="R274" s="1014"/>
      <c r="S274" s="1014"/>
      <c r="T274" s="1014"/>
      <c r="U274" s="1014"/>
      <c r="V274" s="1014"/>
      <c r="W274" s="1014"/>
      <c r="X274" s="1014"/>
      <c r="Y274" s="1014"/>
      <c r="Z274" s="1014"/>
      <c r="AA274" s="1014"/>
      <c r="AB274" s="1014"/>
      <c r="AC274" s="1014"/>
      <c r="AD274" s="1014"/>
      <c r="AE274" s="1014"/>
    </row>
    <row r="275" customFormat="false" ht="12.75" hidden="false" customHeight="false" outlineLevel="0" collapsed="false">
      <c r="A275" s="1014"/>
      <c r="B275" s="1014"/>
      <c r="C275" s="1014"/>
      <c r="D275" s="1014"/>
      <c r="E275" s="1014"/>
      <c r="F275" s="1014"/>
      <c r="G275" s="1014"/>
      <c r="H275" s="1014"/>
      <c r="I275" s="1014"/>
      <c r="J275" s="1014"/>
      <c r="K275" s="1014"/>
      <c r="L275" s="1014"/>
      <c r="M275" s="1014"/>
      <c r="N275" s="1014"/>
      <c r="O275" s="1014"/>
      <c r="P275" s="1014"/>
      <c r="Q275" s="1014"/>
      <c r="R275" s="1014"/>
      <c r="S275" s="1014"/>
      <c r="T275" s="1014"/>
      <c r="U275" s="1014"/>
      <c r="V275" s="1014"/>
      <c r="W275" s="1014"/>
      <c r="X275" s="1014"/>
      <c r="Y275" s="1014"/>
      <c r="Z275" s="1014"/>
      <c r="AA275" s="1014"/>
      <c r="AB275" s="1014"/>
      <c r="AC275" s="1014"/>
      <c r="AD275" s="1014"/>
      <c r="AE275" s="1014"/>
    </row>
    <row r="276" customFormat="false" ht="12.75" hidden="false" customHeight="false" outlineLevel="0" collapsed="false">
      <c r="A276" s="1014"/>
      <c r="B276" s="1014"/>
      <c r="C276" s="1014"/>
      <c r="D276" s="1014"/>
      <c r="E276" s="1014"/>
      <c r="F276" s="1014"/>
      <c r="G276" s="1014"/>
      <c r="H276" s="1014"/>
      <c r="I276" s="1014"/>
      <c r="J276" s="1014"/>
      <c r="K276" s="1014"/>
      <c r="L276" s="1014"/>
      <c r="M276" s="1014"/>
      <c r="N276" s="1014"/>
      <c r="O276" s="1014"/>
      <c r="P276" s="1014"/>
      <c r="Q276" s="1014"/>
      <c r="R276" s="1014"/>
      <c r="S276" s="1014"/>
      <c r="T276" s="1014"/>
      <c r="U276" s="1014"/>
      <c r="V276" s="1014"/>
      <c r="W276" s="1014"/>
      <c r="X276" s="1014"/>
      <c r="Y276" s="1014"/>
      <c r="Z276" s="1014"/>
      <c r="AA276" s="1014"/>
      <c r="AB276" s="1014"/>
      <c r="AC276" s="1014"/>
      <c r="AD276" s="1014"/>
      <c r="AE276" s="1014"/>
    </row>
    <row r="277" customFormat="false" ht="12.75" hidden="false" customHeight="false" outlineLevel="0" collapsed="false">
      <c r="A277" s="1014"/>
      <c r="B277" s="1014"/>
      <c r="C277" s="1014"/>
      <c r="D277" s="1014"/>
      <c r="E277" s="1014"/>
      <c r="F277" s="1014"/>
      <c r="G277" s="1014"/>
      <c r="H277" s="1014"/>
      <c r="I277" s="1014"/>
      <c r="J277" s="1014"/>
      <c r="K277" s="1014"/>
      <c r="L277" s="1014"/>
      <c r="M277" s="1014"/>
      <c r="N277" s="1014"/>
      <c r="O277" s="1014"/>
      <c r="P277" s="1014"/>
      <c r="Q277" s="1014"/>
      <c r="R277" s="1014"/>
      <c r="S277" s="1014"/>
      <c r="T277" s="1014"/>
      <c r="U277" s="1014"/>
      <c r="V277" s="1014"/>
      <c r="W277" s="1014"/>
      <c r="X277" s="1014"/>
      <c r="Y277" s="1014"/>
      <c r="Z277" s="1014"/>
      <c r="AA277" s="1014"/>
      <c r="AB277" s="1014"/>
      <c r="AC277" s="1014"/>
      <c r="AD277" s="1014"/>
      <c r="AE277" s="1014"/>
    </row>
    <row r="278" customFormat="false" ht="12.75" hidden="false" customHeight="false" outlineLevel="0" collapsed="false">
      <c r="A278" s="1014"/>
      <c r="B278" s="1014"/>
      <c r="C278" s="1014"/>
      <c r="D278" s="1014"/>
      <c r="E278" s="1014"/>
      <c r="F278" s="1014"/>
      <c r="G278" s="1014"/>
      <c r="H278" s="1014"/>
      <c r="I278" s="1014"/>
      <c r="J278" s="1014"/>
      <c r="K278" s="1014"/>
      <c r="L278" s="1014"/>
      <c r="M278" s="1014"/>
      <c r="N278" s="1014"/>
      <c r="O278" s="1014"/>
      <c r="P278" s="1014"/>
      <c r="Q278" s="1014"/>
      <c r="R278" s="1014"/>
      <c r="S278" s="1014"/>
      <c r="T278" s="1014"/>
      <c r="U278" s="1014"/>
      <c r="V278" s="1014"/>
      <c r="W278" s="1014"/>
      <c r="X278" s="1014"/>
      <c r="Y278" s="1014"/>
      <c r="Z278" s="1014"/>
      <c r="AA278" s="1014"/>
      <c r="AB278" s="1014"/>
      <c r="AC278" s="1014"/>
      <c r="AD278" s="1014"/>
      <c r="AE278" s="1014"/>
    </row>
    <row r="279" customFormat="false" ht="12.75" hidden="false" customHeight="false" outlineLevel="0" collapsed="false">
      <c r="A279" s="1014"/>
      <c r="B279" s="1014"/>
      <c r="C279" s="1014"/>
      <c r="D279" s="1014"/>
      <c r="E279" s="1014"/>
      <c r="F279" s="1014"/>
      <c r="G279" s="1014"/>
      <c r="H279" s="1014"/>
      <c r="I279" s="1014"/>
      <c r="J279" s="1014"/>
      <c r="K279" s="1014"/>
      <c r="L279" s="1014"/>
      <c r="M279" s="1014"/>
      <c r="N279" s="1014"/>
      <c r="O279" s="1014"/>
      <c r="P279" s="1014"/>
      <c r="Q279" s="1014"/>
      <c r="R279" s="1014"/>
      <c r="S279" s="1014"/>
      <c r="T279" s="1014"/>
      <c r="U279" s="1014"/>
      <c r="V279" s="1014"/>
      <c r="W279" s="1014"/>
      <c r="X279" s="1014"/>
      <c r="Y279" s="1014"/>
      <c r="Z279" s="1014"/>
      <c r="AA279" s="1014"/>
      <c r="AB279" s="1014"/>
      <c r="AC279" s="1014"/>
      <c r="AD279" s="1014"/>
      <c r="AE279" s="1014"/>
    </row>
    <row r="280" customFormat="false" ht="12.75" hidden="false" customHeight="false" outlineLevel="0" collapsed="false">
      <c r="A280" s="1014"/>
      <c r="B280" s="1014"/>
      <c r="C280" s="1014"/>
      <c r="D280" s="1014"/>
      <c r="E280" s="1014"/>
      <c r="F280" s="1014"/>
      <c r="G280" s="1014"/>
      <c r="H280" s="1014"/>
      <c r="I280" s="1014"/>
      <c r="J280" s="1014"/>
      <c r="K280" s="1014"/>
      <c r="L280" s="1014"/>
      <c r="M280" s="1014"/>
      <c r="N280" s="1014"/>
      <c r="O280" s="1014"/>
      <c r="P280" s="1014"/>
      <c r="Q280" s="1014"/>
      <c r="R280" s="1014"/>
      <c r="S280" s="1014"/>
      <c r="T280" s="1014"/>
      <c r="U280" s="1014"/>
      <c r="V280" s="1014"/>
      <c r="W280" s="1014"/>
      <c r="X280" s="1014"/>
      <c r="Y280" s="1014"/>
      <c r="Z280" s="1014"/>
      <c r="AA280" s="1014"/>
      <c r="AB280" s="1014"/>
      <c r="AC280" s="1014"/>
      <c r="AD280" s="1014"/>
      <c r="AE280" s="1014"/>
    </row>
    <row r="281" customFormat="false" ht="12.75" hidden="false" customHeight="false" outlineLevel="0" collapsed="false">
      <c r="A281" s="1014"/>
      <c r="B281" s="1014"/>
      <c r="C281" s="1014"/>
      <c r="D281" s="1014"/>
      <c r="E281" s="1014"/>
      <c r="F281" s="1014"/>
      <c r="G281" s="1014"/>
      <c r="H281" s="1014"/>
      <c r="I281" s="1014"/>
      <c r="J281" s="1014"/>
      <c r="K281" s="1014"/>
      <c r="L281" s="1014"/>
      <c r="M281" s="1014"/>
      <c r="N281" s="1014"/>
      <c r="O281" s="1014"/>
      <c r="P281" s="1014"/>
      <c r="Q281" s="1014"/>
      <c r="R281" s="1014"/>
      <c r="S281" s="1014"/>
      <c r="T281" s="1014"/>
      <c r="U281" s="1014"/>
      <c r="V281" s="1014"/>
      <c r="W281" s="1014"/>
      <c r="X281" s="1014"/>
      <c r="Y281" s="1014"/>
      <c r="Z281" s="1014"/>
      <c r="AA281" s="1014"/>
      <c r="AB281" s="1014"/>
      <c r="AC281" s="1014"/>
      <c r="AD281" s="1014"/>
      <c r="AE281" s="1014"/>
    </row>
    <row r="282" customFormat="false" ht="12.75" hidden="false" customHeight="false" outlineLevel="0" collapsed="false">
      <c r="A282" s="1014"/>
      <c r="B282" s="1014"/>
      <c r="C282" s="1014"/>
      <c r="D282" s="1014"/>
      <c r="E282" s="1014"/>
      <c r="F282" s="1014"/>
      <c r="G282" s="1014"/>
      <c r="H282" s="1014"/>
      <c r="I282" s="1014"/>
      <c r="J282" s="1014"/>
      <c r="K282" s="1014"/>
      <c r="L282" s="1014"/>
      <c r="M282" s="1014"/>
      <c r="N282" s="1014"/>
      <c r="O282" s="1014"/>
      <c r="P282" s="1014"/>
      <c r="Q282" s="1014"/>
      <c r="R282" s="1014"/>
      <c r="S282" s="1014"/>
      <c r="T282" s="1014"/>
      <c r="U282" s="1014"/>
      <c r="V282" s="1014"/>
      <c r="W282" s="1014"/>
      <c r="X282" s="1014"/>
      <c r="Y282" s="1014"/>
      <c r="Z282" s="1014"/>
      <c r="AA282" s="1014"/>
      <c r="AB282" s="1014"/>
      <c r="AC282" s="1014"/>
      <c r="AD282" s="1014"/>
      <c r="AE282" s="1014"/>
    </row>
    <row r="283" customFormat="false" ht="12.75" hidden="false" customHeight="false" outlineLevel="0" collapsed="false">
      <c r="A283" s="1014"/>
      <c r="B283" s="1014"/>
      <c r="C283" s="1014"/>
      <c r="D283" s="1014"/>
      <c r="E283" s="1014"/>
      <c r="F283" s="1014"/>
      <c r="G283" s="1014"/>
      <c r="H283" s="1014"/>
      <c r="I283" s="1014"/>
      <c r="J283" s="1014"/>
      <c r="K283" s="1014"/>
      <c r="L283" s="1014"/>
      <c r="M283" s="1014"/>
      <c r="N283" s="1014"/>
      <c r="O283" s="1014"/>
      <c r="P283" s="1014"/>
      <c r="Q283" s="1014"/>
      <c r="R283" s="1014"/>
      <c r="S283" s="1014"/>
      <c r="T283" s="1014"/>
      <c r="U283" s="1014"/>
      <c r="V283" s="1014"/>
      <c r="W283" s="1014"/>
      <c r="X283" s="1014"/>
      <c r="Y283" s="1014"/>
      <c r="Z283" s="1014"/>
      <c r="AA283" s="1014"/>
      <c r="AB283" s="1014"/>
      <c r="AC283" s="1014"/>
      <c r="AD283" s="1014"/>
      <c r="AE283" s="1014"/>
    </row>
    <row r="284" customFormat="false" ht="12.75" hidden="false" customHeight="false" outlineLevel="0" collapsed="false">
      <c r="A284" s="1014"/>
      <c r="B284" s="1014"/>
      <c r="C284" s="1014"/>
      <c r="D284" s="1014"/>
      <c r="E284" s="1014"/>
      <c r="F284" s="1014"/>
      <c r="G284" s="1014"/>
      <c r="H284" s="1014"/>
      <c r="I284" s="1014"/>
      <c r="J284" s="1014"/>
      <c r="K284" s="1014"/>
      <c r="L284" s="1014"/>
      <c r="M284" s="1014"/>
      <c r="N284" s="1014"/>
      <c r="O284" s="1014"/>
      <c r="P284" s="1014"/>
      <c r="Q284" s="1014"/>
      <c r="R284" s="1014"/>
      <c r="S284" s="1014"/>
      <c r="T284" s="1014"/>
      <c r="U284" s="1014"/>
      <c r="V284" s="1014"/>
      <c r="W284" s="1014"/>
      <c r="X284" s="1014"/>
      <c r="Y284" s="1014"/>
      <c r="Z284" s="1014"/>
      <c r="AA284" s="1014"/>
      <c r="AB284" s="1014"/>
      <c r="AC284" s="1014"/>
      <c r="AD284" s="1014"/>
      <c r="AE284" s="1014"/>
    </row>
    <row r="285" customFormat="false" ht="12.75" hidden="false" customHeight="false" outlineLevel="0" collapsed="false">
      <c r="A285" s="1014"/>
      <c r="B285" s="1014"/>
      <c r="C285" s="1014"/>
      <c r="D285" s="1014"/>
      <c r="E285" s="1014"/>
      <c r="F285" s="1014"/>
      <c r="G285" s="1014"/>
      <c r="H285" s="1014"/>
      <c r="I285" s="1014"/>
      <c r="J285" s="1014"/>
      <c r="K285" s="1014"/>
      <c r="L285" s="1014"/>
      <c r="M285" s="1014"/>
      <c r="N285" s="1014"/>
      <c r="O285" s="1014"/>
      <c r="P285" s="1014"/>
      <c r="Q285" s="1014"/>
      <c r="R285" s="1014"/>
      <c r="S285" s="1014"/>
      <c r="T285" s="1014"/>
      <c r="U285" s="1014"/>
      <c r="V285" s="1014"/>
      <c r="W285" s="1014"/>
      <c r="X285" s="1014"/>
      <c r="Y285" s="1014"/>
      <c r="Z285" s="1014"/>
      <c r="AA285" s="1014"/>
      <c r="AB285" s="1014"/>
      <c r="AC285" s="1014"/>
      <c r="AD285" s="1014"/>
      <c r="AE285" s="1014"/>
    </row>
    <row r="286" customFormat="false" ht="12.75" hidden="false" customHeight="false" outlineLevel="0" collapsed="false">
      <c r="A286" s="1014"/>
      <c r="B286" s="1014"/>
      <c r="C286" s="1014"/>
      <c r="D286" s="1014"/>
      <c r="E286" s="1014"/>
      <c r="F286" s="1014"/>
      <c r="G286" s="1014"/>
      <c r="H286" s="1014"/>
      <c r="I286" s="1014"/>
      <c r="J286" s="1014"/>
      <c r="K286" s="1014"/>
      <c r="L286" s="1014"/>
      <c r="M286" s="1014"/>
      <c r="N286" s="1014"/>
      <c r="O286" s="1014"/>
      <c r="P286" s="1014"/>
      <c r="Q286" s="1014"/>
      <c r="R286" s="1014"/>
      <c r="S286" s="1014"/>
      <c r="T286" s="1014"/>
      <c r="U286" s="1014"/>
      <c r="V286" s="1014"/>
      <c r="W286" s="1014"/>
      <c r="X286" s="1014"/>
      <c r="Y286" s="1014"/>
      <c r="Z286" s="1014"/>
      <c r="AA286" s="1014"/>
      <c r="AB286" s="1014"/>
      <c r="AC286" s="1014"/>
      <c r="AD286" s="1014"/>
      <c r="AE286" s="1014"/>
    </row>
    <row r="287" customFormat="false" ht="12.75" hidden="false" customHeight="false" outlineLevel="0" collapsed="false">
      <c r="A287" s="1014"/>
      <c r="B287" s="1014"/>
      <c r="C287" s="1014"/>
      <c r="D287" s="1014"/>
      <c r="E287" s="1014"/>
      <c r="F287" s="1014"/>
      <c r="G287" s="1014"/>
      <c r="H287" s="1014"/>
      <c r="I287" s="1014"/>
      <c r="J287" s="1014"/>
      <c r="K287" s="1014"/>
      <c r="L287" s="1014"/>
      <c r="M287" s="1014"/>
      <c r="N287" s="1014"/>
      <c r="O287" s="1014"/>
      <c r="P287" s="1014"/>
      <c r="Q287" s="1014"/>
      <c r="R287" s="1014"/>
      <c r="S287" s="1014"/>
      <c r="T287" s="1014"/>
      <c r="U287" s="1014"/>
      <c r="V287" s="1014"/>
      <c r="W287" s="1014"/>
      <c r="X287" s="1014"/>
      <c r="Y287" s="1014"/>
      <c r="Z287" s="1014"/>
      <c r="AA287" s="1014"/>
      <c r="AB287" s="1014"/>
      <c r="AC287" s="1014"/>
      <c r="AD287" s="1014"/>
      <c r="AE287" s="1014"/>
    </row>
    <row r="288" customFormat="false" ht="12.75" hidden="false" customHeight="false" outlineLevel="0" collapsed="false">
      <c r="A288" s="1014"/>
      <c r="B288" s="1014"/>
      <c r="C288" s="1014"/>
      <c r="D288" s="1014"/>
      <c r="E288" s="1014"/>
      <c r="F288" s="1014"/>
      <c r="G288" s="1014"/>
      <c r="H288" s="1014"/>
      <c r="I288" s="1014"/>
      <c r="J288" s="1014"/>
      <c r="K288" s="1014"/>
      <c r="L288" s="1014"/>
      <c r="M288" s="1014"/>
      <c r="N288" s="1014"/>
      <c r="O288" s="1014"/>
      <c r="P288" s="1014"/>
      <c r="Q288" s="1014"/>
      <c r="R288" s="1014"/>
      <c r="S288" s="1014"/>
      <c r="T288" s="1014"/>
      <c r="U288" s="1014"/>
      <c r="V288" s="1014"/>
      <c r="W288" s="1014"/>
      <c r="X288" s="1014"/>
      <c r="Y288" s="1014"/>
      <c r="Z288" s="1014"/>
      <c r="AA288" s="1014"/>
      <c r="AB288" s="1014"/>
      <c r="AC288" s="1014"/>
      <c r="AD288" s="1014"/>
      <c r="AE288" s="1014"/>
    </row>
    <row r="289" customFormat="false" ht="12.75" hidden="false" customHeight="false" outlineLevel="0" collapsed="false">
      <c r="A289" s="1014"/>
      <c r="B289" s="1014"/>
      <c r="C289" s="1014"/>
      <c r="D289" s="1014"/>
      <c r="E289" s="1014"/>
      <c r="F289" s="1014"/>
      <c r="G289" s="1014"/>
      <c r="H289" s="1014"/>
      <c r="I289" s="1014"/>
      <c r="J289" s="1014"/>
      <c r="K289" s="1014"/>
      <c r="L289" s="1014"/>
      <c r="M289" s="1014"/>
      <c r="N289" s="1014"/>
      <c r="O289" s="1014"/>
      <c r="P289" s="1014"/>
      <c r="Q289" s="1014"/>
      <c r="R289" s="1014"/>
      <c r="S289" s="1014"/>
      <c r="T289" s="1014"/>
      <c r="U289" s="1014"/>
      <c r="V289" s="1014"/>
      <c r="W289" s="1014"/>
      <c r="X289" s="1014"/>
      <c r="Y289" s="1014"/>
      <c r="Z289" s="1014"/>
      <c r="AA289" s="1014"/>
      <c r="AB289" s="1014"/>
      <c r="AC289" s="1014"/>
      <c r="AD289" s="1014"/>
      <c r="AE289" s="1014"/>
    </row>
    <row r="290" customFormat="false" ht="12.75" hidden="false" customHeight="false" outlineLevel="0" collapsed="false">
      <c r="A290" s="1014"/>
      <c r="B290" s="1014"/>
      <c r="C290" s="1014"/>
      <c r="D290" s="1014"/>
      <c r="E290" s="1014"/>
      <c r="F290" s="1014"/>
      <c r="G290" s="1014"/>
      <c r="H290" s="1014"/>
      <c r="I290" s="1014"/>
      <c r="J290" s="1014"/>
      <c r="K290" s="1014"/>
      <c r="L290" s="1014"/>
      <c r="M290" s="1014"/>
      <c r="N290" s="1014"/>
      <c r="O290" s="1014"/>
      <c r="P290" s="1014"/>
      <c r="Q290" s="1014"/>
      <c r="R290" s="1014"/>
      <c r="S290" s="1014"/>
      <c r="T290" s="1014"/>
      <c r="U290" s="1014"/>
      <c r="V290" s="1014"/>
      <c r="W290" s="1014"/>
      <c r="X290" s="1014"/>
      <c r="Y290" s="1014"/>
      <c r="Z290" s="1014"/>
      <c r="AA290" s="1014"/>
      <c r="AB290" s="1014"/>
      <c r="AC290" s="1014"/>
      <c r="AD290" s="1014"/>
      <c r="AE290" s="1014"/>
    </row>
    <row r="291" customFormat="false" ht="12.75" hidden="false" customHeight="false" outlineLevel="0" collapsed="false">
      <c r="A291" s="1014"/>
      <c r="B291" s="1014"/>
      <c r="C291" s="1014"/>
      <c r="D291" s="1014"/>
      <c r="E291" s="1014"/>
      <c r="F291" s="1014"/>
      <c r="G291" s="1014"/>
      <c r="H291" s="1014"/>
      <c r="I291" s="1014"/>
      <c r="J291" s="1014"/>
      <c r="K291" s="1014"/>
      <c r="L291" s="1014"/>
      <c r="M291" s="1014"/>
      <c r="N291" s="1014"/>
      <c r="O291" s="1014"/>
      <c r="P291" s="1014"/>
      <c r="Q291" s="1014"/>
      <c r="R291" s="1014"/>
      <c r="S291" s="1014"/>
      <c r="T291" s="1014"/>
      <c r="U291" s="1014"/>
      <c r="V291" s="1014"/>
      <c r="W291" s="1014"/>
      <c r="X291" s="1014"/>
      <c r="Y291" s="1014"/>
      <c r="Z291" s="1014"/>
      <c r="AA291" s="1014"/>
      <c r="AB291" s="1014"/>
      <c r="AC291" s="1014"/>
      <c r="AD291" s="1014"/>
      <c r="AE291" s="1014"/>
    </row>
    <row r="292" customFormat="false" ht="12.75" hidden="false" customHeight="false" outlineLevel="0" collapsed="false">
      <c r="A292" s="1014"/>
      <c r="B292" s="1014"/>
      <c r="C292" s="1014"/>
      <c r="D292" s="1014"/>
      <c r="E292" s="1014"/>
      <c r="F292" s="1014"/>
      <c r="G292" s="1014"/>
      <c r="H292" s="1014"/>
      <c r="I292" s="1014"/>
      <c r="J292" s="1014"/>
      <c r="K292" s="1014"/>
      <c r="L292" s="1014"/>
      <c r="M292" s="1014"/>
      <c r="N292" s="1014"/>
      <c r="O292" s="1014"/>
      <c r="P292" s="1014"/>
      <c r="Q292" s="1014"/>
      <c r="R292" s="1014"/>
      <c r="S292" s="1014"/>
      <c r="T292" s="1014"/>
      <c r="U292" s="1014"/>
      <c r="V292" s="1014"/>
      <c r="W292" s="1014"/>
      <c r="X292" s="1014"/>
      <c r="Y292" s="1014"/>
      <c r="Z292" s="1014"/>
      <c r="AA292" s="1014"/>
      <c r="AB292" s="1014"/>
      <c r="AC292" s="1014"/>
      <c r="AD292" s="1014"/>
      <c r="AE292" s="1014"/>
    </row>
    <row r="293" customFormat="false" ht="12.75" hidden="false" customHeight="false" outlineLevel="0" collapsed="false">
      <c r="A293" s="1014"/>
      <c r="B293" s="1014"/>
      <c r="C293" s="1014"/>
      <c r="D293" s="1014"/>
      <c r="E293" s="1014"/>
      <c r="F293" s="1014"/>
      <c r="G293" s="1014"/>
      <c r="H293" s="1014"/>
      <c r="I293" s="1014"/>
      <c r="J293" s="1014"/>
      <c r="K293" s="1014"/>
      <c r="L293" s="1014"/>
      <c r="M293" s="1014"/>
      <c r="N293" s="1014"/>
      <c r="O293" s="1014"/>
      <c r="P293" s="1014"/>
      <c r="Q293" s="1014"/>
      <c r="R293" s="1014"/>
      <c r="S293" s="1014"/>
      <c r="T293" s="1014"/>
      <c r="U293" s="1014"/>
      <c r="V293" s="1014"/>
      <c r="W293" s="1014"/>
      <c r="X293" s="1014"/>
      <c r="Y293" s="1014"/>
      <c r="Z293" s="1014"/>
      <c r="AA293" s="1014"/>
      <c r="AB293" s="1014"/>
      <c r="AC293" s="1014"/>
      <c r="AD293" s="1014"/>
      <c r="AE293" s="1014"/>
    </row>
    <row r="294" customFormat="false" ht="12.75" hidden="false" customHeight="false" outlineLevel="0" collapsed="false">
      <c r="A294" s="1014"/>
      <c r="B294" s="1014"/>
      <c r="C294" s="1014"/>
      <c r="D294" s="1014"/>
      <c r="E294" s="1014"/>
      <c r="F294" s="1014"/>
      <c r="G294" s="1014"/>
      <c r="H294" s="1014"/>
      <c r="I294" s="1014"/>
      <c r="J294" s="1014"/>
      <c r="K294" s="1014"/>
      <c r="L294" s="1014"/>
      <c r="M294" s="1014"/>
      <c r="N294" s="1014"/>
      <c r="O294" s="1014"/>
      <c r="P294" s="1014"/>
      <c r="Q294" s="1014"/>
      <c r="R294" s="1014"/>
      <c r="S294" s="1014"/>
      <c r="T294" s="1014"/>
      <c r="U294" s="1014"/>
      <c r="V294" s="1014"/>
      <c r="W294" s="1014"/>
      <c r="X294" s="1014"/>
      <c r="Y294" s="1014"/>
      <c r="Z294" s="1014"/>
      <c r="AA294" s="1014"/>
      <c r="AB294" s="1014"/>
      <c r="AC294" s="1014"/>
      <c r="AD294" s="1014"/>
      <c r="AE294" s="1014"/>
    </row>
    <row r="295" customFormat="false" ht="12.75" hidden="false" customHeight="false" outlineLevel="0" collapsed="false">
      <c r="A295" s="1014"/>
      <c r="B295" s="1014"/>
      <c r="C295" s="1014"/>
      <c r="D295" s="1014"/>
      <c r="E295" s="1014"/>
      <c r="F295" s="1014"/>
      <c r="G295" s="1014"/>
      <c r="H295" s="1014"/>
      <c r="I295" s="1014"/>
      <c r="J295" s="1014"/>
      <c r="K295" s="1014"/>
      <c r="L295" s="1014"/>
      <c r="M295" s="1014"/>
      <c r="N295" s="1014"/>
      <c r="O295" s="1014"/>
      <c r="P295" s="1014"/>
      <c r="Q295" s="1014"/>
      <c r="R295" s="1014"/>
      <c r="S295" s="1014"/>
      <c r="T295" s="1014"/>
      <c r="U295" s="1014"/>
      <c r="V295" s="1014"/>
      <c r="W295" s="1014"/>
      <c r="X295" s="1014"/>
      <c r="Y295" s="1014"/>
      <c r="Z295" s="1014"/>
      <c r="AA295" s="1014"/>
      <c r="AB295" s="1014"/>
      <c r="AC295" s="1014"/>
      <c r="AD295" s="1014"/>
      <c r="AE295" s="1014"/>
    </row>
    <row r="296" customFormat="false" ht="12.75" hidden="false" customHeight="false" outlineLevel="0" collapsed="false">
      <c r="A296" s="1014"/>
      <c r="B296" s="1014"/>
      <c r="C296" s="1014"/>
      <c r="D296" s="1014"/>
      <c r="E296" s="1014"/>
      <c r="F296" s="1014"/>
      <c r="G296" s="1014"/>
      <c r="H296" s="1014"/>
      <c r="I296" s="1014"/>
      <c r="J296" s="1014"/>
      <c r="K296" s="1014"/>
      <c r="L296" s="1014"/>
      <c r="M296" s="1014"/>
      <c r="N296" s="1014"/>
      <c r="O296" s="1014"/>
      <c r="P296" s="1014"/>
      <c r="Q296" s="1014"/>
      <c r="R296" s="1014"/>
      <c r="S296" s="1014"/>
      <c r="T296" s="1014"/>
      <c r="U296" s="1014"/>
      <c r="V296" s="1014"/>
      <c r="W296" s="1014"/>
      <c r="X296" s="1014"/>
      <c r="Y296" s="1014"/>
      <c r="Z296" s="1014"/>
      <c r="AA296" s="1014"/>
      <c r="AB296" s="1014"/>
      <c r="AC296" s="1014"/>
      <c r="AD296" s="1014"/>
      <c r="AE296" s="1014"/>
    </row>
    <row r="297" customFormat="false" ht="12.75" hidden="false" customHeight="false" outlineLevel="0" collapsed="false">
      <c r="A297" s="1014"/>
      <c r="B297" s="1014"/>
      <c r="C297" s="1014"/>
      <c r="D297" s="1014"/>
      <c r="E297" s="1014"/>
      <c r="F297" s="1014"/>
      <c r="G297" s="1014"/>
      <c r="H297" s="1014"/>
      <c r="I297" s="1014"/>
      <c r="J297" s="1014"/>
      <c r="K297" s="1014"/>
      <c r="L297" s="1014"/>
      <c r="M297" s="1014"/>
      <c r="N297" s="1014"/>
      <c r="O297" s="1014"/>
      <c r="P297" s="1014"/>
      <c r="Q297" s="1014"/>
      <c r="R297" s="1014"/>
      <c r="S297" s="1014"/>
      <c r="T297" s="1014"/>
      <c r="U297" s="1014"/>
      <c r="V297" s="1014"/>
      <c r="W297" s="1014"/>
      <c r="X297" s="1014"/>
      <c r="Y297" s="1014"/>
      <c r="Z297" s="1014"/>
      <c r="AA297" s="1014"/>
      <c r="AB297" s="1014"/>
      <c r="AC297" s="1014"/>
      <c r="AD297" s="1014"/>
      <c r="AE297" s="1014"/>
    </row>
    <row r="298" customFormat="false" ht="12.75" hidden="false" customHeight="false" outlineLevel="0" collapsed="false">
      <c r="A298" s="1014"/>
      <c r="B298" s="1014"/>
      <c r="C298" s="1014"/>
      <c r="D298" s="1014"/>
      <c r="E298" s="1014"/>
      <c r="F298" s="1014"/>
      <c r="G298" s="1014"/>
      <c r="H298" s="1014"/>
      <c r="I298" s="1014"/>
      <c r="J298" s="1014"/>
      <c r="K298" s="1014"/>
      <c r="L298" s="1014"/>
      <c r="M298" s="1014"/>
      <c r="N298" s="1014"/>
      <c r="O298" s="1014"/>
      <c r="P298" s="1014"/>
      <c r="Q298" s="1014"/>
      <c r="R298" s="1014"/>
      <c r="S298" s="1014"/>
      <c r="T298" s="1014"/>
      <c r="U298" s="1014"/>
      <c r="V298" s="1014"/>
      <c r="W298" s="1014"/>
      <c r="X298" s="1014"/>
      <c r="Y298" s="1014"/>
      <c r="Z298" s="1014"/>
      <c r="AA298" s="1014"/>
      <c r="AB298" s="1014"/>
      <c r="AC298" s="1014"/>
      <c r="AD298" s="1014"/>
      <c r="AE298" s="1014"/>
    </row>
    <row r="299" customFormat="false" ht="12.75" hidden="false" customHeight="false" outlineLevel="0" collapsed="false">
      <c r="A299" s="1014"/>
      <c r="B299" s="1014"/>
      <c r="C299" s="1014"/>
      <c r="D299" s="1014"/>
      <c r="E299" s="1014"/>
      <c r="F299" s="1014"/>
      <c r="G299" s="1014"/>
      <c r="H299" s="1014"/>
      <c r="I299" s="1014"/>
      <c r="J299" s="1014"/>
      <c r="K299" s="1014"/>
      <c r="L299" s="1014"/>
      <c r="M299" s="1014"/>
      <c r="N299" s="1014"/>
      <c r="O299" s="1014"/>
      <c r="P299" s="1014"/>
      <c r="Q299" s="1014"/>
      <c r="R299" s="1014"/>
      <c r="S299" s="1014"/>
      <c r="T299" s="1014"/>
      <c r="U299" s="1014"/>
      <c r="V299" s="1014"/>
      <c r="W299" s="1014"/>
      <c r="X299" s="1014"/>
      <c r="Y299" s="1014"/>
      <c r="Z299" s="1014"/>
      <c r="AA299" s="1014"/>
      <c r="AB299" s="1014"/>
      <c r="AC299" s="1014"/>
      <c r="AD299" s="1014"/>
      <c r="AE299" s="1014"/>
    </row>
    <row r="300" customFormat="false" ht="12.75" hidden="false" customHeight="false" outlineLevel="0" collapsed="false">
      <c r="A300" s="1014"/>
      <c r="B300" s="1014"/>
      <c r="C300" s="1014"/>
      <c r="D300" s="1014"/>
      <c r="E300" s="1014"/>
      <c r="F300" s="1014"/>
      <c r="G300" s="1014"/>
      <c r="H300" s="1014"/>
      <c r="I300" s="1014"/>
      <c r="J300" s="1014"/>
      <c r="K300" s="1014"/>
      <c r="L300" s="1014"/>
      <c r="M300" s="1014"/>
      <c r="N300" s="1014"/>
      <c r="O300" s="1014"/>
      <c r="P300" s="1014"/>
      <c r="Q300" s="1014"/>
      <c r="R300" s="1014"/>
      <c r="S300" s="1014"/>
      <c r="T300" s="1014"/>
      <c r="U300" s="1014"/>
      <c r="V300" s="1014"/>
      <c r="W300" s="1014"/>
      <c r="X300" s="1014"/>
      <c r="Y300" s="1014"/>
      <c r="Z300" s="1014"/>
      <c r="AA300" s="1014"/>
      <c r="AB300" s="1014"/>
      <c r="AC300" s="1014"/>
      <c r="AD300" s="1014"/>
      <c r="AE300" s="1014"/>
    </row>
    <row r="301" customFormat="false" ht="12.75" hidden="false" customHeight="false" outlineLevel="0" collapsed="false">
      <c r="A301" s="1014"/>
      <c r="B301" s="1014"/>
      <c r="C301" s="1014"/>
      <c r="D301" s="1014"/>
      <c r="E301" s="1014"/>
      <c r="F301" s="1014"/>
      <c r="G301" s="1014"/>
      <c r="H301" s="1014"/>
      <c r="I301" s="1014"/>
      <c r="J301" s="1014"/>
      <c r="K301" s="1014"/>
      <c r="L301" s="1014"/>
      <c r="M301" s="1014"/>
      <c r="N301" s="1014"/>
      <c r="O301" s="1014"/>
      <c r="P301" s="1014"/>
      <c r="Q301" s="1014"/>
      <c r="R301" s="1014"/>
      <c r="S301" s="1014"/>
      <c r="T301" s="1014"/>
      <c r="U301" s="1014"/>
      <c r="V301" s="1014"/>
      <c r="W301" s="1014"/>
      <c r="X301" s="1014"/>
      <c r="Y301" s="1014"/>
      <c r="Z301" s="1014"/>
      <c r="AA301" s="1014"/>
      <c r="AB301" s="1014"/>
      <c r="AC301" s="1014"/>
      <c r="AD301" s="1014"/>
      <c r="AE301" s="1014"/>
    </row>
    <row r="302" customFormat="false" ht="12.75" hidden="false" customHeight="false" outlineLevel="0" collapsed="false">
      <c r="A302" s="1014"/>
      <c r="B302" s="1014"/>
      <c r="C302" s="1014"/>
      <c r="D302" s="1014"/>
      <c r="E302" s="1014"/>
      <c r="F302" s="1014"/>
      <c r="G302" s="1014"/>
      <c r="H302" s="1014"/>
      <c r="I302" s="1014"/>
      <c r="J302" s="1014"/>
      <c r="K302" s="1014"/>
      <c r="L302" s="1014"/>
      <c r="M302" s="1014"/>
      <c r="N302" s="1014"/>
      <c r="O302" s="1014"/>
      <c r="P302" s="1014"/>
      <c r="Q302" s="1014"/>
      <c r="R302" s="1014"/>
      <c r="S302" s="1014"/>
      <c r="T302" s="1014"/>
      <c r="U302" s="1014"/>
      <c r="V302" s="1014"/>
      <c r="W302" s="1014"/>
      <c r="X302" s="1014"/>
      <c r="Y302" s="1014"/>
      <c r="Z302" s="1014"/>
      <c r="AA302" s="1014"/>
      <c r="AB302" s="1014"/>
      <c r="AC302" s="1014"/>
      <c r="AD302" s="1014"/>
      <c r="AE302" s="1014"/>
    </row>
    <row r="303" customFormat="false" ht="12.75" hidden="false" customHeight="false" outlineLevel="0" collapsed="false">
      <c r="A303" s="1014"/>
      <c r="B303" s="1014"/>
      <c r="C303" s="1014"/>
      <c r="D303" s="1014"/>
      <c r="E303" s="1014"/>
      <c r="F303" s="1014"/>
      <c r="G303" s="1014"/>
      <c r="H303" s="1014"/>
      <c r="I303" s="1014"/>
      <c r="J303" s="1014"/>
      <c r="K303" s="1014"/>
      <c r="L303" s="1014"/>
      <c r="M303" s="1014"/>
      <c r="N303" s="1014"/>
      <c r="O303" s="1014"/>
      <c r="P303" s="1014"/>
      <c r="Q303" s="1014"/>
      <c r="R303" s="1014"/>
      <c r="S303" s="1014"/>
      <c r="T303" s="1014"/>
      <c r="U303" s="1014"/>
      <c r="V303" s="1014"/>
      <c r="W303" s="1014"/>
      <c r="X303" s="1014"/>
      <c r="Y303" s="1014"/>
      <c r="Z303" s="1014"/>
      <c r="AA303" s="1014"/>
      <c r="AB303" s="1014"/>
      <c r="AC303" s="1014"/>
      <c r="AD303" s="1014"/>
      <c r="AE303" s="1014"/>
    </row>
    <row r="304" customFormat="false" ht="12.75" hidden="false" customHeight="false" outlineLevel="0" collapsed="false">
      <c r="A304" s="1014"/>
      <c r="B304" s="1014"/>
      <c r="C304" s="1014"/>
      <c r="D304" s="1014"/>
      <c r="E304" s="1014"/>
      <c r="F304" s="1014"/>
      <c r="G304" s="1014"/>
      <c r="H304" s="1014"/>
      <c r="I304" s="1014"/>
      <c r="J304" s="1014"/>
      <c r="K304" s="1014"/>
      <c r="L304" s="1014"/>
      <c r="M304" s="1014"/>
      <c r="N304" s="1014"/>
      <c r="O304" s="1014"/>
      <c r="P304" s="1014"/>
      <c r="Q304" s="1014"/>
      <c r="R304" s="1014"/>
      <c r="S304" s="1014"/>
      <c r="T304" s="1014"/>
      <c r="U304" s="1014"/>
      <c r="V304" s="1014"/>
      <c r="W304" s="1014"/>
      <c r="X304" s="1014"/>
      <c r="Y304" s="1014"/>
      <c r="Z304" s="1014"/>
      <c r="AA304" s="1014"/>
      <c r="AB304" s="1014"/>
      <c r="AC304" s="1014"/>
      <c r="AD304" s="1014"/>
      <c r="AE304" s="1014"/>
    </row>
    <row r="305" customFormat="false" ht="12.75" hidden="false" customHeight="false" outlineLevel="0" collapsed="false">
      <c r="A305" s="1014"/>
      <c r="B305" s="1014"/>
      <c r="C305" s="1014"/>
      <c r="D305" s="1014"/>
      <c r="E305" s="1014"/>
      <c r="F305" s="1014"/>
      <c r="G305" s="1014"/>
      <c r="H305" s="1014"/>
      <c r="I305" s="1014"/>
      <c r="J305" s="1014"/>
      <c r="K305" s="1014"/>
      <c r="L305" s="1014"/>
      <c r="M305" s="1014"/>
      <c r="N305" s="1014"/>
      <c r="O305" s="1014"/>
      <c r="P305" s="1014"/>
      <c r="Q305" s="1014"/>
      <c r="R305" s="1014"/>
      <c r="S305" s="1014"/>
      <c r="T305" s="1014"/>
      <c r="U305" s="1014"/>
      <c r="V305" s="1014"/>
      <c r="W305" s="1014"/>
      <c r="X305" s="1014"/>
      <c r="Y305" s="1014"/>
      <c r="Z305" s="1014"/>
      <c r="AA305" s="1014"/>
      <c r="AB305" s="1014"/>
      <c r="AC305" s="1014"/>
      <c r="AD305" s="1014"/>
      <c r="AE305" s="1014"/>
    </row>
    <row r="306" customFormat="false" ht="12.75" hidden="false" customHeight="false" outlineLevel="0" collapsed="false">
      <c r="A306" s="1014"/>
      <c r="B306" s="1014"/>
      <c r="C306" s="1014"/>
      <c r="D306" s="1014"/>
      <c r="E306" s="1014"/>
      <c r="F306" s="1014"/>
      <c r="G306" s="1014"/>
      <c r="H306" s="1014"/>
      <c r="I306" s="1014"/>
      <c r="J306" s="1014"/>
      <c r="K306" s="1014"/>
      <c r="L306" s="1014"/>
      <c r="M306" s="1014"/>
      <c r="N306" s="1014"/>
      <c r="O306" s="1014"/>
      <c r="P306" s="1014"/>
      <c r="Q306" s="1014"/>
      <c r="R306" s="1014"/>
      <c r="S306" s="1014"/>
      <c r="T306" s="1014"/>
      <c r="U306" s="1014"/>
      <c r="V306" s="1014"/>
      <c r="W306" s="1014"/>
      <c r="X306" s="1014"/>
      <c r="Y306" s="1014"/>
      <c r="Z306" s="1014"/>
      <c r="AA306" s="1014"/>
      <c r="AB306" s="1014"/>
      <c r="AC306" s="1014"/>
      <c r="AD306" s="1014"/>
      <c r="AE306" s="1014"/>
    </row>
    <row r="307" customFormat="false" ht="12.75" hidden="false" customHeight="false" outlineLevel="0" collapsed="false">
      <c r="A307" s="1014"/>
      <c r="B307" s="1014"/>
      <c r="C307" s="1014"/>
      <c r="D307" s="1014"/>
      <c r="E307" s="1014"/>
      <c r="F307" s="1014"/>
      <c r="G307" s="1014"/>
      <c r="H307" s="1014"/>
      <c r="I307" s="1014"/>
      <c r="J307" s="1014"/>
      <c r="K307" s="1014"/>
      <c r="L307" s="1014"/>
      <c r="M307" s="1014"/>
      <c r="N307" s="1014"/>
      <c r="O307" s="1014"/>
      <c r="P307" s="1014"/>
      <c r="Q307" s="1014"/>
      <c r="R307" s="1014"/>
      <c r="S307" s="1014"/>
      <c r="T307" s="1014"/>
      <c r="U307" s="1014"/>
      <c r="V307" s="1014"/>
      <c r="W307" s="1014"/>
      <c r="X307" s="1014"/>
      <c r="Y307" s="1014"/>
      <c r="Z307" s="1014"/>
      <c r="AA307" s="1014"/>
      <c r="AB307" s="1014"/>
      <c r="AC307" s="1014"/>
      <c r="AD307" s="1014"/>
      <c r="AE307" s="1014"/>
    </row>
    <row r="308" customFormat="false" ht="12.75" hidden="false" customHeight="false" outlineLevel="0" collapsed="false">
      <c r="A308" s="1014"/>
      <c r="B308" s="1014"/>
      <c r="C308" s="1014"/>
      <c r="D308" s="1014"/>
      <c r="E308" s="1014"/>
      <c r="F308" s="1014"/>
      <c r="G308" s="1014"/>
      <c r="H308" s="1014"/>
      <c r="I308" s="1014"/>
      <c r="J308" s="1014"/>
      <c r="K308" s="1014"/>
      <c r="L308" s="1014"/>
      <c r="M308" s="1014"/>
      <c r="N308" s="1014"/>
      <c r="O308" s="1014"/>
      <c r="P308" s="1014"/>
      <c r="Q308" s="1014"/>
      <c r="R308" s="1014"/>
      <c r="S308" s="1014"/>
      <c r="T308" s="1014"/>
      <c r="U308" s="1014"/>
      <c r="V308" s="1014"/>
      <c r="W308" s="1014"/>
      <c r="X308" s="1014"/>
      <c r="Y308" s="1014"/>
      <c r="Z308" s="1014"/>
      <c r="AA308" s="1014"/>
      <c r="AB308" s="1014"/>
      <c r="AC308" s="1014"/>
      <c r="AD308" s="1014"/>
      <c r="AE308" s="1014"/>
    </row>
    <row r="309" customFormat="false" ht="12.75" hidden="false" customHeight="false" outlineLevel="0" collapsed="false">
      <c r="A309" s="1014"/>
      <c r="B309" s="1014"/>
      <c r="C309" s="1014"/>
      <c r="D309" s="1014"/>
      <c r="E309" s="1014"/>
      <c r="F309" s="1014"/>
      <c r="G309" s="1014"/>
      <c r="H309" s="1014"/>
      <c r="I309" s="1014"/>
      <c r="J309" s="1014"/>
      <c r="K309" s="1014"/>
      <c r="L309" s="1014"/>
      <c r="M309" s="1014"/>
      <c r="N309" s="1014"/>
      <c r="O309" s="1014"/>
      <c r="P309" s="1014"/>
      <c r="Q309" s="1014"/>
      <c r="R309" s="1014"/>
      <c r="S309" s="1014"/>
      <c r="T309" s="1014"/>
      <c r="U309" s="1014"/>
      <c r="V309" s="1014"/>
      <c r="W309" s="1014"/>
      <c r="X309" s="1014"/>
      <c r="Y309" s="1014"/>
      <c r="Z309" s="1014"/>
      <c r="AA309" s="1014"/>
      <c r="AB309" s="1014"/>
      <c r="AC309" s="1014"/>
      <c r="AD309" s="1014"/>
      <c r="AE309" s="1014"/>
    </row>
    <row r="310" customFormat="false" ht="12.75" hidden="false" customHeight="false" outlineLevel="0" collapsed="false">
      <c r="A310" s="1014"/>
      <c r="B310" s="1014"/>
      <c r="C310" s="1014"/>
      <c r="D310" s="1014"/>
      <c r="E310" s="1014"/>
      <c r="F310" s="1014"/>
      <c r="G310" s="1014"/>
      <c r="H310" s="1014"/>
      <c r="I310" s="1014"/>
      <c r="J310" s="1014"/>
      <c r="K310" s="1014"/>
      <c r="L310" s="1014"/>
      <c r="M310" s="1014"/>
      <c r="N310" s="1014"/>
      <c r="O310" s="1014"/>
      <c r="P310" s="1014"/>
      <c r="Q310" s="1014"/>
      <c r="R310" s="1014"/>
      <c r="S310" s="1014"/>
      <c r="T310" s="1014"/>
      <c r="U310" s="1014"/>
      <c r="V310" s="1014"/>
      <c r="W310" s="1014"/>
      <c r="X310" s="1014"/>
      <c r="Y310" s="1014"/>
      <c r="Z310" s="1014"/>
      <c r="AA310" s="1014"/>
      <c r="AB310" s="1014"/>
      <c r="AC310" s="1014"/>
      <c r="AD310" s="1014"/>
      <c r="AE310" s="1014"/>
    </row>
    <row r="311" customFormat="false" ht="12.75" hidden="false" customHeight="false" outlineLevel="0" collapsed="false">
      <c r="A311" s="1014"/>
      <c r="B311" s="1014"/>
      <c r="C311" s="1014"/>
      <c r="D311" s="1014"/>
      <c r="E311" s="1014"/>
      <c r="F311" s="1014"/>
      <c r="G311" s="1014"/>
      <c r="H311" s="1014"/>
      <c r="I311" s="1014"/>
      <c r="J311" s="1014"/>
      <c r="K311" s="1014"/>
      <c r="L311" s="1014"/>
      <c r="M311" s="1014"/>
      <c r="N311" s="1014"/>
      <c r="O311" s="1014"/>
      <c r="P311" s="1014"/>
      <c r="Q311" s="1014"/>
      <c r="R311" s="1014"/>
      <c r="S311" s="1014"/>
      <c r="T311" s="1014"/>
      <c r="U311" s="1014"/>
      <c r="V311" s="1014"/>
      <c r="W311" s="1014"/>
      <c r="X311" s="1014"/>
      <c r="Y311" s="1014"/>
      <c r="Z311" s="1014"/>
      <c r="AA311" s="1014"/>
      <c r="AB311" s="1014"/>
      <c r="AC311" s="1014"/>
      <c r="AD311" s="1014"/>
      <c r="AE311" s="1014"/>
    </row>
    <row r="312" customFormat="false" ht="12.75" hidden="false" customHeight="false" outlineLevel="0" collapsed="false">
      <c r="A312" s="1014"/>
      <c r="B312" s="1014"/>
      <c r="C312" s="1014"/>
      <c r="D312" s="1014"/>
      <c r="E312" s="1014"/>
      <c r="F312" s="1014"/>
      <c r="G312" s="1014"/>
      <c r="H312" s="1014"/>
      <c r="I312" s="1014"/>
      <c r="J312" s="1014"/>
      <c r="K312" s="1014"/>
      <c r="L312" s="1014"/>
      <c r="M312" s="1014"/>
      <c r="N312" s="1014"/>
      <c r="O312" s="1014"/>
      <c r="P312" s="1014"/>
      <c r="Q312" s="1014"/>
      <c r="R312" s="1014"/>
      <c r="S312" s="1014"/>
      <c r="T312" s="1014"/>
      <c r="U312" s="1014"/>
      <c r="V312" s="1014"/>
      <c r="W312" s="1014"/>
      <c r="X312" s="1014"/>
      <c r="Y312" s="1014"/>
      <c r="Z312" s="1014"/>
      <c r="AA312" s="1014"/>
      <c r="AB312" s="1014"/>
      <c r="AC312" s="1014"/>
      <c r="AD312" s="1014"/>
      <c r="AE312" s="1014"/>
    </row>
    <row r="313" customFormat="false" ht="12.75" hidden="false" customHeight="false" outlineLevel="0" collapsed="false">
      <c r="A313" s="1014"/>
      <c r="B313" s="1014"/>
      <c r="C313" s="1014"/>
      <c r="D313" s="1014"/>
      <c r="E313" s="1014"/>
      <c r="F313" s="1014"/>
      <c r="G313" s="1014"/>
      <c r="H313" s="1014"/>
      <c r="I313" s="1014"/>
      <c r="J313" s="1014"/>
      <c r="K313" s="1014"/>
      <c r="L313" s="1014"/>
      <c r="M313" s="1014"/>
      <c r="N313" s="1014"/>
      <c r="O313" s="1014"/>
      <c r="P313" s="1014"/>
      <c r="Q313" s="1014"/>
      <c r="R313" s="1014"/>
      <c r="S313" s="1014"/>
      <c r="T313" s="1014"/>
      <c r="U313" s="1014"/>
      <c r="V313" s="1014"/>
      <c r="W313" s="1014"/>
      <c r="X313" s="1014"/>
      <c r="Y313" s="1014"/>
      <c r="Z313" s="1014"/>
      <c r="AA313" s="1014"/>
      <c r="AB313" s="1014"/>
      <c r="AC313" s="1014"/>
      <c r="AD313" s="1014"/>
      <c r="AE313" s="1014"/>
    </row>
    <row r="314" customFormat="false" ht="12.75" hidden="false" customHeight="false" outlineLevel="0" collapsed="false">
      <c r="A314" s="1014"/>
      <c r="B314" s="1014"/>
      <c r="C314" s="1014"/>
      <c r="D314" s="1014"/>
      <c r="E314" s="1014"/>
      <c r="F314" s="1014"/>
      <c r="G314" s="1014"/>
      <c r="H314" s="1014"/>
      <c r="I314" s="1014"/>
      <c r="J314" s="1014"/>
      <c r="K314" s="1014"/>
      <c r="L314" s="1014"/>
      <c r="M314" s="1014"/>
      <c r="N314" s="1014"/>
      <c r="O314" s="1014"/>
      <c r="P314" s="1014"/>
      <c r="Q314" s="1014"/>
      <c r="R314" s="1014"/>
      <c r="S314" s="1014"/>
      <c r="T314" s="1014"/>
      <c r="U314" s="1014"/>
      <c r="V314" s="1014"/>
      <c r="W314" s="1014"/>
      <c r="X314" s="1014"/>
      <c r="Y314" s="1014"/>
      <c r="Z314" s="1014"/>
      <c r="AA314" s="1014"/>
      <c r="AB314" s="1014"/>
      <c r="AC314" s="1014"/>
      <c r="AD314" s="1014"/>
      <c r="AE314" s="1014"/>
    </row>
    <row r="315" customFormat="false" ht="12.75" hidden="false" customHeight="false" outlineLevel="0" collapsed="false">
      <c r="A315" s="1014"/>
      <c r="B315" s="1014"/>
      <c r="C315" s="1014"/>
      <c r="D315" s="1014"/>
      <c r="E315" s="1014"/>
      <c r="F315" s="1014"/>
      <c r="G315" s="1014"/>
      <c r="H315" s="1014"/>
      <c r="I315" s="1014"/>
      <c r="J315" s="1014"/>
      <c r="K315" s="1014"/>
      <c r="L315" s="1014"/>
      <c r="M315" s="1014"/>
      <c r="N315" s="1014"/>
      <c r="O315" s="1014"/>
      <c r="P315" s="1014"/>
      <c r="Q315" s="1014"/>
      <c r="R315" s="1014"/>
      <c r="S315" s="1014"/>
      <c r="T315" s="1014"/>
      <c r="U315" s="1014"/>
      <c r="V315" s="1014"/>
      <c r="W315" s="1014"/>
      <c r="X315" s="1014"/>
      <c r="Y315" s="1014"/>
      <c r="Z315" s="1014"/>
      <c r="AA315" s="1014"/>
      <c r="AB315" s="1014"/>
      <c r="AC315" s="1014"/>
      <c r="AD315" s="1014"/>
      <c r="AE315" s="1014"/>
    </row>
    <row r="316" customFormat="false" ht="12.75" hidden="false" customHeight="false" outlineLevel="0" collapsed="false">
      <c r="A316" s="1014"/>
      <c r="B316" s="1014"/>
      <c r="C316" s="1014"/>
      <c r="D316" s="1014"/>
      <c r="E316" s="1014"/>
      <c r="F316" s="1014"/>
      <c r="G316" s="1014"/>
      <c r="H316" s="1014"/>
      <c r="I316" s="1014"/>
      <c r="J316" s="1014"/>
      <c r="K316" s="1014"/>
      <c r="L316" s="1014"/>
      <c r="M316" s="1014"/>
      <c r="N316" s="1014"/>
      <c r="O316" s="1014"/>
      <c r="P316" s="1014"/>
      <c r="Q316" s="1014"/>
      <c r="R316" s="1014"/>
      <c r="S316" s="1014"/>
      <c r="T316" s="1014"/>
      <c r="U316" s="1014"/>
      <c r="V316" s="1014"/>
      <c r="W316" s="1014"/>
      <c r="X316" s="1014"/>
      <c r="Y316" s="1014"/>
      <c r="Z316" s="1014"/>
      <c r="AA316" s="1014"/>
      <c r="AB316" s="1014"/>
      <c r="AC316" s="1014"/>
      <c r="AD316" s="1014"/>
      <c r="AE316" s="1014"/>
    </row>
    <row r="317" customFormat="false" ht="12.75" hidden="false" customHeight="false" outlineLevel="0" collapsed="false">
      <c r="A317" s="1014"/>
      <c r="B317" s="1014"/>
      <c r="C317" s="1014"/>
      <c r="D317" s="1014"/>
      <c r="E317" s="1014"/>
      <c r="F317" s="1014"/>
      <c r="G317" s="1014"/>
      <c r="H317" s="1014"/>
      <c r="I317" s="1014"/>
      <c r="J317" s="1014"/>
      <c r="K317" s="1014"/>
      <c r="L317" s="1014"/>
      <c r="M317" s="1014"/>
      <c r="N317" s="1014"/>
      <c r="O317" s="1014"/>
      <c r="P317" s="1014"/>
      <c r="Q317" s="1014"/>
      <c r="R317" s="1014"/>
      <c r="S317" s="1014"/>
      <c r="T317" s="1014"/>
      <c r="U317" s="1014"/>
      <c r="V317" s="1014"/>
      <c r="W317" s="1014"/>
      <c r="X317" s="1014"/>
      <c r="Y317" s="1014"/>
      <c r="Z317" s="1014"/>
      <c r="AA317" s="1014"/>
      <c r="AB317" s="1014"/>
      <c r="AC317" s="1014"/>
      <c r="AD317" s="1014"/>
      <c r="AE317" s="1014"/>
    </row>
    <row r="318" customFormat="false" ht="12.75" hidden="false" customHeight="false" outlineLevel="0" collapsed="false">
      <c r="A318" s="1014"/>
      <c r="B318" s="1014"/>
      <c r="C318" s="1014"/>
      <c r="D318" s="1014"/>
      <c r="E318" s="1014"/>
      <c r="F318" s="1014"/>
      <c r="G318" s="1014"/>
      <c r="H318" s="1014"/>
      <c r="I318" s="1014"/>
      <c r="J318" s="1014"/>
      <c r="K318" s="1014"/>
      <c r="L318" s="1014"/>
      <c r="M318" s="1014"/>
      <c r="N318" s="1014"/>
      <c r="O318" s="1014"/>
      <c r="P318" s="1014"/>
      <c r="Q318" s="1014"/>
      <c r="R318" s="1014"/>
      <c r="S318" s="1014"/>
      <c r="T318" s="1014"/>
      <c r="U318" s="1014"/>
      <c r="V318" s="1014"/>
      <c r="W318" s="1014"/>
      <c r="X318" s="1014"/>
      <c r="Y318" s="1014"/>
      <c r="Z318" s="1014"/>
      <c r="AA318" s="1014"/>
      <c r="AB318" s="1014"/>
      <c r="AC318" s="1014"/>
      <c r="AD318" s="1014"/>
      <c r="AE318" s="1014"/>
    </row>
    <row r="319" customFormat="false" ht="12.75" hidden="false" customHeight="false" outlineLevel="0" collapsed="false">
      <c r="A319" s="1014"/>
      <c r="B319" s="1014"/>
      <c r="C319" s="1014"/>
      <c r="D319" s="1014"/>
      <c r="E319" s="1014"/>
      <c r="F319" s="1014"/>
      <c r="G319" s="1014"/>
      <c r="H319" s="1014"/>
      <c r="I319" s="1014"/>
      <c r="J319" s="1014"/>
      <c r="K319" s="1014"/>
      <c r="L319" s="1014"/>
      <c r="M319" s="1014"/>
      <c r="N319" s="1014"/>
      <c r="O319" s="1014"/>
      <c r="P319" s="1014"/>
      <c r="Q319" s="1014"/>
      <c r="R319" s="1014"/>
      <c r="S319" s="1014"/>
      <c r="T319" s="1014"/>
      <c r="U319" s="1014"/>
      <c r="V319" s="1014"/>
      <c r="W319" s="1014"/>
      <c r="X319" s="1014"/>
      <c r="Y319" s="1014"/>
      <c r="Z319" s="1014"/>
      <c r="AA319" s="1014"/>
      <c r="AB319" s="1014"/>
      <c r="AC319" s="1014"/>
      <c r="AD319" s="1014"/>
      <c r="AE319" s="1014"/>
    </row>
    <row r="320" customFormat="false" ht="12.75" hidden="false" customHeight="false" outlineLevel="0" collapsed="false">
      <c r="A320" s="1014"/>
      <c r="B320" s="1014"/>
      <c r="C320" s="1014"/>
      <c r="D320" s="1014"/>
      <c r="E320" s="1014"/>
      <c r="F320" s="1014"/>
      <c r="G320" s="1014"/>
      <c r="H320" s="1014"/>
      <c r="I320" s="1014"/>
      <c r="J320" s="1014"/>
      <c r="K320" s="1014"/>
      <c r="L320" s="1014"/>
      <c r="M320" s="1014"/>
      <c r="N320" s="1014"/>
      <c r="O320" s="1014"/>
      <c r="P320" s="1014"/>
      <c r="Q320" s="1014"/>
      <c r="R320" s="1014"/>
      <c r="S320" s="1014"/>
      <c r="T320" s="1014"/>
      <c r="U320" s="1014"/>
      <c r="V320" s="1014"/>
      <c r="W320" s="1014"/>
      <c r="X320" s="1014"/>
      <c r="Y320" s="1014"/>
      <c r="Z320" s="1014"/>
      <c r="AA320" s="1014"/>
      <c r="AB320" s="1014"/>
      <c r="AC320" s="1014"/>
      <c r="AD320" s="1014"/>
      <c r="AE320" s="1014"/>
    </row>
    <row r="321" customFormat="false" ht="12.75" hidden="false" customHeight="false" outlineLevel="0" collapsed="false">
      <c r="A321" s="1014"/>
      <c r="B321" s="1014"/>
      <c r="C321" s="1014"/>
      <c r="D321" s="1014"/>
      <c r="E321" s="1014"/>
      <c r="F321" s="1014"/>
      <c r="G321" s="1014"/>
      <c r="H321" s="1014"/>
      <c r="I321" s="1014"/>
      <c r="J321" s="1014"/>
      <c r="K321" s="1014"/>
      <c r="L321" s="1014"/>
      <c r="M321" s="1014"/>
      <c r="N321" s="1014"/>
      <c r="O321" s="1014"/>
      <c r="P321" s="1014"/>
      <c r="Q321" s="1014"/>
      <c r="R321" s="1014"/>
      <c r="S321" s="1014"/>
      <c r="T321" s="1014"/>
      <c r="U321" s="1014"/>
      <c r="V321" s="1014"/>
      <c r="W321" s="1014"/>
      <c r="X321" s="1014"/>
      <c r="Y321" s="1014"/>
      <c r="Z321" s="1014"/>
      <c r="AA321" s="1014"/>
      <c r="AB321" s="1014"/>
      <c r="AC321" s="1014"/>
      <c r="AD321" s="1014"/>
      <c r="AE321" s="1014"/>
    </row>
    <row r="322" customFormat="false" ht="12.75" hidden="false" customHeight="false" outlineLevel="0" collapsed="false">
      <c r="A322" s="1014"/>
      <c r="B322" s="1014"/>
      <c r="C322" s="1014"/>
      <c r="D322" s="1014"/>
      <c r="E322" s="1014"/>
      <c r="F322" s="1014"/>
      <c r="G322" s="1014"/>
      <c r="H322" s="1014"/>
      <c r="I322" s="1014"/>
      <c r="J322" s="1014"/>
      <c r="K322" s="1014"/>
      <c r="L322" s="1014"/>
      <c r="M322" s="1014"/>
      <c r="N322" s="1014"/>
      <c r="O322" s="1014"/>
      <c r="P322" s="1014"/>
      <c r="Q322" s="1014"/>
      <c r="R322" s="1014"/>
      <c r="S322" s="1014"/>
      <c r="T322" s="1014"/>
      <c r="U322" s="1014"/>
      <c r="V322" s="1014"/>
      <c r="W322" s="1014"/>
      <c r="X322" s="1014"/>
      <c r="Y322" s="1014"/>
      <c r="Z322" s="1014"/>
      <c r="AA322" s="1014"/>
      <c r="AB322" s="1014"/>
      <c r="AC322" s="1014"/>
      <c r="AD322" s="1014"/>
      <c r="AE322" s="1014"/>
    </row>
    <row r="323" customFormat="false" ht="12.75" hidden="false" customHeight="false" outlineLevel="0" collapsed="false">
      <c r="A323" s="1014"/>
      <c r="B323" s="1014"/>
      <c r="C323" s="1014"/>
      <c r="D323" s="1014"/>
      <c r="E323" s="1014"/>
      <c r="F323" s="1014"/>
      <c r="G323" s="1014"/>
      <c r="H323" s="1014"/>
      <c r="I323" s="1014"/>
      <c r="J323" s="1014"/>
      <c r="K323" s="1014"/>
      <c r="L323" s="1014"/>
      <c r="M323" s="1014"/>
      <c r="N323" s="1014"/>
      <c r="O323" s="1014"/>
      <c r="P323" s="1014"/>
      <c r="Q323" s="1014"/>
      <c r="R323" s="1014"/>
      <c r="S323" s="1014"/>
      <c r="T323" s="1014"/>
      <c r="U323" s="1014"/>
      <c r="V323" s="1014"/>
      <c r="W323" s="1014"/>
      <c r="X323" s="1014"/>
      <c r="Y323" s="1014"/>
      <c r="Z323" s="1014"/>
      <c r="AA323" s="1014"/>
      <c r="AB323" s="1014"/>
      <c r="AC323" s="1014"/>
      <c r="AD323" s="1014"/>
      <c r="AE323" s="1014"/>
    </row>
    <row r="324" customFormat="false" ht="12.75" hidden="false" customHeight="false" outlineLevel="0" collapsed="false">
      <c r="A324" s="1014"/>
      <c r="B324" s="1014"/>
      <c r="C324" s="1014"/>
      <c r="D324" s="1014"/>
      <c r="E324" s="1014"/>
      <c r="F324" s="1014"/>
      <c r="G324" s="1014"/>
      <c r="H324" s="1014"/>
      <c r="I324" s="1014"/>
      <c r="J324" s="1014"/>
      <c r="K324" s="1014"/>
      <c r="L324" s="1014"/>
      <c r="M324" s="1014"/>
      <c r="N324" s="1014"/>
      <c r="O324" s="1014"/>
      <c r="P324" s="1014"/>
      <c r="Q324" s="1014"/>
      <c r="R324" s="1014"/>
      <c r="S324" s="1014"/>
      <c r="T324" s="1014"/>
      <c r="U324" s="1014"/>
      <c r="V324" s="1014"/>
      <c r="W324" s="1014"/>
      <c r="X324" s="1014"/>
      <c r="Y324" s="1014"/>
      <c r="Z324" s="1014"/>
      <c r="AA324" s="1014"/>
      <c r="AB324" s="1014"/>
      <c r="AC324" s="1014"/>
      <c r="AD324" s="1014"/>
      <c r="AE324" s="1014"/>
    </row>
    <row r="325" customFormat="false" ht="12.75" hidden="false" customHeight="false" outlineLevel="0" collapsed="false">
      <c r="A325" s="1014"/>
      <c r="B325" s="1014"/>
      <c r="C325" s="1014"/>
      <c r="D325" s="1014"/>
      <c r="E325" s="1014"/>
      <c r="F325" s="1014"/>
      <c r="G325" s="1014"/>
      <c r="H325" s="1014"/>
      <c r="I325" s="1014"/>
      <c r="J325" s="1014"/>
      <c r="K325" s="1014"/>
      <c r="L325" s="1014"/>
      <c r="M325" s="1014"/>
      <c r="N325" s="1014"/>
      <c r="O325" s="1014"/>
      <c r="P325" s="1014"/>
      <c r="Q325" s="1014"/>
      <c r="R325" s="1014"/>
      <c r="S325" s="1014"/>
      <c r="T325" s="1014"/>
      <c r="U325" s="1014"/>
      <c r="V325" s="1014"/>
      <c r="W325" s="1014"/>
      <c r="X325" s="1014"/>
      <c r="Y325" s="1014"/>
      <c r="Z325" s="1014"/>
      <c r="AA325" s="1014"/>
      <c r="AB325" s="1014"/>
      <c r="AC325" s="1014"/>
      <c r="AD325" s="1014"/>
      <c r="AE325" s="1014"/>
    </row>
    <row r="326" customFormat="false" ht="12.75" hidden="false" customHeight="false" outlineLevel="0" collapsed="false">
      <c r="A326" s="1014"/>
      <c r="B326" s="1014"/>
      <c r="C326" s="1014"/>
      <c r="D326" s="1014"/>
      <c r="E326" s="1014"/>
      <c r="F326" s="1014"/>
      <c r="G326" s="1014"/>
      <c r="H326" s="1014"/>
      <c r="I326" s="1014"/>
      <c r="J326" s="1014"/>
      <c r="K326" s="1014"/>
      <c r="L326" s="1014"/>
      <c r="M326" s="1014"/>
      <c r="N326" s="1014"/>
      <c r="O326" s="1014"/>
      <c r="P326" s="1014"/>
      <c r="Q326" s="1014"/>
      <c r="R326" s="1014"/>
      <c r="S326" s="1014"/>
      <c r="T326" s="1014"/>
      <c r="U326" s="1014"/>
      <c r="V326" s="1014"/>
      <c r="W326" s="1014"/>
      <c r="X326" s="1014"/>
      <c r="Y326" s="1014"/>
      <c r="Z326" s="1014"/>
      <c r="AA326" s="1014"/>
      <c r="AB326" s="1014"/>
      <c r="AC326" s="1014"/>
      <c r="AD326" s="1014"/>
      <c r="AE326" s="1014"/>
    </row>
    <row r="327" customFormat="false" ht="12.75" hidden="false" customHeight="false" outlineLevel="0" collapsed="false">
      <c r="A327" s="1014"/>
      <c r="B327" s="1014"/>
      <c r="C327" s="1014"/>
      <c r="D327" s="1014"/>
      <c r="E327" s="1014"/>
      <c r="F327" s="1014"/>
      <c r="G327" s="1014"/>
      <c r="H327" s="1014"/>
      <c r="I327" s="1014"/>
      <c r="J327" s="1014"/>
      <c r="K327" s="1014"/>
      <c r="L327" s="1014"/>
      <c r="M327" s="1014"/>
      <c r="N327" s="1014"/>
      <c r="O327" s="1014"/>
      <c r="P327" s="1014"/>
      <c r="Q327" s="1014"/>
      <c r="R327" s="1014"/>
      <c r="S327" s="1014"/>
      <c r="T327" s="1014"/>
      <c r="U327" s="1014"/>
      <c r="V327" s="1014"/>
      <c r="W327" s="1014"/>
      <c r="X327" s="1014"/>
      <c r="Y327" s="1014"/>
      <c r="Z327" s="1014"/>
      <c r="AA327" s="1014"/>
      <c r="AB327" s="1014"/>
      <c r="AC327" s="1014"/>
      <c r="AD327" s="1014"/>
      <c r="AE327" s="1014"/>
    </row>
    <row r="328" customFormat="false" ht="12.75" hidden="false" customHeight="false" outlineLevel="0" collapsed="false">
      <c r="A328" s="1014"/>
      <c r="B328" s="1014"/>
      <c r="C328" s="1014"/>
      <c r="D328" s="1014"/>
      <c r="E328" s="1014"/>
      <c r="F328" s="1014"/>
      <c r="G328" s="1014"/>
      <c r="H328" s="1014"/>
      <c r="I328" s="1014"/>
      <c r="J328" s="1014"/>
      <c r="K328" s="1014"/>
      <c r="L328" s="1014"/>
      <c r="M328" s="1014"/>
      <c r="N328" s="1014"/>
      <c r="O328" s="1014"/>
      <c r="P328" s="1014"/>
      <c r="Q328" s="1014"/>
      <c r="R328" s="1014"/>
      <c r="S328" s="1014"/>
      <c r="T328" s="1014"/>
      <c r="U328" s="1014"/>
      <c r="V328" s="1014"/>
      <c r="W328" s="1014"/>
      <c r="X328" s="1014"/>
      <c r="Y328" s="1014"/>
      <c r="Z328" s="1014"/>
      <c r="AA328" s="1014"/>
      <c r="AB328" s="1014"/>
      <c r="AC328" s="1014"/>
      <c r="AD328" s="1014"/>
      <c r="AE328" s="1014"/>
    </row>
    <row r="329" customFormat="false" ht="12.75" hidden="false" customHeight="false" outlineLevel="0" collapsed="false">
      <c r="A329" s="1014"/>
      <c r="B329" s="1014"/>
      <c r="C329" s="1014"/>
      <c r="D329" s="1014"/>
      <c r="E329" s="1014"/>
      <c r="F329" s="1014"/>
      <c r="G329" s="1014"/>
      <c r="H329" s="1014"/>
      <c r="I329" s="1014"/>
      <c r="J329" s="1014"/>
      <c r="K329" s="1014"/>
      <c r="L329" s="1014"/>
      <c r="M329" s="1014"/>
      <c r="N329" s="1014"/>
      <c r="O329" s="1014"/>
      <c r="P329" s="1014"/>
      <c r="Q329" s="1014"/>
      <c r="R329" s="1014"/>
      <c r="S329" s="1014"/>
      <c r="T329" s="1014"/>
      <c r="U329" s="1014"/>
      <c r="V329" s="1014"/>
      <c r="W329" s="1014"/>
      <c r="X329" s="1014"/>
      <c r="Y329" s="1014"/>
      <c r="Z329" s="1014"/>
      <c r="AA329" s="1014"/>
      <c r="AB329" s="1014"/>
      <c r="AC329" s="1014"/>
      <c r="AD329" s="1014"/>
      <c r="AE329" s="1014"/>
    </row>
    <row r="330" customFormat="false" ht="12.75" hidden="false" customHeight="false" outlineLevel="0" collapsed="false">
      <c r="A330" s="1014"/>
      <c r="B330" s="1014"/>
      <c r="C330" s="1014"/>
      <c r="D330" s="1014"/>
      <c r="E330" s="1014"/>
      <c r="F330" s="1014"/>
      <c r="G330" s="1014"/>
      <c r="H330" s="1014"/>
      <c r="I330" s="1014"/>
      <c r="J330" s="1014"/>
      <c r="K330" s="1014"/>
      <c r="L330" s="1014"/>
      <c r="M330" s="1014"/>
      <c r="N330" s="1014"/>
      <c r="O330" s="1014"/>
      <c r="P330" s="1014"/>
      <c r="Q330" s="1014"/>
      <c r="R330" s="1014"/>
      <c r="S330" s="1014"/>
      <c r="T330" s="1014"/>
      <c r="U330" s="1014"/>
      <c r="V330" s="1014"/>
      <c r="W330" s="1014"/>
      <c r="X330" s="1014"/>
      <c r="Y330" s="1014"/>
      <c r="Z330" s="1014"/>
      <c r="AA330" s="1014"/>
      <c r="AB330" s="1014"/>
      <c r="AC330" s="1014"/>
      <c r="AD330" s="1014"/>
      <c r="AE330" s="1014"/>
    </row>
    <row r="331" customFormat="false" ht="12.75" hidden="false" customHeight="false" outlineLevel="0" collapsed="false">
      <c r="A331" s="1014"/>
      <c r="B331" s="1014"/>
      <c r="C331" s="1014"/>
      <c r="D331" s="1014"/>
      <c r="E331" s="1014"/>
      <c r="F331" s="1014"/>
      <c r="G331" s="1014"/>
      <c r="H331" s="1014"/>
      <c r="I331" s="1014"/>
      <c r="J331" s="1014"/>
      <c r="K331" s="1014"/>
      <c r="L331" s="1014"/>
      <c r="M331" s="1014"/>
      <c r="N331" s="1014"/>
      <c r="O331" s="1014"/>
      <c r="P331" s="1014"/>
      <c r="Q331" s="1014"/>
      <c r="R331" s="1014"/>
      <c r="S331" s="1014"/>
      <c r="T331" s="1014"/>
      <c r="U331" s="1014"/>
      <c r="V331" s="1014"/>
      <c r="W331" s="1014"/>
      <c r="X331" s="1014"/>
      <c r="Y331" s="1014"/>
      <c r="Z331" s="1014"/>
      <c r="AA331" s="1014"/>
      <c r="AB331" s="1014"/>
      <c r="AC331" s="1014"/>
      <c r="AD331" s="1014"/>
      <c r="AE331" s="1014"/>
    </row>
    <row r="332" customFormat="false" ht="12.75" hidden="false" customHeight="false" outlineLevel="0" collapsed="false">
      <c r="A332" s="1014"/>
      <c r="B332" s="1014"/>
      <c r="C332" s="1014"/>
      <c r="D332" s="1014"/>
      <c r="E332" s="1014"/>
      <c r="F332" s="1014"/>
      <c r="G332" s="1014"/>
      <c r="H332" s="1014"/>
      <c r="I332" s="1014"/>
      <c r="J332" s="1014"/>
      <c r="K332" s="1014"/>
      <c r="L332" s="1014"/>
      <c r="M332" s="1014"/>
      <c r="N332" s="1014"/>
      <c r="O332" s="1014"/>
      <c r="P332" s="1014"/>
      <c r="Q332" s="1014"/>
      <c r="R332" s="1014"/>
      <c r="S332" s="1014"/>
      <c r="T332" s="1014"/>
      <c r="U332" s="1014"/>
      <c r="V332" s="1014"/>
      <c r="W332" s="1014"/>
      <c r="X332" s="1014"/>
      <c r="Y332" s="1014"/>
      <c r="Z332" s="1014"/>
      <c r="AA332" s="1014"/>
      <c r="AB332" s="1014"/>
      <c r="AC332" s="1014"/>
      <c r="AD332" s="1014"/>
      <c r="AE332" s="1014"/>
    </row>
    <row r="333" customFormat="false" ht="12.75" hidden="false" customHeight="false" outlineLevel="0" collapsed="false">
      <c r="A333" s="1014"/>
      <c r="B333" s="1014"/>
      <c r="C333" s="1014"/>
      <c r="D333" s="1014"/>
      <c r="E333" s="1014"/>
      <c r="F333" s="1014"/>
      <c r="G333" s="1014"/>
      <c r="H333" s="1014"/>
      <c r="I333" s="1014"/>
      <c r="J333" s="1014"/>
      <c r="K333" s="1014"/>
      <c r="L333" s="1014"/>
      <c r="M333" s="1014"/>
      <c r="N333" s="1014"/>
      <c r="O333" s="1014"/>
      <c r="P333" s="1014"/>
      <c r="Q333" s="1014"/>
      <c r="R333" s="1014"/>
      <c r="S333" s="1014"/>
      <c r="T333" s="1014"/>
      <c r="U333" s="1014"/>
      <c r="V333" s="1014"/>
      <c r="W333" s="1014"/>
      <c r="X333" s="1014"/>
      <c r="Y333" s="1014"/>
      <c r="Z333" s="1014"/>
      <c r="AA333" s="1014"/>
      <c r="AB333" s="1014"/>
      <c r="AC333" s="1014"/>
      <c r="AD333" s="1014"/>
      <c r="AE333" s="1014"/>
    </row>
    <row r="334" customFormat="false" ht="12.75" hidden="false" customHeight="false" outlineLevel="0" collapsed="false">
      <c r="A334" s="1014"/>
      <c r="B334" s="1014"/>
      <c r="C334" s="1014"/>
      <c r="D334" s="1014"/>
      <c r="E334" s="1014"/>
      <c r="F334" s="1014"/>
      <c r="G334" s="1014"/>
      <c r="H334" s="1014"/>
      <c r="I334" s="1014"/>
      <c r="J334" s="1014"/>
      <c r="K334" s="1014"/>
      <c r="L334" s="1014"/>
      <c r="M334" s="1014"/>
      <c r="N334" s="1014"/>
      <c r="O334" s="1014"/>
      <c r="P334" s="1014"/>
      <c r="Q334" s="1014"/>
      <c r="R334" s="1014"/>
      <c r="S334" s="1014"/>
      <c r="T334" s="1014"/>
      <c r="U334" s="1014"/>
      <c r="V334" s="1014"/>
      <c r="W334" s="1014"/>
      <c r="X334" s="1014"/>
      <c r="Y334" s="1014"/>
      <c r="Z334" s="1014"/>
      <c r="AA334" s="1014"/>
      <c r="AB334" s="1014"/>
      <c r="AC334" s="1014"/>
      <c r="AD334" s="1014"/>
      <c r="AE334" s="1014"/>
    </row>
    <row r="335" customFormat="false" ht="12.75" hidden="false" customHeight="false" outlineLevel="0" collapsed="false">
      <c r="A335" s="1014"/>
      <c r="B335" s="1014"/>
      <c r="C335" s="1014"/>
      <c r="D335" s="1014"/>
      <c r="E335" s="1014"/>
      <c r="F335" s="1014"/>
      <c r="G335" s="1014"/>
      <c r="H335" s="1014"/>
      <c r="I335" s="1014"/>
      <c r="J335" s="1014"/>
      <c r="K335" s="1014"/>
      <c r="L335" s="1014"/>
      <c r="M335" s="1014"/>
      <c r="N335" s="1014"/>
      <c r="O335" s="1014"/>
      <c r="P335" s="1014"/>
      <c r="Q335" s="1014"/>
      <c r="R335" s="1014"/>
      <c r="S335" s="1014"/>
      <c r="T335" s="1014"/>
      <c r="U335" s="1014"/>
      <c r="V335" s="1014"/>
      <c r="W335" s="1014"/>
      <c r="X335" s="1014"/>
      <c r="Y335" s="1014"/>
      <c r="Z335" s="1014"/>
      <c r="AA335" s="1014"/>
      <c r="AB335" s="1014"/>
      <c r="AC335" s="1014"/>
      <c r="AD335" s="1014"/>
      <c r="AE335" s="1014"/>
    </row>
    <row r="336" customFormat="false" ht="12.75" hidden="false" customHeight="false" outlineLevel="0" collapsed="false">
      <c r="A336" s="1014"/>
      <c r="B336" s="1014"/>
      <c r="C336" s="1014"/>
      <c r="D336" s="1014"/>
      <c r="E336" s="1014"/>
      <c r="F336" s="1014"/>
      <c r="G336" s="1014"/>
      <c r="H336" s="1014"/>
      <c r="I336" s="1014"/>
      <c r="J336" s="1014"/>
      <c r="K336" s="1014"/>
      <c r="L336" s="1014"/>
      <c r="M336" s="1014"/>
      <c r="N336" s="1014"/>
      <c r="O336" s="1014"/>
      <c r="P336" s="1014"/>
      <c r="Q336" s="1014"/>
      <c r="R336" s="1014"/>
      <c r="S336" s="1014"/>
      <c r="T336" s="1014"/>
      <c r="U336" s="1014"/>
      <c r="V336" s="1014"/>
      <c r="W336" s="1014"/>
      <c r="X336" s="1014"/>
      <c r="Y336" s="1014"/>
      <c r="Z336" s="1014"/>
      <c r="AA336" s="1014"/>
      <c r="AB336" s="1014"/>
      <c r="AC336" s="1014"/>
      <c r="AD336" s="1014"/>
      <c r="AE336" s="1014"/>
    </row>
    <row r="337" customFormat="false" ht="12.75" hidden="false" customHeight="false" outlineLevel="0" collapsed="false">
      <c r="A337" s="1014"/>
      <c r="B337" s="1014"/>
      <c r="C337" s="1014"/>
      <c r="D337" s="1014"/>
      <c r="E337" s="1014"/>
      <c r="F337" s="1014"/>
      <c r="G337" s="1014"/>
      <c r="H337" s="1014"/>
      <c r="I337" s="1014"/>
      <c r="J337" s="1014"/>
      <c r="K337" s="1014"/>
      <c r="L337" s="1014"/>
      <c r="M337" s="1014"/>
      <c r="N337" s="1014"/>
      <c r="O337" s="1014"/>
      <c r="P337" s="1014"/>
      <c r="Q337" s="1014"/>
      <c r="R337" s="1014"/>
      <c r="S337" s="1014"/>
      <c r="T337" s="1014"/>
      <c r="U337" s="1014"/>
      <c r="V337" s="1014"/>
      <c r="W337" s="1014"/>
      <c r="X337" s="1014"/>
      <c r="Y337" s="1014"/>
      <c r="Z337" s="1014"/>
      <c r="AA337" s="1014"/>
      <c r="AB337" s="1014"/>
      <c r="AC337" s="1014"/>
      <c r="AD337" s="1014"/>
      <c r="AE337" s="1014"/>
    </row>
    <row r="338" customFormat="false" ht="12.75" hidden="false" customHeight="false" outlineLevel="0" collapsed="false">
      <c r="A338" s="1014"/>
      <c r="B338" s="1014"/>
      <c r="C338" s="1014"/>
      <c r="D338" s="1014"/>
      <c r="E338" s="1014"/>
      <c r="F338" s="1014"/>
      <c r="G338" s="1014"/>
      <c r="H338" s="1014"/>
      <c r="I338" s="1014"/>
      <c r="J338" s="1014"/>
      <c r="K338" s="1014"/>
      <c r="L338" s="1014"/>
      <c r="M338" s="1014"/>
      <c r="N338" s="1014"/>
      <c r="O338" s="1014"/>
      <c r="P338" s="1014"/>
      <c r="Q338" s="1014"/>
      <c r="R338" s="1014"/>
      <c r="S338" s="1014"/>
      <c r="T338" s="1014"/>
      <c r="U338" s="1014"/>
      <c r="V338" s="1014"/>
      <c r="W338" s="1014"/>
      <c r="X338" s="1014"/>
      <c r="Y338" s="1014"/>
      <c r="Z338" s="1014"/>
      <c r="AA338" s="1014"/>
      <c r="AB338" s="1014"/>
      <c r="AC338" s="1014"/>
      <c r="AD338" s="1014"/>
      <c r="AE338" s="1014"/>
    </row>
    <row r="339" customFormat="false" ht="12.75" hidden="false" customHeight="false" outlineLevel="0" collapsed="false">
      <c r="A339" s="1014"/>
      <c r="B339" s="1014"/>
      <c r="C339" s="1014"/>
      <c r="D339" s="1014"/>
      <c r="E339" s="1014"/>
      <c r="F339" s="1014"/>
      <c r="G339" s="1014"/>
      <c r="H339" s="1014"/>
      <c r="I339" s="1014"/>
      <c r="J339" s="1014"/>
      <c r="K339" s="1014"/>
      <c r="L339" s="1014"/>
      <c r="M339" s="1014"/>
      <c r="N339" s="1014"/>
      <c r="O339" s="1014"/>
      <c r="P339" s="1014"/>
      <c r="Q339" s="1014"/>
      <c r="R339" s="1014"/>
      <c r="S339" s="1014"/>
      <c r="T339" s="1014"/>
      <c r="U339" s="1014"/>
      <c r="V339" s="1014"/>
      <c r="W339" s="1014"/>
      <c r="X339" s="1014"/>
      <c r="Y339" s="1014"/>
      <c r="Z339" s="1014"/>
      <c r="AA339" s="1014"/>
      <c r="AB339" s="1014"/>
      <c r="AC339" s="1014"/>
      <c r="AD339" s="1014"/>
      <c r="AE339" s="1014"/>
    </row>
    <row r="340" customFormat="false" ht="12.75" hidden="false" customHeight="false" outlineLevel="0" collapsed="false">
      <c r="A340" s="1014"/>
      <c r="B340" s="1014"/>
      <c r="C340" s="1014"/>
      <c r="D340" s="1014"/>
      <c r="E340" s="1014"/>
      <c r="F340" s="1014"/>
      <c r="G340" s="1014"/>
      <c r="H340" s="1014"/>
      <c r="I340" s="1014"/>
      <c r="J340" s="1014"/>
      <c r="K340" s="1014"/>
      <c r="L340" s="1014"/>
      <c r="M340" s="1014"/>
      <c r="N340" s="1014"/>
      <c r="O340" s="1014"/>
      <c r="P340" s="1014"/>
      <c r="Q340" s="1014"/>
      <c r="R340" s="1014"/>
      <c r="S340" s="1014"/>
      <c r="T340" s="1014"/>
      <c r="U340" s="1014"/>
      <c r="V340" s="1014"/>
      <c r="W340" s="1014"/>
      <c r="X340" s="1014"/>
      <c r="Y340" s="1014"/>
      <c r="Z340" s="1014"/>
      <c r="AA340" s="1014"/>
      <c r="AB340" s="1014"/>
      <c r="AC340" s="1014"/>
      <c r="AD340" s="1014"/>
      <c r="AE340" s="1014"/>
    </row>
    <row r="341" customFormat="false" ht="12.75" hidden="false" customHeight="false" outlineLevel="0" collapsed="false">
      <c r="A341" s="1014"/>
      <c r="B341" s="1014"/>
      <c r="C341" s="1014"/>
      <c r="D341" s="1014"/>
      <c r="E341" s="1014"/>
      <c r="F341" s="1014"/>
      <c r="G341" s="1014"/>
      <c r="H341" s="1014"/>
      <c r="I341" s="1014"/>
      <c r="J341" s="1014"/>
      <c r="K341" s="1014"/>
      <c r="L341" s="1014"/>
      <c r="M341" s="1014"/>
      <c r="N341" s="1014"/>
      <c r="O341" s="1014"/>
      <c r="P341" s="1014"/>
      <c r="Q341" s="1014"/>
      <c r="R341" s="1014"/>
      <c r="S341" s="1014"/>
      <c r="T341" s="1014"/>
      <c r="U341" s="1014"/>
      <c r="V341" s="1014"/>
      <c r="W341" s="1014"/>
      <c r="X341" s="1014"/>
      <c r="Y341" s="1014"/>
      <c r="Z341" s="1014"/>
      <c r="AA341" s="1014"/>
      <c r="AB341" s="1014"/>
      <c r="AC341" s="1014"/>
      <c r="AD341" s="1014"/>
      <c r="AE341" s="1014"/>
    </row>
    <row r="342" customFormat="false" ht="12.75" hidden="false" customHeight="false" outlineLevel="0" collapsed="false">
      <c r="A342" s="1014"/>
      <c r="B342" s="1014"/>
      <c r="C342" s="1014"/>
      <c r="D342" s="1014"/>
      <c r="E342" s="1014"/>
      <c r="F342" s="1014"/>
      <c r="G342" s="1014"/>
      <c r="H342" s="1014"/>
      <c r="I342" s="1014"/>
      <c r="J342" s="1014"/>
      <c r="K342" s="1014"/>
      <c r="L342" s="1014"/>
      <c r="M342" s="1014"/>
      <c r="N342" s="1014"/>
      <c r="O342" s="1014"/>
      <c r="P342" s="1014"/>
      <c r="Q342" s="1014"/>
      <c r="R342" s="1014"/>
      <c r="S342" s="1014"/>
      <c r="T342" s="1014"/>
      <c r="U342" s="1014"/>
      <c r="V342" s="1014"/>
      <c r="W342" s="1014"/>
      <c r="X342" s="1014"/>
      <c r="Y342" s="1014"/>
      <c r="Z342" s="1014"/>
      <c r="AA342" s="1014"/>
      <c r="AB342" s="1014"/>
      <c r="AC342" s="1014"/>
      <c r="AD342" s="1014"/>
      <c r="AE342" s="1014"/>
    </row>
    <row r="343" customFormat="false" ht="12.75" hidden="false" customHeight="false" outlineLevel="0" collapsed="false">
      <c r="A343" s="1014"/>
      <c r="B343" s="1014"/>
      <c r="C343" s="1014"/>
      <c r="D343" s="1014"/>
      <c r="E343" s="1014"/>
      <c r="F343" s="1014"/>
      <c r="G343" s="1014"/>
      <c r="H343" s="1014"/>
      <c r="I343" s="1014"/>
      <c r="J343" s="1014"/>
      <c r="K343" s="1014"/>
      <c r="L343" s="1014"/>
      <c r="M343" s="1014"/>
      <c r="N343" s="1014"/>
      <c r="O343" s="1014"/>
      <c r="P343" s="1014"/>
      <c r="Q343" s="1014"/>
      <c r="R343" s="1014"/>
      <c r="S343" s="1014"/>
      <c r="T343" s="1014"/>
      <c r="U343" s="1014"/>
      <c r="V343" s="1014"/>
      <c r="W343" s="1014"/>
      <c r="X343" s="1014"/>
      <c r="Y343" s="1014"/>
      <c r="Z343" s="1014"/>
      <c r="AA343" s="1014"/>
      <c r="AB343" s="1014"/>
      <c r="AC343" s="1014"/>
      <c r="AD343" s="1014"/>
      <c r="AE343" s="1014"/>
    </row>
    <row r="344" customFormat="false" ht="12.75" hidden="false" customHeight="false" outlineLevel="0" collapsed="false">
      <c r="A344" s="1014"/>
      <c r="B344" s="1014"/>
      <c r="C344" s="1014"/>
      <c r="D344" s="1014"/>
      <c r="E344" s="1014"/>
      <c r="F344" s="1014"/>
      <c r="G344" s="1014"/>
      <c r="H344" s="1014"/>
      <c r="I344" s="1014"/>
      <c r="J344" s="1014"/>
      <c r="K344" s="1014"/>
      <c r="L344" s="1014"/>
      <c r="M344" s="1014"/>
      <c r="N344" s="1014"/>
      <c r="O344" s="1014"/>
      <c r="P344" s="1014"/>
      <c r="Q344" s="1014"/>
      <c r="R344" s="1014"/>
      <c r="S344" s="1014"/>
      <c r="T344" s="1014"/>
      <c r="U344" s="1014"/>
      <c r="V344" s="1014"/>
      <c r="W344" s="1014"/>
      <c r="X344" s="1014"/>
      <c r="Y344" s="1014"/>
      <c r="Z344" s="1014"/>
      <c r="AA344" s="1014"/>
      <c r="AB344" s="1014"/>
      <c r="AC344" s="1014"/>
      <c r="AD344" s="1014"/>
      <c r="AE344" s="1014"/>
    </row>
    <row r="345" customFormat="false" ht="12.75" hidden="false" customHeight="false" outlineLevel="0" collapsed="false">
      <c r="A345" s="1014"/>
      <c r="B345" s="1014"/>
      <c r="C345" s="1014"/>
      <c r="D345" s="1014"/>
      <c r="E345" s="1014"/>
      <c r="F345" s="1014"/>
      <c r="G345" s="1014"/>
      <c r="H345" s="1014"/>
      <c r="I345" s="1014"/>
      <c r="J345" s="1014"/>
      <c r="K345" s="1014"/>
      <c r="L345" s="1014"/>
      <c r="M345" s="1014"/>
      <c r="N345" s="1014"/>
      <c r="O345" s="1014"/>
      <c r="P345" s="1014"/>
      <c r="Q345" s="1014"/>
      <c r="R345" s="1014"/>
      <c r="S345" s="1014"/>
      <c r="T345" s="1014"/>
      <c r="U345" s="1014"/>
      <c r="V345" s="1014"/>
      <c r="W345" s="1014"/>
      <c r="X345" s="1014"/>
      <c r="Y345" s="1014"/>
      <c r="Z345" s="1014"/>
      <c r="AA345" s="1014"/>
      <c r="AB345" s="1014"/>
      <c r="AC345" s="1014"/>
      <c r="AD345" s="1014"/>
      <c r="AE345" s="1014"/>
    </row>
    <row r="346" customFormat="false" ht="12.75" hidden="false" customHeight="false" outlineLevel="0" collapsed="false">
      <c r="A346" s="1014"/>
      <c r="B346" s="1014"/>
      <c r="C346" s="1014"/>
      <c r="D346" s="1014"/>
      <c r="E346" s="1014"/>
      <c r="F346" s="1014"/>
      <c r="G346" s="1014"/>
      <c r="H346" s="1014"/>
      <c r="I346" s="1014"/>
      <c r="J346" s="1014"/>
      <c r="K346" s="1014"/>
      <c r="L346" s="1014"/>
      <c r="M346" s="1014"/>
      <c r="N346" s="1014"/>
      <c r="O346" s="1014"/>
      <c r="P346" s="1014"/>
      <c r="Q346" s="1014"/>
      <c r="R346" s="1014"/>
      <c r="S346" s="1014"/>
      <c r="T346" s="1014"/>
      <c r="U346" s="1014"/>
      <c r="V346" s="1014"/>
      <c r="W346" s="1014"/>
      <c r="X346" s="1014"/>
      <c r="Y346" s="1014"/>
      <c r="Z346" s="1014"/>
      <c r="AA346" s="1014"/>
      <c r="AB346" s="1014"/>
      <c r="AC346" s="1014"/>
      <c r="AD346" s="1014"/>
      <c r="AE346" s="1014"/>
    </row>
    <row r="347" customFormat="false" ht="12.75" hidden="false" customHeight="false" outlineLevel="0" collapsed="false">
      <c r="A347" s="1014"/>
      <c r="B347" s="1014"/>
      <c r="C347" s="1014"/>
      <c r="D347" s="1014"/>
      <c r="E347" s="1014"/>
      <c r="F347" s="1014"/>
      <c r="G347" s="1014"/>
      <c r="H347" s="1014"/>
      <c r="I347" s="1014"/>
      <c r="J347" s="1014"/>
      <c r="K347" s="1014"/>
      <c r="L347" s="1014"/>
      <c r="M347" s="1014"/>
      <c r="N347" s="1014"/>
      <c r="O347" s="1014"/>
      <c r="P347" s="1014"/>
      <c r="Q347" s="1014"/>
      <c r="R347" s="1014"/>
      <c r="S347" s="1014"/>
      <c r="T347" s="1014"/>
      <c r="U347" s="1014"/>
      <c r="V347" s="1014"/>
      <c r="W347" s="1014"/>
      <c r="X347" s="1014"/>
      <c r="Y347" s="1014"/>
      <c r="Z347" s="1014"/>
      <c r="AA347" s="1014"/>
      <c r="AB347" s="1014"/>
      <c r="AC347" s="1014"/>
      <c r="AD347" s="1014"/>
      <c r="AE347" s="1014"/>
    </row>
    <row r="348" customFormat="false" ht="12.75" hidden="false" customHeight="false" outlineLevel="0" collapsed="false">
      <c r="A348" s="1014"/>
      <c r="B348" s="1014"/>
      <c r="C348" s="1014"/>
      <c r="D348" s="1014"/>
      <c r="E348" s="1014"/>
      <c r="F348" s="1014"/>
      <c r="G348" s="1014"/>
      <c r="H348" s="1014"/>
      <c r="I348" s="1014"/>
      <c r="J348" s="1014"/>
      <c r="K348" s="1014"/>
      <c r="L348" s="1014"/>
      <c r="M348" s="1014"/>
      <c r="N348" s="1014"/>
      <c r="O348" s="1014"/>
      <c r="P348" s="1014"/>
      <c r="Q348" s="1014"/>
      <c r="R348" s="1014"/>
      <c r="S348" s="1014"/>
      <c r="T348" s="1014"/>
      <c r="U348" s="1014"/>
      <c r="V348" s="1014"/>
      <c r="W348" s="1014"/>
      <c r="X348" s="1014"/>
      <c r="Y348" s="1014"/>
      <c r="Z348" s="1014"/>
      <c r="AA348" s="1014"/>
      <c r="AB348" s="1014"/>
      <c r="AC348" s="1014"/>
      <c r="AD348" s="1014"/>
      <c r="AE348" s="1014"/>
    </row>
    <row r="349" customFormat="false" ht="12.75" hidden="false" customHeight="false" outlineLevel="0" collapsed="false">
      <c r="A349" s="1014"/>
      <c r="B349" s="1014"/>
      <c r="C349" s="1014"/>
      <c r="D349" s="1014"/>
      <c r="E349" s="1014"/>
      <c r="F349" s="1014"/>
      <c r="G349" s="1014"/>
      <c r="H349" s="1014"/>
      <c r="I349" s="1014"/>
      <c r="J349" s="1014"/>
      <c r="K349" s="1014"/>
      <c r="L349" s="1014"/>
      <c r="M349" s="1014"/>
      <c r="N349" s="1014"/>
      <c r="O349" s="1014"/>
      <c r="P349" s="1014"/>
      <c r="Q349" s="1014"/>
      <c r="R349" s="1014"/>
      <c r="S349" s="1014"/>
      <c r="T349" s="1014"/>
      <c r="U349" s="1014"/>
      <c r="V349" s="1014"/>
      <c r="W349" s="1014"/>
      <c r="X349" s="1014"/>
      <c r="Y349" s="1014"/>
      <c r="Z349" s="1014"/>
      <c r="AA349" s="1014"/>
      <c r="AB349" s="1014"/>
      <c r="AC349" s="1014"/>
      <c r="AD349" s="1014"/>
      <c r="AE349" s="1014"/>
    </row>
    <row r="350" customFormat="false" ht="12.75" hidden="false" customHeight="false" outlineLevel="0" collapsed="false">
      <c r="A350" s="1014"/>
      <c r="B350" s="1014"/>
      <c r="C350" s="1014"/>
      <c r="D350" s="1014"/>
      <c r="E350" s="1014"/>
      <c r="F350" s="1014"/>
      <c r="G350" s="1014"/>
      <c r="H350" s="1014"/>
      <c r="I350" s="1014"/>
      <c r="J350" s="1014"/>
      <c r="K350" s="1014"/>
      <c r="L350" s="1014"/>
      <c r="M350" s="1014"/>
      <c r="N350" s="1014"/>
      <c r="O350" s="1014"/>
      <c r="P350" s="1014"/>
      <c r="Q350" s="1014"/>
      <c r="R350" s="1014"/>
      <c r="S350" s="1014"/>
      <c r="T350" s="1014"/>
      <c r="U350" s="1014"/>
      <c r="V350" s="1014"/>
      <c r="W350" s="1014"/>
      <c r="X350" s="1014"/>
      <c r="Y350" s="1014"/>
      <c r="Z350" s="1014"/>
      <c r="AA350" s="1014"/>
      <c r="AB350" s="1014"/>
      <c r="AC350" s="1014"/>
      <c r="AD350" s="1014"/>
      <c r="AE350" s="1014"/>
    </row>
    <row r="351" customFormat="false" ht="12.75" hidden="false" customHeight="false" outlineLevel="0" collapsed="false">
      <c r="A351" s="1014"/>
      <c r="B351" s="1014"/>
      <c r="C351" s="1014"/>
      <c r="D351" s="1014"/>
      <c r="E351" s="1014"/>
      <c r="F351" s="1014"/>
      <c r="G351" s="1014"/>
      <c r="H351" s="1014"/>
      <c r="I351" s="1014"/>
      <c r="J351" s="1014"/>
      <c r="K351" s="1014"/>
      <c r="L351" s="1014"/>
      <c r="M351" s="1014"/>
      <c r="N351" s="1014"/>
      <c r="O351" s="1014"/>
      <c r="P351" s="1014"/>
      <c r="Q351" s="1014"/>
      <c r="R351" s="1014"/>
      <c r="S351" s="1014"/>
      <c r="T351" s="1014"/>
      <c r="U351" s="1014"/>
      <c r="V351" s="1014"/>
      <c r="W351" s="1014"/>
      <c r="X351" s="1014"/>
      <c r="Y351" s="1014"/>
      <c r="Z351" s="1014"/>
      <c r="AA351" s="1014"/>
      <c r="AB351" s="1014"/>
      <c r="AC351" s="1014"/>
      <c r="AD351" s="1014"/>
      <c r="AE351" s="1014"/>
    </row>
    <row r="352" customFormat="false" ht="12.75" hidden="false" customHeight="false" outlineLevel="0" collapsed="false">
      <c r="A352" s="1014"/>
      <c r="B352" s="1014"/>
      <c r="C352" s="1014"/>
      <c r="D352" s="1014"/>
      <c r="E352" s="1014"/>
      <c r="F352" s="1014"/>
      <c r="G352" s="1014"/>
      <c r="H352" s="1014"/>
      <c r="I352" s="1014"/>
      <c r="J352" s="1014"/>
      <c r="K352" s="1014"/>
      <c r="L352" s="1014"/>
      <c r="M352" s="1014"/>
      <c r="N352" s="1014"/>
      <c r="O352" s="1014"/>
      <c r="P352" s="1014"/>
      <c r="Q352" s="1014"/>
      <c r="R352" s="1014"/>
      <c r="S352" s="1014"/>
      <c r="T352" s="1014"/>
      <c r="U352" s="1014"/>
      <c r="V352" s="1014"/>
      <c r="W352" s="1014"/>
      <c r="X352" s="1014"/>
      <c r="Y352" s="1014"/>
      <c r="Z352" s="1014"/>
      <c r="AA352" s="1014"/>
      <c r="AB352" s="1014"/>
      <c r="AC352" s="1014"/>
      <c r="AD352" s="1014"/>
      <c r="AE352" s="1014"/>
    </row>
    <row r="353" customFormat="false" ht="12.75" hidden="false" customHeight="false" outlineLevel="0" collapsed="false">
      <c r="A353" s="1014"/>
      <c r="B353" s="1014"/>
      <c r="C353" s="1014"/>
      <c r="D353" s="1014"/>
      <c r="E353" s="1014"/>
      <c r="F353" s="1014"/>
      <c r="G353" s="1014"/>
      <c r="H353" s="1014"/>
      <c r="I353" s="1014"/>
      <c r="J353" s="1014"/>
      <c r="K353" s="1014"/>
      <c r="L353" s="1014"/>
      <c r="M353" s="1014"/>
      <c r="N353" s="1014"/>
      <c r="O353" s="1014"/>
      <c r="P353" s="1014"/>
      <c r="Q353" s="1014"/>
      <c r="R353" s="1014"/>
      <c r="S353" s="1014"/>
      <c r="T353" s="1014"/>
      <c r="U353" s="1014"/>
      <c r="V353" s="1014"/>
      <c r="W353" s="1014"/>
      <c r="X353" s="1014"/>
      <c r="Y353" s="1014"/>
      <c r="Z353" s="1014"/>
      <c r="AA353" s="1014"/>
      <c r="AB353" s="1014"/>
      <c r="AC353" s="1014"/>
      <c r="AD353" s="1014"/>
      <c r="AE353" s="1014"/>
    </row>
    <row r="354" customFormat="false" ht="12.75" hidden="false" customHeight="false" outlineLevel="0" collapsed="false">
      <c r="A354" s="1014"/>
      <c r="B354" s="1014"/>
      <c r="C354" s="1014"/>
      <c r="D354" s="1014"/>
      <c r="E354" s="1014"/>
      <c r="F354" s="1014"/>
      <c r="G354" s="1014"/>
      <c r="H354" s="1014"/>
      <c r="I354" s="1014"/>
      <c r="J354" s="1014"/>
      <c r="K354" s="1014"/>
      <c r="L354" s="1014"/>
      <c r="M354" s="1014"/>
      <c r="N354" s="1014"/>
      <c r="O354" s="1014"/>
      <c r="P354" s="1014"/>
      <c r="Q354" s="1014"/>
      <c r="R354" s="1014"/>
      <c r="S354" s="1014"/>
      <c r="T354" s="1014"/>
      <c r="U354" s="1014"/>
      <c r="V354" s="1014"/>
      <c r="W354" s="1014"/>
      <c r="X354" s="1014"/>
      <c r="Y354" s="1014"/>
      <c r="Z354" s="1014"/>
      <c r="AA354" s="1014"/>
      <c r="AB354" s="1014"/>
      <c r="AC354" s="1014"/>
      <c r="AD354" s="1014"/>
      <c r="AE354" s="1014"/>
    </row>
    <row r="355" customFormat="false" ht="12.75" hidden="false" customHeight="false" outlineLevel="0" collapsed="false">
      <c r="A355" s="1014"/>
      <c r="B355" s="1014"/>
      <c r="C355" s="1014"/>
      <c r="D355" s="1014"/>
      <c r="E355" s="1014"/>
      <c r="F355" s="1014"/>
      <c r="G355" s="1014"/>
      <c r="H355" s="1014"/>
      <c r="I355" s="1014"/>
      <c r="J355" s="1014"/>
      <c r="K355" s="1014"/>
      <c r="L355" s="1014"/>
      <c r="M355" s="1014"/>
      <c r="N355" s="1014"/>
      <c r="O355" s="1014"/>
      <c r="P355" s="1014"/>
      <c r="Q355" s="1014"/>
      <c r="R355" s="1014"/>
      <c r="S355" s="1014"/>
      <c r="T355" s="1014"/>
      <c r="U355" s="1014"/>
      <c r="V355" s="1014"/>
      <c r="W355" s="1014"/>
      <c r="X355" s="1014"/>
      <c r="Y355" s="1014"/>
      <c r="Z355" s="1014"/>
      <c r="AA355" s="1014"/>
      <c r="AB355" s="1014"/>
      <c r="AC355" s="1014"/>
      <c r="AD355" s="1014"/>
      <c r="AE355" s="1014"/>
    </row>
    <row r="356" customFormat="false" ht="12.75" hidden="false" customHeight="false" outlineLevel="0" collapsed="false">
      <c r="A356" s="1014"/>
      <c r="B356" s="1014"/>
      <c r="C356" s="1014"/>
      <c r="D356" s="1014"/>
      <c r="E356" s="1014"/>
      <c r="F356" s="1014"/>
      <c r="G356" s="1014"/>
      <c r="H356" s="1014"/>
      <c r="I356" s="1014"/>
      <c r="J356" s="1014"/>
      <c r="K356" s="1014"/>
      <c r="L356" s="1014"/>
      <c r="M356" s="1014"/>
      <c r="N356" s="1014"/>
      <c r="O356" s="1014"/>
      <c r="P356" s="1014"/>
      <c r="Q356" s="1014"/>
      <c r="R356" s="1014"/>
      <c r="S356" s="1014"/>
      <c r="T356" s="1014"/>
      <c r="U356" s="1014"/>
      <c r="V356" s="1014"/>
      <c r="W356" s="1014"/>
      <c r="X356" s="1014"/>
      <c r="Y356" s="1014"/>
      <c r="Z356" s="1014"/>
      <c r="AA356" s="1014"/>
      <c r="AB356" s="1014"/>
      <c r="AC356" s="1014"/>
      <c r="AD356" s="1014"/>
      <c r="AE356" s="1014"/>
    </row>
    <row r="357" customFormat="false" ht="12.75" hidden="false" customHeight="false" outlineLevel="0" collapsed="false">
      <c r="A357" s="1014"/>
      <c r="B357" s="1014"/>
      <c r="C357" s="1014"/>
      <c r="D357" s="1014"/>
      <c r="E357" s="1014"/>
      <c r="F357" s="1014"/>
      <c r="G357" s="1014"/>
      <c r="H357" s="1014"/>
      <c r="I357" s="1014"/>
      <c r="J357" s="1014"/>
      <c r="K357" s="1014"/>
      <c r="L357" s="1014"/>
      <c r="M357" s="1014"/>
      <c r="N357" s="1014"/>
      <c r="O357" s="1014"/>
      <c r="P357" s="1014"/>
      <c r="Q357" s="1014"/>
      <c r="R357" s="1014"/>
      <c r="S357" s="1014"/>
      <c r="T357" s="1014"/>
      <c r="U357" s="1014"/>
      <c r="V357" s="1014"/>
      <c r="W357" s="1014"/>
      <c r="X357" s="1014"/>
      <c r="Y357" s="1014"/>
      <c r="Z357" s="1014"/>
      <c r="AA357" s="1014"/>
      <c r="AB357" s="1014"/>
      <c r="AC357" s="1014"/>
      <c r="AD357" s="1014"/>
      <c r="AE357" s="1014"/>
    </row>
    <row r="358" customFormat="false" ht="12.75" hidden="false" customHeight="false" outlineLevel="0" collapsed="false">
      <c r="A358" s="1014"/>
      <c r="B358" s="1014"/>
      <c r="C358" s="1014"/>
      <c r="D358" s="1014"/>
      <c r="E358" s="1014"/>
      <c r="F358" s="1014"/>
      <c r="G358" s="1014"/>
      <c r="H358" s="1014"/>
      <c r="I358" s="1014"/>
      <c r="J358" s="1014"/>
      <c r="K358" s="1014"/>
      <c r="L358" s="1014"/>
      <c r="M358" s="1014"/>
      <c r="N358" s="1014"/>
      <c r="O358" s="1014"/>
      <c r="P358" s="1014"/>
      <c r="Q358" s="1014"/>
      <c r="R358" s="1014"/>
      <c r="S358" s="1014"/>
      <c r="T358" s="1014"/>
      <c r="U358" s="1014"/>
      <c r="V358" s="1014"/>
      <c r="W358" s="1014"/>
      <c r="X358" s="1014"/>
      <c r="Y358" s="1014"/>
      <c r="Z358" s="1014"/>
      <c r="AA358" s="1014"/>
      <c r="AB358" s="1014"/>
      <c r="AC358" s="1014"/>
      <c r="AD358" s="1014"/>
      <c r="AE358" s="1014"/>
    </row>
    <row r="359" customFormat="false" ht="12.75" hidden="false" customHeight="false" outlineLevel="0" collapsed="false">
      <c r="A359" s="1014"/>
      <c r="B359" s="1014"/>
      <c r="C359" s="1014"/>
      <c r="D359" s="1014"/>
      <c r="E359" s="1014"/>
      <c r="F359" s="1014"/>
      <c r="G359" s="1014"/>
      <c r="H359" s="1014"/>
      <c r="I359" s="1014"/>
      <c r="J359" s="1014"/>
      <c r="K359" s="1014"/>
      <c r="L359" s="1014"/>
      <c r="M359" s="1014"/>
      <c r="N359" s="1014"/>
      <c r="O359" s="1014"/>
      <c r="P359" s="1014"/>
      <c r="Q359" s="1014"/>
      <c r="R359" s="1014"/>
      <c r="S359" s="1014"/>
      <c r="T359" s="1014"/>
      <c r="U359" s="1014"/>
      <c r="V359" s="1014"/>
      <c r="W359" s="1014"/>
      <c r="X359" s="1014"/>
      <c r="Y359" s="1014"/>
      <c r="Z359" s="1014"/>
      <c r="AA359" s="1014"/>
      <c r="AB359" s="1014"/>
      <c r="AC359" s="1014"/>
      <c r="AD359" s="1014"/>
      <c r="AE359" s="1014"/>
    </row>
    <row r="360" customFormat="false" ht="12.75" hidden="false" customHeight="false" outlineLevel="0" collapsed="false">
      <c r="A360" s="1014"/>
      <c r="B360" s="1014"/>
      <c r="C360" s="1014"/>
      <c r="D360" s="1014"/>
      <c r="E360" s="1014"/>
      <c r="F360" s="1014"/>
      <c r="G360" s="1014"/>
      <c r="H360" s="1014"/>
      <c r="I360" s="1014"/>
      <c r="J360" s="1014"/>
      <c r="K360" s="1014"/>
      <c r="L360" s="1014"/>
      <c r="M360" s="1014"/>
      <c r="N360" s="1014"/>
      <c r="O360" s="1014"/>
      <c r="P360" s="1014"/>
      <c r="Q360" s="1014"/>
      <c r="R360" s="1014"/>
      <c r="S360" s="1014"/>
      <c r="T360" s="1014"/>
      <c r="U360" s="1014"/>
      <c r="V360" s="1014"/>
      <c r="W360" s="1014"/>
      <c r="X360" s="1014"/>
      <c r="Y360" s="1014"/>
      <c r="Z360" s="1014"/>
      <c r="AA360" s="1014"/>
      <c r="AB360" s="1014"/>
      <c r="AC360" s="1014"/>
      <c r="AD360" s="1014"/>
      <c r="AE360" s="1014"/>
    </row>
    <row r="361" customFormat="false" ht="12.75" hidden="false" customHeight="false" outlineLevel="0" collapsed="false">
      <c r="A361" s="1014"/>
      <c r="B361" s="1014"/>
      <c r="C361" s="1014"/>
      <c r="D361" s="1014"/>
      <c r="E361" s="1014"/>
      <c r="F361" s="1014"/>
      <c r="G361" s="1014"/>
      <c r="H361" s="1014"/>
      <c r="I361" s="1014"/>
      <c r="J361" s="1014"/>
      <c r="K361" s="1014"/>
      <c r="L361" s="1014"/>
      <c r="M361" s="1014"/>
      <c r="N361" s="1014"/>
      <c r="O361" s="1014"/>
      <c r="P361" s="1014"/>
      <c r="Q361" s="1014"/>
      <c r="R361" s="1014"/>
      <c r="S361" s="1014"/>
      <c r="T361" s="1014"/>
      <c r="U361" s="1014"/>
      <c r="V361" s="1014"/>
      <c r="W361" s="1014"/>
      <c r="X361" s="1014"/>
      <c r="Y361" s="1014"/>
      <c r="Z361" s="1014"/>
      <c r="AA361" s="1014"/>
      <c r="AB361" s="1014"/>
      <c r="AC361" s="1014"/>
      <c r="AD361" s="1014"/>
      <c r="AE361" s="1014"/>
    </row>
    <row r="362" customFormat="false" ht="12.75" hidden="false" customHeight="false" outlineLevel="0" collapsed="false">
      <c r="A362" s="1014"/>
      <c r="B362" s="1014"/>
      <c r="C362" s="1014"/>
      <c r="D362" s="1014"/>
      <c r="E362" s="1014"/>
      <c r="F362" s="1014"/>
      <c r="G362" s="1014"/>
      <c r="H362" s="1014"/>
      <c r="I362" s="1014"/>
      <c r="J362" s="1014"/>
      <c r="K362" s="1014"/>
      <c r="L362" s="1014"/>
      <c r="M362" s="1014"/>
      <c r="N362" s="1014"/>
      <c r="O362" s="1014"/>
      <c r="P362" s="1014"/>
      <c r="Q362" s="1014"/>
      <c r="R362" s="1014"/>
      <c r="S362" s="1014"/>
      <c r="T362" s="1014"/>
      <c r="U362" s="1014"/>
      <c r="V362" s="1014"/>
      <c r="W362" s="1014"/>
      <c r="X362" s="1014"/>
      <c r="Y362" s="1014"/>
      <c r="Z362" s="1014"/>
      <c r="AA362" s="1014"/>
      <c r="AB362" s="1014"/>
      <c r="AC362" s="1014"/>
      <c r="AD362" s="1014"/>
      <c r="AE362" s="1014"/>
    </row>
    <row r="363" customFormat="false" ht="12.75" hidden="false" customHeight="false" outlineLevel="0" collapsed="false">
      <c r="A363" s="1014"/>
      <c r="B363" s="1014"/>
      <c r="C363" s="1014"/>
      <c r="D363" s="1014"/>
      <c r="E363" s="1014"/>
      <c r="F363" s="1014"/>
      <c r="G363" s="1014"/>
      <c r="H363" s="1014"/>
      <c r="I363" s="1014"/>
      <c r="J363" s="1014"/>
      <c r="K363" s="1014"/>
      <c r="L363" s="1014"/>
      <c r="M363" s="1014"/>
      <c r="N363" s="1014"/>
      <c r="O363" s="1014"/>
      <c r="P363" s="1014"/>
      <c r="Q363" s="1014"/>
      <c r="R363" s="1014"/>
      <c r="S363" s="1014"/>
      <c r="T363" s="1014"/>
      <c r="U363" s="1014"/>
      <c r="V363" s="1014"/>
      <c r="W363" s="1014"/>
      <c r="X363" s="1014"/>
      <c r="Y363" s="1014"/>
      <c r="Z363" s="1014"/>
      <c r="AA363" s="1014"/>
      <c r="AB363" s="1014"/>
      <c r="AC363" s="1014"/>
      <c r="AD363" s="1014"/>
      <c r="AE363" s="1014"/>
    </row>
    <row r="364" customFormat="false" ht="12.75" hidden="false" customHeight="false" outlineLevel="0" collapsed="false">
      <c r="A364" s="1014"/>
      <c r="B364" s="1014"/>
      <c r="C364" s="1014"/>
      <c r="D364" s="1014"/>
      <c r="E364" s="1014"/>
      <c r="F364" s="1014"/>
      <c r="G364" s="1014"/>
      <c r="H364" s="1014"/>
      <c r="I364" s="1014"/>
      <c r="J364" s="1014"/>
      <c r="K364" s="1014"/>
      <c r="L364" s="1014"/>
      <c r="M364" s="1014"/>
      <c r="N364" s="1014"/>
      <c r="O364" s="1014"/>
      <c r="P364" s="1014"/>
      <c r="Q364" s="1014"/>
      <c r="R364" s="1014"/>
      <c r="S364" s="1014"/>
      <c r="T364" s="1014"/>
      <c r="U364" s="1014"/>
      <c r="V364" s="1014"/>
      <c r="W364" s="1014"/>
      <c r="X364" s="1014"/>
      <c r="Y364" s="1014"/>
      <c r="Z364" s="1014"/>
      <c r="AA364" s="1014"/>
      <c r="AB364" s="1014"/>
      <c r="AC364" s="1014"/>
      <c r="AD364" s="1014"/>
      <c r="AE364" s="1014"/>
    </row>
    <row r="365" customFormat="false" ht="12.75" hidden="false" customHeight="false" outlineLevel="0" collapsed="false">
      <c r="A365" s="1014"/>
      <c r="B365" s="1014"/>
      <c r="C365" s="1014"/>
      <c r="D365" s="1014"/>
      <c r="E365" s="1014"/>
      <c r="F365" s="1014"/>
      <c r="G365" s="1014"/>
      <c r="H365" s="1014"/>
      <c r="I365" s="1014"/>
      <c r="J365" s="1014"/>
      <c r="K365" s="1014"/>
      <c r="L365" s="1014"/>
      <c r="M365" s="1014"/>
      <c r="N365" s="1014"/>
      <c r="O365" s="1014"/>
      <c r="P365" s="1014"/>
      <c r="Q365" s="1014"/>
      <c r="R365" s="1014"/>
      <c r="S365" s="1014"/>
      <c r="T365" s="1014"/>
      <c r="U365" s="1014"/>
      <c r="V365" s="1014"/>
      <c r="W365" s="1014"/>
      <c r="X365" s="1014"/>
      <c r="Y365" s="1014"/>
      <c r="Z365" s="1014"/>
      <c r="AA365" s="1014"/>
      <c r="AB365" s="1014"/>
      <c r="AC365" s="1014"/>
      <c r="AD365" s="1014"/>
      <c r="AE365" s="1014"/>
    </row>
    <row r="366" customFormat="false" ht="12.75" hidden="false" customHeight="false" outlineLevel="0" collapsed="false">
      <c r="A366" s="1014"/>
      <c r="B366" s="1014"/>
      <c r="C366" s="1014"/>
      <c r="D366" s="1014"/>
      <c r="E366" s="1014"/>
      <c r="F366" s="1014"/>
      <c r="G366" s="1014"/>
      <c r="H366" s="1014"/>
      <c r="I366" s="1014"/>
      <c r="J366" s="1014"/>
      <c r="K366" s="1014"/>
      <c r="L366" s="1014"/>
      <c r="M366" s="1014"/>
      <c r="N366" s="1014"/>
      <c r="O366" s="1014"/>
      <c r="P366" s="1014"/>
      <c r="Q366" s="1014"/>
      <c r="R366" s="1014"/>
      <c r="S366" s="1014"/>
      <c r="T366" s="1014"/>
      <c r="U366" s="1014"/>
      <c r="V366" s="1014"/>
      <c r="W366" s="1014"/>
      <c r="X366" s="1014"/>
      <c r="Y366" s="1014"/>
      <c r="Z366" s="1014"/>
      <c r="AA366" s="1014"/>
      <c r="AB366" s="1014"/>
      <c r="AC366" s="1014"/>
      <c r="AD366" s="1014"/>
      <c r="AE366" s="1014"/>
    </row>
    <row r="367" customFormat="false" ht="12.75" hidden="false" customHeight="false" outlineLevel="0" collapsed="false">
      <c r="A367" s="1014"/>
      <c r="B367" s="1014"/>
      <c r="C367" s="1014"/>
      <c r="D367" s="1014"/>
      <c r="E367" s="1014"/>
      <c r="F367" s="1014"/>
      <c r="G367" s="1014"/>
      <c r="H367" s="1014"/>
      <c r="I367" s="1014"/>
      <c r="J367" s="1014"/>
      <c r="K367" s="1014"/>
      <c r="L367" s="1014"/>
      <c r="M367" s="1014"/>
      <c r="N367" s="1014"/>
      <c r="O367" s="1014"/>
      <c r="P367" s="1014"/>
      <c r="Q367" s="1014"/>
      <c r="R367" s="1014"/>
      <c r="S367" s="1014"/>
      <c r="T367" s="1014"/>
      <c r="U367" s="1014"/>
      <c r="V367" s="1014"/>
      <c r="W367" s="1014"/>
      <c r="X367" s="1014"/>
      <c r="Y367" s="1014"/>
      <c r="Z367" s="1014"/>
      <c r="AA367" s="1014"/>
      <c r="AB367" s="1014"/>
      <c r="AC367" s="1014"/>
      <c r="AD367" s="1014"/>
      <c r="AE367" s="1014"/>
    </row>
    <row r="368" customFormat="false" ht="12.75" hidden="false" customHeight="false" outlineLevel="0" collapsed="false">
      <c r="A368" s="1014"/>
      <c r="B368" s="1014"/>
      <c r="C368" s="1014"/>
      <c r="D368" s="1014"/>
      <c r="E368" s="1014"/>
      <c r="F368" s="1014"/>
      <c r="G368" s="1014"/>
      <c r="H368" s="1014"/>
      <c r="I368" s="1014"/>
      <c r="J368" s="1014"/>
      <c r="K368" s="1014"/>
      <c r="L368" s="1014"/>
      <c r="M368" s="1014"/>
      <c r="N368" s="1014"/>
      <c r="O368" s="1014"/>
      <c r="P368" s="1014"/>
      <c r="Q368" s="1014"/>
      <c r="R368" s="1014"/>
      <c r="S368" s="1014"/>
      <c r="T368" s="1014"/>
      <c r="U368" s="1014"/>
      <c r="V368" s="1014"/>
      <c r="W368" s="1014"/>
      <c r="X368" s="1014"/>
      <c r="Y368" s="1014"/>
      <c r="Z368" s="1014"/>
      <c r="AA368" s="1014"/>
      <c r="AB368" s="1014"/>
      <c r="AC368" s="1014"/>
      <c r="AD368" s="1014"/>
      <c r="AE368" s="1014"/>
    </row>
    <row r="369" customFormat="false" ht="12.75" hidden="false" customHeight="false" outlineLevel="0" collapsed="false">
      <c r="A369" s="1014"/>
      <c r="B369" s="1014"/>
      <c r="C369" s="1014"/>
      <c r="D369" s="1014"/>
      <c r="E369" s="1014"/>
      <c r="F369" s="1014"/>
      <c r="G369" s="1014"/>
      <c r="H369" s="1014"/>
      <c r="I369" s="1014"/>
      <c r="J369" s="1014"/>
      <c r="K369" s="1014"/>
      <c r="L369" s="1014"/>
      <c r="M369" s="1014"/>
      <c r="N369" s="1014"/>
      <c r="O369" s="1014"/>
      <c r="P369" s="1014"/>
      <c r="Q369" s="1014"/>
      <c r="R369" s="1014"/>
      <c r="S369" s="1014"/>
      <c r="T369" s="1014"/>
      <c r="U369" s="1014"/>
      <c r="V369" s="1014"/>
      <c r="W369" s="1014"/>
      <c r="X369" s="1014"/>
      <c r="Y369" s="1014"/>
      <c r="Z369" s="1014"/>
      <c r="AA369" s="1014"/>
      <c r="AB369" s="1014"/>
      <c r="AC369" s="1014"/>
      <c r="AD369" s="1014"/>
      <c r="AE369" s="1014"/>
    </row>
    <row r="370" customFormat="false" ht="12.75" hidden="false" customHeight="false" outlineLevel="0" collapsed="false">
      <c r="A370" s="1014"/>
      <c r="B370" s="1014"/>
      <c r="C370" s="1014"/>
      <c r="D370" s="1014"/>
      <c r="E370" s="1014"/>
      <c r="F370" s="1014"/>
      <c r="G370" s="1014"/>
      <c r="H370" s="1014"/>
      <c r="I370" s="1014"/>
      <c r="J370" s="1014"/>
      <c r="K370" s="1014"/>
      <c r="L370" s="1014"/>
      <c r="M370" s="1014"/>
      <c r="N370" s="1014"/>
      <c r="O370" s="1014"/>
      <c r="P370" s="1014"/>
      <c r="Q370" s="1014"/>
      <c r="R370" s="1014"/>
      <c r="S370" s="1014"/>
      <c r="T370" s="1014"/>
      <c r="U370" s="1014"/>
      <c r="V370" s="1014"/>
      <c r="W370" s="1014"/>
      <c r="X370" s="1014"/>
      <c r="Y370" s="1014"/>
      <c r="Z370" s="1014"/>
      <c r="AA370" s="1014"/>
      <c r="AB370" s="1014"/>
      <c r="AC370" s="1014"/>
      <c r="AD370" s="1014"/>
      <c r="AE370" s="1014"/>
    </row>
    <row r="371" customFormat="false" ht="12.75" hidden="false" customHeight="false" outlineLevel="0" collapsed="false">
      <c r="A371" s="1014"/>
      <c r="B371" s="1014"/>
      <c r="C371" s="1014"/>
      <c r="D371" s="1014"/>
      <c r="E371" s="1014"/>
      <c r="F371" s="1014"/>
      <c r="G371" s="1014"/>
      <c r="H371" s="1014"/>
      <c r="I371" s="1014"/>
      <c r="J371" s="1014"/>
      <c r="K371" s="1014"/>
      <c r="L371" s="1014"/>
      <c r="M371" s="1014"/>
      <c r="N371" s="1014"/>
      <c r="O371" s="1014"/>
      <c r="P371" s="1014"/>
      <c r="Q371" s="1014"/>
      <c r="R371" s="1014"/>
      <c r="S371" s="1014"/>
      <c r="T371" s="1014"/>
      <c r="U371" s="1014"/>
      <c r="V371" s="1014"/>
      <c r="W371" s="1014"/>
      <c r="X371" s="1014"/>
      <c r="Y371" s="1014"/>
      <c r="Z371" s="1014"/>
      <c r="AA371" s="1014"/>
      <c r="AB371" s="1014"/>
      <c r="AC371" s="1014"/>
      <c r="AD371" s="1014"/>
      <c r="AE371" s="1014"/>
    </row>
    <row r="372" customFormat="false" ht="12.75" hidden="false" customHeight="false" outlineLevel="0" collapsed="false">
      <c r="A372" s="1014"/>
      <c r="B372" s="1014"/>
      <c r="C372" s="1014"/>
      <c r="D372" s="1014"/>
      <c r="E372" s="1014"/>
      <c r="F372" s="1014"/>
      <c r="G372" s="1014"/>
      <c r="H372" s="1014"/>
      <c r="I372" s="1014"/>
      <c r="J372" s="1014"/>
      <c r="K372" s="1014"/>
      <c r="L372" s="1014"/>
      <c r="M372" s="1014"/>
      <c r="N372" s="1014"/>
      <c r="O372" s="1014"/>
      <c r="P372" s="1014"/>
      <c r="Q372" s="1014"/>
      <c r="R372" s="1014"/>
      <c r="S372" s="1014"/>
      <c r="T372" s="1014"/>
      <c r="U372" s="1014"/>
      <c r="V372" s="1014"/>
      <c r="W372" s="1014"/>
      <c r="X372" s="1014"/>
      <c r="Y372" s="1014"/>
      <c r="Z372" s="1014"/>
      <c r="AA372" s="1014"/>
      <c r="AB372" s="1014"/>
      <c r="AC372" s="1014"/>
      <c r="AD372" s="1014"/>
      <c r="AE372" s="1014"/>
    </row>
    <row r="373" customFormat="false" ht="12.75" hidden="false" customHeight="false" outlineLevel="0" collapsed="false">
      <c r="A373" s="1014"/>
      <c r="B373" s="1014"/>
      <c r="C373" s="1014"/>
      <c r="D373" s="1014"/>
      <c r="E373" s="1014"/>
      <c r="F373" s="1014"/>
      <c r="G373" s="1014"/>
      <c r="H373" s="1014"/>
      <c r="I373" s="1014"/>
      <c r="J373" s="1014"/>
      <c r="K373" s="1014"/>
      <c r="L373" s="1014"/>
      <c r="M373" s="1014"/>
      <c r="N373" s="1014"/>
      <c r="O373" s="1014"/>
      <c r="P373" s="1014"/>
      <c r="Q373" s="1014"/>
      <c r="R373" s="1014"/>
      <c r="S373" s="1014"/>
      <c r="T373" s="1014"/>
      <c r="U373" s="1014"/>
      <c r="V373" s="1014"/>
      <c r="W373" s="1014"/>
      <c r="X373" s="1014"/>
      <c r="Y373" s="1014"/>
      <c r="Z373" s="1014"/>
      <c r="AA373" s="1014"/>
      <c r="AB373" s="1014"/>
      <c r="AC373" s="1014"/>
      <c r="AD373" s="1014"/>
      <c r="AE373" s="1014"/>
    </row>
    <row r="374" customFormat="false" ht="12.75" hidden="false" customHeight="false" outlineLevel="0" collapsed="false">
      <c r="A374" s="1014"/>
      <c r="B374" s="1014"/>
      <c r="C374" s="1014"/>
      <c r="D374" s="1014"/>
      <c r="E374" s="1014"/>
      <c r="F374" s="1014"/>
      <c r="G374" s="1014"/>
      <c r="H374" s="1014"/>
      <c r="I374" s="1014"/>
      <c r="J374" s="1014"/>
      <c r="K374" s="1014"/>
      <c r="L374" s="1014"/>
      <c r="M374" s="1014"/>
      <c r="N374" s="1014"/>
      <c r="O374" s="1014"/>
      <c r="P374" s="1014"/>
      <c r="Q374" s="1014"/>
      <c r="R374" s="1014"/>
      <c r="S374" s="1014"/>
      <c r="T374" s="1014"/>
      <c r="U374" s="1014"/>
      <c r="V374" s="1014"/>
      <c r="W374" s="1014"/>
      <c r="X374" s="1014"/>
      <c r="Y374" s="1014"/>
      <c r="Z374" s="1014"/>
      <c r="AA374" s="1014"/>
      <c r="AB374" s="1014"/>
      <c r="AC374" s="1014"/>
      <c r="AD374" s="1014"/>
      <c r="AE374" s="1014"/>
    </row>
    <row r="375" customFormat="false" ht="12.75" hidden="false" customHeight="false" outlineLevel="0" collapsed="false">
      <c r="A375" s="1014"/>
      <c r="B375" s="1014"/>
      <c r="C375" s="1014"/>
      <c r="D375" s="1014"/>
      <c r="E375" s="1014"/>
      <c r="F375" s="1014"/>
      <c r="G375" s="1014"/>
      <c r="H375" s="1014"/>
      <c r="I375" s="1014"/>
      <c r="J375" s="1014"/>
      <c r="K375" s="1014"/>
      <c r="L375" s="1014"/>
      <c r="M375" s="1014"/>
      <c r="N375" s="1014"/>
      <c r="O375" s="1014"/>
      <c r="P375" s="1014"/>
      <c r="Q375" s="1014"/>
      <c r="R375" s="1014"/>
      <c r="S375" s="1014"/>
      <c r="T375" s="1014"/>
      <c r="U375" s="1014"/>
      <c r="V375" s="1014"/>
      <c r="W375" s="1014"/>
      <c r="X375" s="1014"/>
      <c r="Y375" s="1014"/>
      <c r="Z375" s="1014"/>
      <c r="AA375" s="1014"/>
      <c r="AB375" s="1014"/>
      <c r="AC375" s="1014"/>
      <c r="AD375" s="1014"/>
      <c r="AE375" s="1014"/>
    </row>
    <row r="376" customFormat="false" ht="12.75" hidden="false" customHeight="false" outlineLevel="0" collapsed="false">
      <c r="A376" s="1014"/>
      <c r="B376" s="1014"/>
      <c r="C376" s="1014"/>
      <c r="D376" s="1014"/>
      <c r="E376" s="1014"/>
      <c r="F376" s="1014"/>
      <c r="G376" s="1014"/>
      <c r="H376" s="1014"/>
      <c r="I376" s="1014"/>
      <c r="J376" s="1014"/>
      <c r="K376" s="1014"/>
      <c r="L376" s="1014"/>
      <c r="M376" s="1014"/>
      <c r="N376" s="1014"/>
      <c r="O376" s="1014"/>
      <c r="P376" s="1014"/>
      <c r="Q376" s="1014"/>
      <c r="R376" s="1014"/>
      <c r="S376" s="1014"/>
      <c r="T376" s="1014"/>
      <c r="U376" s="1014"/>
      <c r="V376" s="1014"/>
      <c r="W376" s="1014"/>
      <c r="X376" s="1014"/>
      <c r="Y376" s="1014"/>
      <c r="Z376" s="1014"/>
      <c r="AA376" s="1014"/>
      <c r="AB376" s="1014"/>
      <c r="AC376" s="1014"/>
      <c r="AD376" s="1014"/>
      <c r="AE376" s="1014"/>
    </row>
    <row r="377" customFormat="false" ht="12.75" hidden="false" customHeight="false" outlineLevel="0" collapsed="false">
      <c r="A377" s="1014"/>
      <c r="B377" s="1014"/>
      <c r="C377" s="1014"/>
      <c r="D377" s="1014"/>
      <c r="E377" s="1014"/>
      <c r="F377" s="1014"/>
      <c r="G377" s="1014"/>
      <c r="H377" s="1014"/>
      <c r="I377" s="1014"/>
      <c r="J377" s="1014"/>
      <c r="K377" s="1014"/>
      <c r="L377" s="1014"/>
      <c r="M377" s="1014"/>
      <c r="N377" s="1014"/>
      <c r="O377" s="1014"/>
      <c r="P377" s="1014"/>
      <c r="Q377" s="1014"/>
      <c r="R377" s="1014"/>
      <c r="S377" s="1014"/>
      <c r="T377" s="1014"/>
      <c r="U377" s="1014"/>
      <c r="V377" s="1014"/>
      <c r="W377" s="1014"/>
      <c r="X377" s="1014"/>
      <c r="Y377" s="1014"/>
      <c r="Z377" s="1014"/>
      <c r="AA377" s="1014"/>
      <c r="AB377" s="1014"/>
      <c r="AC377" s="1014"/>
      <c r="AD377" s="1014"/>
      <c r="AE377" s="1014"/>
    </row>
    <row r="378" customFormat="false" ht="12.75" hidden="false" customHeight="false" outlineLevel="0" collapsed="false">
      <c r="A378" s="1014"/>
      <c r="B378" s="1014"/>
      <c r="C378" s="1014"/>
      <c r="D378" s="1014"/>
      <c r="E378" s="1014"/>
      <c r="F378" s="1014"/>
      <c r="G378" s="1014"/>
      <c r="H378" s="1014"/>
      <c r="I378" s="1014"/>
      <c r="J378" s="1014"/>
      <c r="K378" s="1014"/>
      <c r="L378" s="1014"/>
      <c r="M378" s="1014"/>
      <c r="N378" s="1014"/>
      <c r="O378" s="1014"/>
      <c r="P378" s="1014"/>
      <c r="Q378" s="1014"/>
      <c r="R378" s="1014"/>
      <c r="S378" s="1014"/>
      <c r="T378" s="1014"/>
      <c r="U378" s="1014"/>
      <c r="V378" s="1014"/>
      <c r="W378" s="1014"/>
      <c r="X378" s="1014"/>
      <c r="Y378" s="1014"/>
      <c r="Z378" s="1014"/>
      <c r="AA378" s="1014"/>
      <c r="AB378" s="1014"/>
      <c r="AC378" s="1014"/>
      <c r="AD378" s="1014"/>
      <c r="AE378" s="1014"/>
    </row>
    <row r="379" customFormat="false" ht="12.75" hidden="false" customHeight="false" outlineLevel="0" collapsed="false">
      <c r="A379" s="1014"/>
      <c r="B379" s="1014"/>
      <c r="C379" s="1014"/>
      <c r="D379" s="1014"/>
      <c r="E379" s="1014"/>
      <c r="F379" s="1014"/>
      <c r="G379" s="1014"/>
      <c r="H379" s="1014"/>
      <c r="I379" s="1014"/>
      <c r="J379" s="1014"/>
      <c r="K379" s="1014"/>
      <c r="L379" s="1014"/>
      <c r="M379" s="1014"/>
      <c r="N379" s="1014"/>
      <c r="O379" s="1014"/>
      <c r="P379" s="1014"/>
      <c r="Q379" s="1014"/>
      <c r="R379" s="1014"/>
      <c r="S379" s="1014"/>
      <c r="T379" s="1014"/>
      <c r="U379" s="1014"/>
      <c r="V379" s="1014"/>
      <c r="W379" s="1014"/>
      <c r="X379" s="1014"/>
      <c r="Y379" s="1014"/>
      <c r="Z379" s="1014"/>
      <c r="AA379" s="1014"/>
      <c r="AB379" s="1014"/>
      <c r="AC379" s="1014"/>
      <c r="AD379" s="1014"/>
      <c r="AE379" s="1014"/>
    </row>
    <row r="380" customFormat="false" ht="12.75" hidden="false" customHeight="false" outlineLevel="0" collapsed="false">
      <c r="A380" s="1014"/>
      <c r="B380" s="1014"/>
      <c r="C380" s="1014"/>
      <c r="D380" s="1014"/>
      <c r="E380" s="1014"/>
      <c r="F380" s="1014"/>
      <c r="G380" s="1014"/>
      <c r="H380" s="1014"/>
      <c r="I380" s="1014"/>
      <c r="J380" s="1014"/>
      <c r="K380" s="1014"/>
      <c r="L380" s="1014"/>
      <c r="M380" s="1014"/>
      <c r="N380" s="1014"/>
      <c r="O380" s="1014"/>
      <c r="P380" s="1014"/>
      <c r="Q380" s="1014"/>
      <c r="R380" s="1014"/>
      <c r="S380" s="1014"/>
      <c r="T380" s="1014"/>
      <c r="U380" s="1014"/>
      <c r="V380" s="1014"/>
      <c r="W380" s="1014"/>
      <c r="X380" s="1014"/>
      <c r="Y380" s="1014"/>
      <c r="Z380" s="1014"/>
      <c r="AA380" s="1014"/>
      <c r="AB380" s="1014"/>
      <c r="AC380" s="1014"/>
      <c r="AD380" s="1014"/>
      <c r="AE380" s="1014"/>
    </row>
    <row r="381" customFormat="false" ht="12.75" hidden="false" customHeight="false" outlineLevel="0" collapsed="false">
      <c r="A381" s="1014"/>
      <c r="B381" s="1014"/>
      <c r="C381" s="1014"/>
      <c r="D381" s="1014"/>
      <c r="E381" s="1014"/>
      <c r="F381" s="1014"/>
      <c r="G381" s="1014"/>
      <c r="H381" s="1014"/>
      <c r="I381" s="1014"/>
      <c r="J381" s="1014"/>
      <c r="K381" s="1014"/>
      <c r="L381" s="1014"/>
      <c r="M381" s="1014"/>
      <c r="N381" s="1014"/>
      <c r="O381" s="1014"/>
      <c r="P381" s="1014"/>
      <c r="Q381" s="1014"/>
      <c r="R381" s="1014"/>
      <c r="S381" s="1014"/>
      <c r="T381" s="1014"/>
      <c r="U381" s="1014"/>
      <c r="V381" s="1014"/>
      <c r="W381" s="1014"/>
      <c r="X381" s="1014"/>
      <c r="Y381" s="1014"/>
      <c r="Z381" s="1014"/>
      <c r="AA381" s="1014"/>
      <c r="AB381" s="1014"/>
      <c r="AC381" s="1014"/>
      <c r="AD381" s="1014"/>
      <c r="AE381" s="1014"/>
    </row>
    <row r="382" customFormat="false" ht="12.75" hidden="false" customHeight="false" outlineLevel="0" collapsed="false">
      <c r="A382" s="1014"/>
      <c r="B382" s="1014"/>
      <c r="C382" s="1014"/>
      <c r="D382" s="1014"/>
      <c r="E382" s="1014"/>
      <c r="F382" s="1014"/>
      <c r="G382" s="1014"/>
      <c r="H382" s="1014"/>
      <c r="I382" s="1014"/>
      <c r="J382" s="1014"/>
      <c r="K382" s="1014"/>
      <c r="L382" s="1014"/>
      <c r="M382" s="1014"/>
      <c r="N382" s="1014"/>
      <c r="O382" s="1014"/>
      <c r="P382" s="1014"/>
      <c r="Q382" s="1014"/>
      <c r="R382" s="1014"/>
      <c r="S382" s="1014"/>
      <c r="T382" s="1014"/>
      <c r="U382" s="1014"/>
      <c r="V382" s="1014"/>
      <c r="W382" s="1014"/>
      <c r="X382" s="1014"/>
      <c r="Y382" s="1014"/>
      <c r="Z382" s="1014"/>
      <c r="AA382" s="1014"/>
      <c r="AB382" s="1014"/>
      <c r="AC382" s="1014"/>
      <c r="AD382" s="1014"/>
      <c r="AE382" s="1014"/>
    </row>
    <row r="383" customFormat="false" ht="12.75" hidden="false" customHeight="false" outlineLevel="0" collapsed="false">
      <c r="A383" s="1014"/>
      <c r="B383" s="1014"/>
      <c r="C383" s="1014"/>
      <c r="D383" s="1014"/>
      <c r="E383" s="1014"/>
      <c r="F383" s="1014"/>
      <c r="G383" s="1014"/>
      <c r="H383" s="1014"/>
      <c r="I383" s="1014"/>
      <c r="J383" s="1014"/>
      <c r="K383" s="1014"/>
      <c r="L383" s="1014"/>
      <c r="M383" s="1014"/>
      <c r="N383" s="1014"/>
      <c r="O383" s="1014"/>
      <c r="P383" s="1014"/>
      <c r="Q383" s="1014"/>
      <c r="R383" s="1014"/>
      <c r="S383" s="1014"/>
      <c r="T383" s="1014"/>
      <c r="U383" s="1014"/>
      <c r="V383" s="1014"/>
      <c r="W383" s="1014"/>
      <c r="X383" s="1014"/>
      <c r="Y383" s="1014"/>
      <c r="Z383" s="1014"/>
      <c r="AA383" s="1014"/>
      <c r="AB383" s="1014"/>
      <c r="AC383" s="1014"/>
      <c r="AD383" s="1014"/>
      <c r="AE383" s="1014"/>
    </row>
    <row r="384" customFormat="false" ht="12.75" hidden="false" customHeight="false" outlineLevel="0" collapsed="false">
      <c r="A384" s="1014"/>
      <c r="B384" s="1014"/>
      <c r="C384" s="1014"/>
      <c r="D384" s="1014"/>
      <c r="E384" s="1014"/>
      <c r="F384" s="1014"/>
      <c r="G384" s="1014"/>
      <c r="H384" s="1014"/>
      <c r="I384" s="1014"/>
      <c r="J384" s="1014"/>
      <c r="K384" s="1014"/>
      <c r="L384" s="1014"/>
      <c r="M384" s="1014"/>
      <c r="N384" s="1014"/>
      <c r="O384" s="1014"/>
      <c r="P384" s="1014"/>
      <c r="Q384" s="1014"/>
      <c r="R384" s="1014"/>
      <c r="S384" s="1014"/>
      <c r="T384" s="1014"/>
      <c r="U384" s="1014"/>
      <c r="V384" s="1014"/>
      <c r="W384" s="1014"/>
      <c r="X384" s="1014"/>
      <c r="Y384" s="1014"/>
      <c r="Z384" s="1014"/>
      <c r="AA384" s="1014"/>
      <c r="AB384" s="1014"/>
      <c r="AC384" s="1014"/>
      <c r="AD384" s="1014"/>
      <c r="AE384" s="1014"/>
    </row>
    <row r="385" customFormat="false" ht="12.75" hidden="false" customHeight="false" outlineLevel="0" collapsed="false">
      <c r="A385" s="1014"/>
      <c r="B385" s="1014"/>
      <c r="C385" s="1014"/>
      <c r="D385" s="1014"/>
      <c r="E385" s="1014"/>
      <c r="F385" s="1014"/>
      <c r="G385" s="1014"/>
      <c r="H385" s="1014"/>
      <c r="I385" s="1014"/>
      <c r="J385" s="1014"/>
      <c r="K385" s="1014"/>
      <c r="L385" s="1014"/>
      <c r="M385" s="1014"/>
      <c r="N385" s="1014"/>
      <c r="O385" s="1014"/>
      <c r="P385" s="1014"/>
      <c r="Q385" s="1014"/>
      <c r="R385" s="1014"/>
      <c r="S385" s="1014"/>
      <c r="T385" s="1014"/>
      <c r="U385" s="1014"/>
      <c r="V385" s="1014"/>
      <c r="W385" s="1014"/>
      <c r="X385" s="1014"/>
      <c r="Y385" s="1014"/>
      <c r="Z385" s="1014"/>
      <c r="AA385" s="1014"/>
      <c r="AB385" s="1014"/>
      <c r="AC385" s="1014"/>
      <c r="AD385" s="1014"/>
      <c r="AE385" s="1014"/>
    </row>
    <row r="386" customFormat="false" ht="12.75" hidden="false" customHeight="false" outlineLevel="0" collapsed="false">
      <c r="A386" s="1014"/>
      <c r="B386" s="1014"/>
      <c r="C386" s="1014"/>
      <c r="D386" s="1014"/>
      <c r="E386" s="1014"/>
      <c r="F386" s="1014"/>
      <c r="G386" s="1014"/>
      <c r="H386" s="1014"/>
      <c r="I386" s="1014"/>
      <c r="J386" s="1014"/>
      <c r="K386" s="1014"/>
      <c r="L386" s="1014"/>
      <c r="M386" s="1014"/>
      <c r="N386" s="1014"/>
      <c r="O386" s="1014"/>
      <c r="P386" s="1014"/>
      <c r="Q386" s="1014"/>
      <c r="R386" s="1014"/>
      <c r="S386" s="1014"/>
      <c r="T386" s="1014"/>
      <c r="U386" s="1014"/>
      <c r="V386" s="1014"/>
      <c r="W386" s="1014"/>
      <c r="X386" s="1014"/>
      <c r="Y386" s="1014"/>
      <c r="Z386" s="1014"/>
      <c r="AA386" s="1014"/>
      <c r="AB386" s="1014"/>
      <c r="AC386" s="1014"/>
      <c r="AD386" s="1014"/>
      <c r="AE386" s="1014"/>
    </row>
    <row r="387" customFormat="false" ht="12.75" hidden="false" customHeight="false" outlineLevel="0" collapsed="false">
      <c r="A387" s="1014"/>
      <c r="B387" s="1014"/>
      <c r="C387" s="1014"/>
      <c r="D387" s="1014"/>
      <c r="E387" s="1014"/>
      <c r="F387" s="1014"/>
      <c r="G387" s="1014"/>
      <c r="H387" s="1014"/>
      <c r="I387" s="1014"/>
      <c r="J387" s="1014"/>
      <c r="K387" s="1014"/>
      <c r="L387" s="1014"/>
      <c r="M387" s="1014"/>
      <c r="N387" s="1014"/>
      <c r="O387" s="1014"/>
      <c r="P387" s="1014"/>
      <c r="Q387" s="1014"/>
      <c r="R387" s="1014"/>
      <c r="S387" s="1014"/>
      <c r="T387" s="1014"/>
      <c r="U387" s="1014"/>
      <c r="V387" s="1014"/>
      <c r="W387" s="1014"/>
      <c r="X387" s="1014"/>
      <c r="Y387" s="1014"/>
      <c r="Z387" s="1014"/>
      <c r="AA387" s="1014"/>
      <c r="AB387" s="1014"/>
      <c r="AC387" s="1014"/>
      <c r="AD387" s="1014"/>
      <c r="AE387" s="1014"/>
    </row>
    <row r="388" customFormat="false" ht="12.75" hidden="false" customHeight="false" outlineLevel="0" collapsed="false">
      <c r="A388" s="1014"/>
      <c r="B388" s="1014"/>
      <c r="C388" s="1014"/>
      <c r="D388" s="1014"/>
      <c r="E388" s="1014"/>
      <c r="F388" s="1014"/>
      <c r="G388" s="1014"/>
      <c r="H388" s="1014"/>
      <c r="I388" s="1014"/>
      <c r="J388" s="1014"/>
      <c r="K388" s="1014"/>
      <c r="L388" s="1014"/>
      <c r="M388" s="1014"/>
      <c r="N388" s="1014"/>
      <c r="O388" s="1014"/>
      <c r="P388" s="1014"/>
      <c r="Q388" s="1014"/>
      <c r="R388" s="1014"/>
      <c r="S388" s="1014"/>
      <c r="T388" s="1014"/>
      <c r="U388" s="1014"/>
      <c r="V388" s="1014"/>
      <c r="W388" s="1014"/>
      <c r="X388" s="1014"/>
      <c r="Y388" s="1014"/>
      <c r="Z388" s="1014"/>
      <c r="AA388" s="1014"/>
      <c r="AB388" s="1014"/>
      <c r="AC388" s="1014"/>
      <c r="AD388" s="1014"/>
      <c r="AE388" s="1014"/>
    </row>
    <row r="389" customFormat="false" ht="12.75" hidden="false" customHeight="false" outlineLevel="0" collapsed="false">
      <c r="A389" s="1014"/>
      <c r="B389" s="1014"/>
      <c r="C389" s="1014"/>
      <c r="D389" s="1014"/>
      <c r="E389" s="1014"/>
      <c r="F389" s="1014"/>
      <c r="G389" s="1014"/>
      <c r="H389" s="1014"/>
      <c r="I389" s="1014"/>
      <c r="J389" s="1014"/>
      <c r="K389" s="1014"/>
      <c r="L389" s="1014"/>
      <c r="M389" s="1014"/>
      <c r="N389" s="1014"/>
      <c r="O389" s="1014"/>
      <c r="P389" s="1014"/>
      <c r="Q389" s="1014"/>
      <c r="R389" s="1014"/>
      <c r="S389" s="1014"/>
      <c r="T389" s="1014"/>
      <c r="U389" s="1014"/>
      <c r="V389" s="1014"/>
      <c r="W389" s="1014"/>
      <c r="X389" s="1014"/>
      <c r="Y389" s="1014"/>
      <c r="Z389" s="1014"/>
      <c r="AA389" s="1014"/>
      <c r="AB389" s="1014"/>
      <c r="AC389" s="1014"/>
      <c r="AD389" s="1014"/>
      <c r="AE389" s="1014"/>
    </row>
    <row r="390" customFormat="false" ht="12.75" hidden="false" customHeight="false" outlineLevel="0" collapsed="false">
      <c r="A390" s="1014"/>
      <c r="B390" s="1014"/>
      <c r="C390" s="1014"/>
      <c r="D390" s="1014"/>
      <c r="E390" s="1014"/>
      <c r="F390" s="1014"/>
      <c r="G390" s="1014"/>
      <c r="H390" s="1014"/>
      <c r="I390" s="1014"/>
      <c r="J390" s="1014"/>
      <c r="K390" s="1014"/>
      <c r="L390" s="1014"/>
      <c r="M390" s="1014"/>
      <c r="N390" s="1014"/>
      <c r="O390" s="1014"/>
      <c r="P390" s="1014"/>
      <c r="Q390" s="1014"/>
      <c r="R390" s="1014"/>
      <c r="S390" s="1014"/>
      <c r="T390" s="1014"/>
      <c r="U390" s="1014"/>
      <c r="V390" s="1014"/>
      <c r="W390" s="1014"/>
      <c r="X390" s="1014"/>
      <c r="Y390" s="1014"/>
      <c r="Z390" s="1014"/>
      <c r="AA390" s="1014"/>
      <c r="AB390" s="1014"/>
      <c r="AC390" s="1014"/>
      <c r="AD390" s="1014"/>
      <c r="AE390" s="1014"/>
    </row>
    <row r="391" customFormat="false" ht="12.75" hidden="false" customHeight="false" outlineLevel="0" collapsed="false">
      <c r="A391" s="1014"/>
      <c r="B391" s="1014"/>
      <c r="C391" s="1014"/>
      <c r="D391" s="1014"/>
      <c r="E391" s="1014"/>
      <c r="F391" s="1014"/>
      <c r="G391" s="1014"/>
      <c r="H391" s="1014"/>
      <c r="I391" s="1014"/>
      <c r="J391" s="1014"/>
      <c r="K391" s="1014"/>
      <c r="L391" s="1014"/>
      <c r="M391" s="1014"/>
      <c r="N391" s="1014"/>
      <c r="O391" s="1014"/>
      <c r="P391" s="1014"/>
      <c r="Q391" s="1014"/>
      <c r="R391" s="1014"/>
      <c r="S391" s="1014"/>
      <c r="T391" s="1014"/>
      <c r="U391" s="1014"/>
      <c r="V391" s="1014"/>
      <c r="W391" s="1014"/>
      <c r="X391" s="1014"/>
      <c r="Y391" s="1014"/>
      <c r="Z391" s="1014"/>
      <c r="AA391" s="1014"/>
      <c r="AB391" s="1014"/>
      <c r="AC391" s="1014"/>
      <c r="AD391" s="1014"/>
      <c r="AE391" s="1014"/>
    </row>
    <row r="392" customFormat="false" ht="12.75" hidden="false" customHeight="false" outlineLevel="0" collapsed="false">
      <c r="A392" s="1014"/>
      <c r="B392" s="1014"/>
      <c r="C392" s="1014"/>
      <c r="D392" s="1014"/>
      <c r="E392" s="1014"/>
      <c r="F392" s="1014"/>
      <c r="G392" s="1014"/>
      <c r="H392" s="1014"/>
      <c r="I392" s="1014"/>
      <c r="J392" s="1014"/>
      <c r="K392" s="1014"/>
      <c r="L392" s="1014"/>
      <c r="M392" s="1014"/>
      <c r="N392" s="1014"/>
      <c r="O392" s="1014"/>
      <c r="P392" s="1014"/>
      <c r="Q392" s="1014"/>
      <c r="R392" s="1014"/>
      <c r="S392" s="1014"/>
      <c r="T392" s="1014"/>
      <c r="U392" s="1014"/>
      <c r="V392" s="1014"/>
      <c r="W392" s="1014"/>
      <c r="X392" s="1014"/>
      <c r="Y392" s="1014"/>
      <c r="Z392" s="1014"/>
      <c r="AA392" s="1014"/>
      <c r="AB392" s="1014"/>
      <c r="AC392" s="1014"/>
      <c r="AD392" s="1014"/>
      <c r="AE392" s="1014"/>
    </row>
    <row r="393" customFormat="false" ht="12.75" hidden="false" customHeight="false" outlineLevel="0" collapsed="false">
      <c r="A393" s="1014"/>
      <c r="B393" s="1014"/>
      <c r="C393" s="1014"/>
      <c r="D393" s="1014"/>
      <c r="E393" s="1014"/>
      <c r="F393" s="1014"/>
      <c r="G393" s="1014"/>
      <c r="H393" s="1014"/>
      <c r="I393" s="1014"/>
      <c r="J393" s="1014"/>
      <c r="K393" s="1014"/>
      <c r="L393" s="1014"/>
      <c r="M393" s="1014"/>
      <c r="N393" s="1014"/>
      <c r="O393" s="1014"/>
      <c r="P393" s="1014"/>
      <c r="Q393" s="1014"/>
      <c r="R393" s="1014"/>
      <c r="S393" s="1014"/>
      <c r="T393" s="1014"/>
      <c r="U393" s="1014"/>
      <c r="V393" s="1014"/>
      <c r="W393" s="1014"/>
      <c r="X393" s="1014"/>
      <c r="Y393" s="1014"/>
      <c r="Z393" s="1014"/>
      <c r="AA393" s="1014"/>
      <c r="AB393" s="1014"/>
      <c r="AC393" s="1014"/>
      <c r="AD393" s="1014"/>
      <c r="AE393" s="1014"/>
    </row>
    <row r="394" customFormat="false" ht="12.75" hidden="false" customHeight="false" outlineLevel="0" collapsed="false">
      <c r="A394" s="1014"/>
      <c r="B394" s="1014"/>
      <c r="C394" s="1014"/>
      <c r="D394" s="1014"/>
      <c r="E394" s="1014"/>
      <c r="F394" s="1014"/>
      <c r="G394" s="1014"/>
      <c r="H394" s="1014"/>
      <c r="I394" s="1014"/>
      <c r="J394" s="1014"/>
      <c r="K394" s="1014"/>
      <c r="L394" s="1014"/>
      <c r="M394" s="1014"/>
      <c r="N394" s="1014"/>
      <c r="O394" s="1014"/>
      <c r="P394" s="1014"/>
      <c r="Q394" s="1014"/>
      <c r="R394" s="1014"/>
      <c r="S394" s="1014"/>
      <c r="T394" s="1014"/>
      <c r="U394" s="1014"/>
      <c r="V394" s="1014"/>
      <c r="W394" s="1014"/>
      <c r="X394" s="1014"/>
      <c r="Y394" s="1014"/>
      <c r="Z394" s="1014"/>
      <c r="AA394" s="1014"/>
      <c r="AB394" s="1014"/>
      <c r="AC394" s="1014"/>
      <c r="AD394" s="1014"/>
      <c r="AE394" s="1014"/>
    </row>
    <row r="395" customFormat="false" ht="12.75" hidden="false" customHeight="false" outlineLevel="0" collapsed="false">
      <c r="A395" s="1014"/>
      <c r="B395" s="1014"/>
      <c r="C395" s="1014"/>
      <c r="D395" s="1014"/>
      <c r="E395" s="1014"/>
      <c r="F395" s="1014"/>
      <c r="G395" s="1014"/>
      <c r="H395" s="1014"/>
      <c r="I395" s="1014"/>
      <c r="J395" s="1014"/>
      <c r="K395" s="1014"/>
      <c r="L395" s="1014"/>
      <c r="M395" s="1014"/>
      <c r="N395" s="1014"/>
      <c r="O395" s="1014"/>
      <c r="P395" s="1014"/>
      <c r="Q395" s="1014"/>
      <c r="R395" s="1014"/>
      <c r="S395" s="1014"/>
      <c r="T395" s="1014"/>
      <c r="U395" s="1014"/>
      <c r="V395" s="1014"/>
      <c r="W395" s="1014"/>
      <c r="X395" s="1014"/>
      <c r="Y395" s="1014"/>
      <c r="Z395" s="1014"/>
      <c r="AA395" s="1014"/>
      <c r="AB395" s="1014"/>
      <c r="AC395" s="1014"/>
      <c r="AD395" s="1014"/>
      <c r="AE395" s="1014"/>
    </row>
    <row r="396" customFormat="false" ht="12.75" hidden="false" customHeight="false" outlineLevel="0" collapsed="false">
      <c r="A396" s="1014"/>
      <c r="B396" s="1014"/>
      <c r="C396" s="1014"/>
      <c r="D396" s="1014"/>
      <c r="E396" s="1014"/>
      <c r="F396" s="1014"/>
      <c r="G396" s="1014"/>
      <c r="H396" s="1014"/>
      <c r="I396" s="1014"/>
      <c r="J396" s="1014"/>
      <c r="K396" s="1014"/>
      <c r="L396" s="1014"/>
      <c r="M396" s="1014"/>
      <c r="N396" s="1014"/>
      <c r="O396" s="1014"/>
      <c r="P396" s="1014"/>
      <c r="Q396" s="1014"/>
      <c r="R396" s="1014"/>
      <c r="S396" s="1014"/>
      <c r="T396" s="1014"/>
      <c r="U396" s="1014"/>
      <c r="V396" s="1014"/>
      <c r="W396" s="1014"/>
      <c r="X396" s="1014"/>
      <c r="Y396" s="1014"/>
      <c r="Z396" s="1014"/>
      <c r="AA396" s="1014"/>
      <c r="AB396" s="1014"/>
      <c r="AC396" s="1014"/>
      <c r="AD396" s="1014"/>
      <c r="AE396" s="1014"/>
    </row>
    <row r="397" customFormat="false" ht="12.75" hidden="false" customHeight="false" outlineLevel="0" collapsed="false">
      <c r="A397" s="1014"/>
      <c r="B397" s="1014"/>
      <c r="C397" s="1014"/>
      <c r="D397" s="1014"/>
      <c r="E397" s="1014"/>
      <c r="F397" s="1014"/>
      <c r="G397" s="1014"/>
      <c r="H397" s="1014"/>
      <c r="I397" s="1014"/>
      <c r="J397" s="1014"/>
      <c r="K397" s="1014"/>
      <c r="L397" s="1014"/>
      <c r="M397" s="1014"/>
      <c r="N397" s="1014"/>
      <c r="O397" s="1014"/>
      <c r="P397" s="1014"/>
      <c r="Q397" s="1014"/>
      <c r="R397" s="1014"/>
      <c r="S397" s="1014"/>
      <c r="T397" s="1014"/>
      <c r="U397" s="1014"/>
      <c r="V397" s="1014"/>
      <c r="W397" s="1014"/>
      <c r="X397" s="1014"/>
      <c r="Y397" s="1014"/>
      <c r="Z397" s="1014"/>
      <c r="AA397" s="1014"/>
      <c r="AB397" s="1014"/>
      <c r="AC397" s="1014"/>
      <c r="AD397" s="1014"/>
      <c r="AE397" s="1014"/>
    </row>
    <row r="398" customFormat="false" ht="12.75" hidden="false" customHeight="false" outlineLevel="0" collapsed="false">
      <c r="A398" s="1014"/>
      <c r="B398" s="1014"/>
      <c r="C398" s="1014"/>
      <c r="D398" s="1014"/>
      <c r="E398" s="1014"/>
      <c r="F398" s="1014"/>
      <c r="G398" s="1014"/>
      <c r="H398" s="1014"/>
      <c r="I398" s="1014"/>
      <c r="J398" s="1014"/>
      <c r="K398" s="1014"/>
      <c r="L398" s="1014"/>
      <c r="M398" s="1014"/>
      <c r="N398" s="1014"/>
      <c r="O398" s="1014"/>
      <c r="P398" s="1014"/>
      <c r="Q398" s="1014"/>
      <c r="R398" s="1014"/>
      <c r="S398" s="1014"/>
      <c r="T398" s="1014"/>
      <c r="U398" s="1014"/>
      <c r="V398" s="1014"/>
      <c r="W398" s="1014"/>
      <c r="X398" s="1014"/>
      <c r="Y398" s="1014"/>
      <c r="Z398" s="1014"/>
      <c r="AA398" s="1014"/>
      <c r="AB398" s="1014"/>
      <c r="AC398" s="1014"/>
      <c r="AD398" s="1014"/>
      <c r="AE398" s="1014"/>
    </row>
    <row r="399" customFormat="false" ht="12.75" hidden="false" customHeight="false" outlineLevel="0" collapsed="false">
      <c r="A399" s="1014"/>
      <c r="B399" s="1014"/>
      <c r="C399" s="1014"/>
      <c r="D399" s="1014"/>
      <c r="E399" s="1014"/>
      <c r="F399" s="1014"/>
      <c r="G399" s="1014"/>
      <c r="H399" s="1014"/>
      <c r="I399" s="1014"/>
      <c r="J399" s="1014"/>
      <c r="K399" s="1014"/>
      <c r="L399" s="1014"/>
      <c r="M399" s="1014"/>
      <c r="N399" s="1014"/>
      <c r="O399" s="1014"/>
      <c r="P399" s="1014"/>
      <c r="Q399" s="1014"/>
      <c r="R399" s="1014"/>
      <c r="S399" s="1014"/>
      <c r="T399" s="1014"/>
      <c r="U399" s="1014"/>
      <c r="V399" s="1014"/>
      <c r="W399" s="1014"/>
      <c r="X399" s="1014"/>
      <c r="Y399" s="1014"/>
      <c r="Z399" s="1014"/>
      <c r="AA399" s="1014"/>
      <c r="AB399" s="1014"/>
      <c r="AC399" s="1014"/>
      <c r="AD399" s="1014"/>
      <c r="AE399" s="1014"/>
    </row>
    <row r="400" customFormat="false" ht="12.75" hidden="false" customHeight="false" outlineLevel="0" collapsed="false">
      <c r="A400" s="1014"/>
      <c r="B400" s="1014"/>
      <c r="C400" s="1014"/>
      <c r="D400" s="1014"/>
      <c r="E400" s="1014"/>
      <c r="F400" s="1014"/>
      <c r="G400" s="1014"/>
      <c r="H400" s="1014"/>
      <c r="I400" s="1014"/>
      <c r="J400" s="1014"/>
      <c r="K400" s="1014"/>
      <c r="L400" s="1014"/>
      <c r="M400" s="1014"/>
      <c r="N400" s="1014"/>
      <c r="O400" s="1014"/>
      <c r="P400" s="1014"/>
      <c r="Q400" s="1014"/>
      <c r="R400" s="1014"/>
      <c r="S400" s="1014"/>
      <c r="T400" s="1014"/>
      <c r="U400" s="1014"/>
      <c r="V400" s="1014"/>
      <c r="W400" s="1014"/>
      <c r="X400" s="1014"/>
      <c r="Y400" s="1014"/>
      <c r="Z400" s="1014"/>
      <c r="AA400" s="1014"/>
      <c r="AB400" s="1014"/>
      <c r="AC400" s="1014"/>
      <c r="AD400" s="1014"/>
      <c r="AE400" s="1014"/>
    </row>
    <row r="401" customFormat="false" ht="12.75" hidden="false" customHeight="false" outlineLevel="0" collapsed="false">
      <c r="A401" s="1014"/>
      <c r="B401" s="1014"/>
      <c r="C401" s="1014"/>
      <c r="D401" s="1014"/>
      <c r="E401" s="1014"/>
      <c r="F401" s="1014"/>
      <c r="G401" s="1014"/>
      <c r="H401" s="1014"/>
      <c r="I401" s="1014"/>
      <c r="J401" s="1014"/>
      <c r="K401" s="1014"/>
      <c r="L401" s="1014"/>
      <c r="M401" s="1014"/>
      <c r="N401" s="1014"/>
      <c r="O401" s="1014"/>
      <c r="P401" s="1014"/>
      <c r="Q401" s="1014"/>
      <c r="R401" s="1014"/>
      <c r="S401" s="1014"/>
      <c r="T401" s="1014"/>
      <c r="U401" s="1014"/>
      <c r="V401" s="1014"/>
      <c r="W401" s="1014"/>
      <c r="X401" s="1014"/>
      <c r="Y401" s="1014"/>
      <c r="Z401" s="1014"/>
      <c r="AA401" s="1014"/>
      <c r="AB401" s="1014"/>
      <c r="AC401" s="1014"/>
      <c r="AD401" s="1014"/>
      <c r="AE401" s="1014"/>
    </row>
    <row r="402" customFormat="false" ht="12.75" hidden="false" customHeight="false" outlineLevel="0" collapsed="false">
      <c r="A402" s="1014"/>
      <c r="B402" s="1014"/>
      <c r="C402" s="1014"/>
      <c r="D402" s="1014"/>
      <c r="E402" s="1014"/>
      <c r="F402" s="1014"/>
      <c r="G402" s="1014"/>
      <c r="H402" s="1014"/>
      <c r="I402" s="1014"/>
      <c r="J402" s="1014"/>
      <c r="K402" s="1014"/>
      <c r="L402" s="1014"/>
      <c r="M402" s="1014"/>
      <c r="N402" s="1014"/>
      <c r="O402" s="1014"/>
      <c r="P402" s="1014"/>
      <c r="Q402" s="1014"/>
      <c r="R402" s="1014"/>
      <c r="S402" s="1014"/>
      <c r="T402" s="1014"/>
      <c r="U402" s="1014"/>
      <c r="V402" s="1014"/>
      <c r="W402" s="1014"/>
      <c r="X402" s="1014"/>
      <c r="Y402" s="1014"/>
      <c r="Z402" s="1014"/>
      <c r="AA402" s="1014"/>
      <c r="AB402" s="1014"/>
      <c r="AC402" s="1014"/>
      <c r="AD402" s="1014"/>
      <c r="AE402" s="1014"/>
    </row>
    <row r="403" customFormat="false" ht="12.75" hidden="false" customHeight="false" outlineLevel="0" collapsed="false">
      <c r="A403" s="1014"/>
      <c r="B403" s="1014"/>
      <c r="C403" s="1014"/>
      <c r="D403" s="1014"/>
      <c r="E403" s="1014"/>
      <c r="F403" s="1014"/>
      <c r="G403" s="1014"/>
      <c r="H403" s="1014"/>
      <c r="I403" s="1014"/>
      <c r="J403" s="1014"/>
      <c r="K403" s="1014"/>
      <c r="L403" s="1014"/>
      <c r="M403" s="1014"/>
      <c r="N403" s="1014"/>
      <c r="O403" s="1014"/>
      <c r="P403" s="1014"/>
      <c r="Q403" s="1014"/>
      <c r="R403" s="1014"/>
      <c r="S403" s="1014"/>
      <c r="T403" s="1014"/>
      <c r="U403" s="1014"/>
      <c r="V403" s="1014"/>
      <c r="W403" s="1014"/>
      <c r="X403" s="1014"/>
      <c r="Y403" s="1014"/>
      <c r="Z403" s="1014"/>
      <c r="AA403" s="1014"/>
      <c r="AB403" s="1014"/>
      <c r="AC403" s="1014"/>
      <c r="AD403" s="1014"/>
      <c r="AE403" s="1014"/>
    </row>
    <row r="404" customFormat="false" ht="12.75" hidden="false" customHeight="false" outlineLevel="0" collapsed="false">
      <c r="A404" s="1014"/>
      <c r="B404" s="1014"/>
      <c r="C404" s="1014"/>
      <c r="D404" s="1014"/>
      <c r="E404" s="1014"/>
      <c r="F404" s="1014"/>
      <c r="G404" s="1014"/>
      <c r="H404" s="1014"/>
      <c r="I404" s="1014"/>
      <c r="J404" s="1014"/>
      <c r="K404" s="1014"/>
      <c r="L404" s="1014"/>
      <c r="M404" s="1014"/>
      <c r="N404" s="1014"/>
      <c r="O404" s="1014"/>
      <c r="P404" s="1014"/>
      <c r="Q404" s="1014"/>
      <c r="R404" s="1014"/>
      <c r="S404" s="1014"/>
      <c r="T404" s="1014"/>
      <c r="U404" s="1014"/>
      <c r="V404" s="1014"/>
      <c r="W404" s="1014"/>
      <c r="X404" s="1014"/>
      <c r="Y404" s="1014"/>
      <c r="Z404" s="1014"/>
      <c r="AA404" s="1014"/>
      <c r="AB404" s="1014"/>
      <c r="AC404" s="1014"/>
      <c r="AD404" s="1014"/>
      <c r="AE404" s="1014"/>
    </row>
    <row r="405" customFormat="false" ht="12.75" hidden="false" customHeight="false" outlineLevel="0" collapsed="false">
      <c r="A405" s="1014"/>
      <c r="B405" s="1014"/>
      <c r="C405" s="1014"/>
      <c r="D405" s="1014"/>
      <c r="E405" s="1014"/>
      <c r="F405" s="1014"/>
      <c r="G405" s="1014"/>
      <c r="H405" s="1014"/>
      <c r="I405" s="1014"/>
      <c r="J405" s="1014"/>
      <c r="K405" s="1014"/>
      <c r="L405" s="1014"/>
      <c r="M405" s="1014"/>
      <c r="N405" s="1014"/>
      <c r="O405" s="1014"/>
      <c r="P405" s="1014"/>
      <c r="Q405" s="1014"/>
      <c r="R405" s="1014"/>
      <c r="S405" s="1014"/>
      <c r="T405" s="1014"/>
      <c r="U405" s="1014"/>
      <c r="V405" s="1014"/>
      <c r="W405" s="1014"/>
      <c r="X405" s="1014"/>
      <c r="Y405" s="1014"/>
      <c r="Z405" s="1014"/>
      <c r="AA405" s="1014"/>
      <c r="AB405" s="1014"/>
      <c r="AC405" s="1014"/>
      <c r="AD405" s="1014"/>
      <c r="AE405" s="1014"/>
    </row>
    <row r="406" customFormat="false" ht="12.75" hidden="false" customHeight="false" outlineLevel="0" collapsed="false">
      <c r="A406" s="1014"/>
      <c r="B406" s="1014"/>
      <c r="C406" s="1014"/>
      <c r="D406" s="1014"/>
      <c r="E406" s="1014"/>
      <c r="F406" s="1014"/>
      <c r="G406" s="1014"/>
      <c r="H406" s="1014"/>
      <c r="I406" s="1014"/>
      <c r="J406" s="1014"/>
      <c r="K406" s="1014"/>
      <c r="L406" s="1014"/>
      <c r="M406" s="1014"/>
      <c r="N406" s="1014"/>
      <c r="O406" s="1014"/>
      <c r="P406" s="1014"/>
      <c r="Q406" s="1014"/>
      <c r="R406" s="1014"/>
      <c r="S406" s="1014"/>
      <c r="T406" s="1014"/>
      <c r="U406" s="1014"/>
      <c r="V406" s="1014"/>
      <c r="W406" s="1014"/>
      <c r="X406" s="1014"/>
      <c r="Y406" s="1014"/>
      <c r="Z406" s="1014"/>
      <c r="AA406" s="1014"/>
      <c r="AB406" s="1014"/>
      <c r="AC406" s="1014"/>
      <c r="AD406" s="1014"/>
      <c r="AE406" s="1014"/>
    </row>
    <row r="407" customFormat="false" ht="12.75" hidden="false" customHeight="false" outlineLevel="0" collapsed="false">
      <c r="A407" s="1014"/>
      <c r="B407" s="1014"/>
      <c r="C407" s="1014"/>
      <c r="D407" s="1014"/>
      <c r="E407" s="1014"/>
      <c r="F407" s="1014"/>
      <c r="G407" s="1014"/>
      <c r="H407" s="1014"/>
      <c r="I407" s="1014"/>
      <c r="J407" s="1014"/>
      <c r="K407" s="1014"/>
      <c r="L407" s="1014"/>
      <c r="M407" s="1014"/>
      <c r="N407" s="1014"/>
      <c r="O407" s="1014"/>
      <c r="P407" s="1014"/>
      <c r="Q407" s="1014"/>
      <c r="R407" s="1014"/>
      <c r="S407" s="1014"/>
      <c r="T407" s="1014"/>
      <c r="U407" s="1014"/>
      <c r="V407" s="1014"/>
      <c r="W407" s="1014"/>
      <c r="X407" s="1014"/>
      <c r="Y407" s="1014"/>
      <c r="Z407" s="1014"/>
      <c r="AA407" s="1014"/>
      <c r="AB407" s="1014"/>
      <c r="AC407" s="1014"/>
      <c r="AD407" s="1014"/>
      <c r="AE407" s="1014"/>
    </row>
    <row r="408" customFormat="false" ht="12.75" hidden="false" customHeight="false" outlineLevel="0" collapsed="false">
      <c r="A408" s="1014"/>
      <c r="B408" s="1014"/>
      <c r="C408" s="1014"/>
      <c r="D408" s="1014"/>
      <c r="E408" s="1014"/>
      <c r="F408" s="1014"/>
      <c r="G408" s="1014"/>
      <c r="H408" s="1014"/>
      <c r="I408" s="1014"/>
      <c r="J408" s="1014"/>
      <c r="K408" s="1014"/>
      <c r="L408" s="1014"/>
      <c r="M408" s="1014"/>
      <c r="N408" s="1014"/>
      <c r="O408" s="1014"/>
      <c r="P408" s="1014"/>
      <c r="Q408" s="1014"/>
      <c r="R408" s="1014"/>
      <c r="S408" s="1014"/>
      <c r="T408" s="1014"/>
      <c r="U408" s="1014"/>
      <c r="V408" s="1014"/>
      <c r="W408" s="1014"/>
      <c r="X408" s="1014"/>
      <c r="Y408" s="1014"/>
      <c r="Z408" s="1014"/>
      <c r="AA408" s="1014"/>
      <c r="AB408" s="1014"/>
      <c r="AC408" s="1014"/>
      <c r="AD408" s="1014"/>
      <c r="AE408" s="1014"/>
    </row>
    <row r="409" customFormat="false" ht="12.75" hidden="false" customHeight="false" outlineLevel="0" collapsed="false">
      <c r="A409" s="1014"/>
      <c r="B409" s="1014"/>
      <c r="C409" s="1014"/>
      <c r="D409" s="1014"/>
      <c r="E409" s="1014"/>
      <c r="F409" s="1014"/>
      <c r="G409" s="1014"/>
      <c r="H409" s="1014"/>
      <c r="I409" s="1014"/>
      <c r="J409" s="1014"/>
      <c r="K409" s="1014"/>
      <c r="L409" s="1014"/>
      <c r="M409" s="1014"/>
      <c r="N409" s="1014"/>
      <c r="O409" s="1014"/>
      <c r="P409" s="1014"/>
      <c r="Q409" s="1014"/>
      <c r="R409" s="1014"/>
      <c r="S409" s="1014"/>
      <c r="T409" s="1014"/>
      <c r="U409" s="1014"/>
      <c r="V409" s="1014"/>
      <c r="W409" s="1014"/>
      <c r="X409" s="1014"/>
      <c r="Y409" s="1014"/>
      <c r="Z409" s="1014"/>
      <c r="AA409" s="1014"/>
      <c r="AB409" s="1014"/>
      <c r="AC409" s="1014"/>
      <c r="AD409" s="1014"/>
      <c r="AE409" s="1014"/>
    </row>
    <row r="410" customFormat="false" ht="12.75" hidden="false" customHeight="false" outlineLevel="0" collapsed="false">
      <c r="A410" s="1014"/>
      <c r="B410" s="1014"/>
      <c r="C410" s="1014"/>
      <c r="D410" s="1014"/>
      <c r="E410" s="1014"/>
      <c r="F410" s="1014"/>
      <c r="G410" s="1014"/>
      <c r="H410" s="1014"/>
      <c r="I410" s="1014"/>
      <c r="J410" s="1014"/>
      <c r="K410" s="1014"/>
      <c r="L410" s="1014"/>
      <c r="M410" s="1014"/>
      <c r="N410" s="1014"/>
      <c r="O410" s="1014"/>
      <c r="P410" s="1014"/>
      <c r="Q410" s="1014"/>
      <c r="R410" s="1014"/>
      <c r="S410" s="1014"/>
      <c r="T410" s="1014"/>
      <c r="U410" s="1014"/>
      <c r="V410" s="1014"/>
      <c r="W410" s="1014"/>
      <c r="X410" s="1014"/>
      <c r="Y410" s="1014"/>
      <c r="Z410" s="1014"/>
      <c r="AA410" s="1014"/>
      <c r="AB410" s="1014"/>
      <c r="AC410" s="1014"/>
      <c r="AD410" s="1014"/>
      <c r="AE410" s="1014"/>
    </row>
    <row r="411" customFormat="false" ht="12.75" hidden="false" customHeight="false" outlineLevel="0" collapsed="false">
      <c r="A411" s="1014"/>
      <c r="B411" s="1014"/>
      <c r="C411" s="1014"/>
      <c r="D411" s="1014"/>
      <c r="E411" s="1014"/>
      <c r="F411" s="1014"/>
      <c r="G411" s="1014"/>
      <c r="H411" s="1014"/>
      <c r="I411" s="1014"/>
      <c r="J411" s="1014"/>
      <c r="K411" s="1014"/>
      <c r="L411" s="1014"/>
      <c r="M411" s="1014"/>
      <c r="N411" s="1014"/>
      <c r="O411" s="1014"/>
      <c r="P411" s="1014"/>
      <c r="Q411" s="1014"/>
      <c r="R411" s="1014"/>
      <c r="S411" s="1014"/>
      <c r="T411" s="1014"/>
      <c r="U411" s="1014"/>
      <c r="V411" s="1014"/>
      <c r="W411" s="1014"/>
      <c r="X411" s="1014"/>
      <c r="Y411" s="1014"/>
      <c r="Z411" s="1014"/>
      <c r="AA411" s="1014"/>
      <c r="AB411" s="1014"/>
      <c r="AC411" s="1014"/>
      <c r="AD411" s="1014"/>
      <c r="AE411" s="1014"/>
    </row>
    <row r="412" customFormat="false" ht="12.75" hidden="false" customHeight="false" outlineLevel="0" collapsed="false">
      <c r="A412" s="1014"/>
      <c r="B412" s="1014"/>
      <c r="C412" s="1014"/>
      <c r="D412" s="1014"/>
      <c r="E412" s="1014"/>
      <c r="F412" s="1014"/>
      <c r="G412" s="1014"/>
      <c r="H412" s="1014"/>
      <c r="I412" s="1014"/>
      <c r="J412" s="1014"/>
      <c r="K412" s="1014"/>
      <c r="L412" s="1014"/>
      <c r="M412" s="1014"/>
      <c r="N412" s="1014"/>
      <c r="O412" s="1014"/>
      <c r="P412" s="1014"/>
      <c r="Q412" s="1014"/>
      <c r="R412" s="1014"/>
      <c r="S412" s="1014"/>
      <c r="T412" s="1014"/>
      <c r="U412" s="1014"/>
      <c r="V412" s="1014"/>
      <c r="W412" s="1014"/>
      <c r="X412" s="1014"/>
      <c r="Y412" s="1014"/>
      <c r="Z412" s="1014"/>
      <c r="AA412" s="1014"/>
      <c r="AB412" s="1014"/>
      <c r="AC412" s="1014"/>
      <c r="AD412" s="1014"/>
      <c r="AE412" s="1014"/>
    </row>
    <row r="413" customFormat="false" ht="12.75" hidden="false" customHeight="false" outlineLevel="0" collapsed="false">
      <c r="A413" s="1014"/>
      <c r="B413" s="1014"/>
      <c r="C413" s="1014"/>
      <c r="D413" s="1014"/>
      <c r="E413" s="1014"/>
      <c r="F413" s="1014"/>
      <c r="G413" s="1014"/>
      <c r="H413" s="1014"/>
      <c r="I413" s="1014"/>
      <c r="J413" s="1014"/>
      <c r="K413" s="1014"/>
      <c r="L413" s="1014"/>
      <c r="M413" s="1014"/>
      <c r="N413" s="1014"/>
      <c r="O413" s="1014"/>
      <c r="P413" s="1014"/>
      <c r="Q413" s="1014"/>
      <c r="R413" s="1014"/>
      <c r="S413" s="1014"/>
      <c r="T413" s="1014"/>
      <c r="U413" s="1014"/>
      <c r="V413" s="1014"/>
      <c r="W413" s="1014"/>
      <c r="X413" s="1014"/>
      <c r="Y413" s="1014"/>
      <c r="Z413" s="1014"/>
      <c r="AA413" s="1014"/>
      <c r="AB413" s="1014"/>
      <c r="AC413" s="1014"/>
      <c r="AD413" s="1014"/>
      <c r="AE413" s="1014"/>
    </row>
    <row r="414" customFormat="false" ht="12.75" hidden="false" customHeight="false" outlineLevel="0" collapsed="false">
      <c r="A414" s="1014"/>
      <c r="B414" s="1014"/>
      <c r="C414" s="1014"/>
      <c r="D414" s="1014"/>
      <c r="E414" s="1014"/>
      <c r="F414" s="1014"/>
      <c r="G414" s="1014"/>
      <c r="H414" s="1014"/>
      <c r="I414" s="1014"/>
      <c r="J414" s="1014"/>
      <c r="K414" s="1014"/>
      <c r="L414" s="1014"/>
      <c r="M414" s="1014"/>
      <c r="N414" s="1014"/>
      <c r="O414" s="1014"/>
      <c r="P414" s="1014"/>
      <c r="Q414" s="1014"/>
      <c r="R414" s="1014"/>
      <c r="S414" s="1014"/>
      <c r="T414" s="1014"/>
      <c r="U414" s="1014"/>
      <c r="V414" s="1014"/>
      <c r="W414" s="1014"/>
      <c r="X414" s="1014"/>
      <c r="Y414" s="1014"/>
      <c r="Z414" s="1014"/>
      <c r="AA414" s="1014"/>
      <c r="AB414" s="1014"/>
      <c r="AC414" s="1014"/>
      <c r="AD414" s="1014"/>
      <c r="AE414" s="1014"/>
    </row>
    <row r="415" customFormat="false" ht="12.75" hidden="false" customHeight="false" outlineLevel="0" collapsed="false">
      <c r="A415" s="1014"/>
      <c r="B415" s="1014"/>
      <c r="C415" s="1014"/>
      <c r="D415" s="1014"/>
      <c r="E415" s="1014"/>
      <c r="F415" s="1014"/>
      <c r="G415" s="1014"/>
      <c r="H415" s="1014"/>
      <c r="I415" s="1014"/>
      <c r="J415" s="1014"/>
      <c r="K415" s="1014"/>
      <c r="L415" s="1014"/>
      <c r="M415" s="1014"/>
      <c r="N415" s="1014"/>
      <c r="O415" s="1014"/>
      <c r="P415" s="1014"/>
      <c r="Q415" s="1014"/>
      <c r="R415" s="1014"/>
      <c r="S415" s="1014"/>
      <c r="T415" s="1014"/>
      <c r="U415" s="1014"/>
      <c r="V415" s="1014"/>
      <c r="W415" s="1014"/>
      <c r="X415" s="1014"/>
      <c r="Y415" s="1014"/>
      <c r="Z415" s="1014"/>
      <c r="AA415" s="1014"/>
      <c r="AB415" s="1014"/>
      <c r="AC415" s="1014"/>
      <c r="AD415" s="1014"/>
      <c r="AE415" s="1014"/>
    </row>
    <row r="416" customFormat="false" ht="12.75" hidden="false" customHeight="false" outlineLevel="0" collapsed="false">
      <c r="A416" s="1014"/>
      <c r="B416" s="1014"/>
      <c r="C416" s="1014"/>
      <c r="D416" s="1014"/>
      <c r="E416" s="1014"/>
      <c r="F416" s="1014"/>
      <c r="G416" s="1014"/>
      <c r="H416" s="1014"/>
      <c r="I416" s="1014"/>
      <c r="J416" s="1014"/>
      <c r="K416" s="1014"/>
      <c r="L416" s="1014"/>
      <c r="M416" s="1014"/>
      <c r="N416" s="1014"/>
      <c r="O416" s="1014"/>
      <c r="P416" s="1014"/>
      <c r="Q416" s="1014"/>
      <c r="R416" s="1014"/>
      <c r="S416" s="1014"/>
      <c r="T416" s="1014"/>
      <c r="U416" s="1014"/>
      <c r="V416" s="1014"/>
      <c r="W416" s="1014"/>
      <c r="X416" s="1014"/>
      <c r="Y416" s="1014"/>
      <c r="Z416" s="1014"/>
      <c r="AA416" s="1014"/>
      <c r="AB416" s="1014"/>
      <c r="AC416" s="1014"/>
      <c r="AD416" s="1014"/>
      <c r="AE416" s="1014"/>
    </row>
    <row r="417" customFormat="false" ht="12.75" hidden="false" customHeight="false" outlineLevel="0" collapsed="false">
      <c r="A417" s="1014"/>
      <c r="B417" s="1014"/>
      <c r="C417" s="1014"/>
      <c r="D417" s="1014"/>
      <c r="E417" s="1014"/>
      <c r="F417" s="1014"/>
      <c r="G417" s="1014"/>
      <c r="H417" s="1014"/>
      <c r="I417" s="1014"/>
      <c r="J417" s="1014"/>
      <c r="K417" s="1014"/>
      <c r="L417" s="1014"/>
      <c r="M417" s="1014"/>
      <c r="N417" s="1014"/>
      <c r="O417" s="1014"/>
      <c r="P417" s="1014"/>
      <c r="Q417" s="1014"/>
      <c r="R417" s="1014"/>
      <c r="S417" s="1014"/>
      <c r="T417" s="1014"/>
      <c r="U417" s="1014"/>
      <c r="V417" s="1014"/>
      <c r="W417" s="1014"/>
      <c r="X417" s="1014"/>
      <c r="Y417" s="1014"/>
      <c r="Z417" s="1014"/>
      <c r="AA417" s="1014"/>
      <c r="AB417" s="1014"/>
      <c r="AC417" s="1014"/>
      <c r="AD417" s="1014"/>
      <c r="AE417" s="1014"/>
    </row>
    <row r="418" customFormat="false" ht="12.75" hidden="false" customHeight="false" outlineLevel="0" collapsed="false">
      <c r="A418" s="1014"/>
      <c r="B418" s="1014"/>
      <c r="C418" s="1014"/>
      <c r="D418" s="1014"/>
      <c r="E418" s="1014"/>
      <c r="F418" s="1014"/>
      <c r="G418" s="1014"/>
      <c r="H418" s="1014"/>
      <c r="I418" s="1014"/>
      <c r="J418" s="1014"/>
      <c r="K418" s="1014"/>
      <c r="L418" s="1014"/>
      <c r="M418" s="1014"/>
      <c r="N418" s="1014"/>
      <c r="O418" s="1014"/>
      <c r="P418" s="1014"/>
      <c r="Q418" s="1014"/>
      <c r="R418" s="1014"/>
      <c r="S418" s="1014"/>
      <c r="T418" s="1014"/>
      <c r="U418" s="1014"/>
      <c r="V418" s="1014"/>
      <c r="W418" s="1014"/>
      <c r="X418" s="1014"/>
      <c r="Y418" s="1014"/>
      <c r="Z418" s="1014"/>
      <c r="AA418" s="1014"/>
      <c r="AB418" s="1014"/>
      <c r="AC418" s="1014"/>
      <c r="AD418" s="1014"/>
      <c r="AE418" s="1014"/>
    </row>
    <row r="419" customFormat="false" ht="12.75" hidden="false" customHeight="false" outlineLevel="0" collapsed="false">
      <c r="A419" s="1014"/>
      <c r="B419" s="1014"/>
      <c r="C419" s="1014"/>
      <c r="D419" s="1014"/>
      <c r="E419" s="1014"/>
      <c r="F419" s="1014"/>
      <c r="G419" s="1014"/>
      <c r="H419" s="1014"/>
      <c r="I419" s="1014"/>
      <c r="J419" s="1014"/>
      <c r="K419" s="1014"/>
      <c r="L419" s="1014"/>
      <c r="M419" s="1014"/>
      <c r="N419" s="1014"/>
      <c r="O419" s="1014"/>
      <c r="P419" s="1014"/>
      <c r="Q419" s="1014"/>
      <c r="R419" s="1014"/>
      <c r="S419" s="1014"/>
      <c r="T419" s="1014"/>
      <c r="U419" s="1014"/>
      <c r="V419" s="1014"/>
      <c r="W419" s="1014"/>
      <c r="X419" s="1014"/>
      <c r="Y419" s="1014"/>
      <c r="Z419" s="1014"/>
      <c r="AA419" s="1014"/>
      <c r="AB419" s="1014"/>
      <c r="AC419" s="1014"/>
      <c r="AD419" s="1014"/>
      <c r="AE419" s="1014"/>
    </row>
    <row r="420" customFormat="false" ht="12.75" hidden="false" customHeight="false" outlineLevel="0" collapsed="false">
      <c r="A420" s="1014"/>
      <c r="B420" s="1014"/>
      <c r="C420" s="1014"/>
      <c r="D420" s="1014"/>
      <c r="E420" s="1014"/>
      <c r="F420" s="1014"/>
      <c r="G420" s="1014"/>
      <c r="H420" s="1014"/>
      <c r="I420" s="1014"/>
      <c r="J420" s="1014"/>
      <c r="K420" s="1014"/>
      <c r="L420" s="1014"/>
      <c r="M420" s="1014"/>
      <c r="N420" s="1014"/>
      <c r="O420" s="1014"/>
      <c r="P420" s="1014"/>
      <c r="Q420" s="1014"/>
      <c r="R420" s="1014"/>
      <c r="S420" s="1014"/>
      <c r="T420" s="1014"/>
      <c r="U420" s="1014"/>
      <c r="V420" s="1014"/>
      <c r="W420" s="1014"/>
      <c r="X420" s="1014"/>
      <c r="Y420" s="1014"/>
      <c r="Z420" s="1014"/>
      <c r="AA420" s="1014"/>
      <c r="AB420" s="1014"/>
      <c r="AC420" s="1014"/>
      <c r="AD420" s="1014"/>
      <c r="AE420" s="1014"/>
    </row>
    <row r="421" customFormat="false" ht="12.75" hidden="false" customHeight="false" outlineLevel="0" collapsed="false">
      <c r="A421" s="1014"/>
      <c r="B421" s="1014"/>
      <c r="C421" s="1014"/>
      <c r="D421" s="1014"/>
      <c r="E421" s="1014"/>
      <c r="F421" s="1014"/>
      <c r="G421" s="1014"/>
      <c r="H421" s="1014"/>
      <c r="I421" s="1014"/>
      <c r="J421" s="1014"/>
      <c r="K421" s="1014"/>
      <c r="L421" s="1014"/>
      <c r="M421" s="1014"/>
      <c r="N421" s="1014"/>
      <c r="O421" s="1014"/>
      <c r="P421" s="1014"/>
      <c r="Q421" s="1014"/>
      <c r="R421" s="1014"/>
      <c r="S421" s="1014"/>
      <c r="T421" s="1014"/>
      <c r="U421" s="1014"/>
      <c r="V421" s="1014"/>
      <c r="W421" s="1014"/>
      <c r="X421" s="1014"/>
      <c r="Y421" s="1014"/>
      <c r="Z421" s="1014"/>
      <c r="AA421" s="1014"/>
      <c r="AB421" s="1014"/>
      <c r="AC421" s="1014"/>
      <c r="AD421" s="1014"/>
      <c r="AE421" s="1014"/>
    </row>
    <row r="422" customFormat="false" ht="12.75" hidden="false" customHeight="false" outlineLevel="0" collapsed="false">
      <c r="A422" s="1014"/>
      <c r="B422" s="1014"/>
      <c r="C422" s="1014"/>
      <c r="D422" s="1014"/>
      <c r="E422" s="1014"/>
      <c r="F422" s="1014"/>
      <c r="G422" s="1014"/>
      <c r="H422" s="1014"/>
      <c r="I422" s="1014"/>
      <c r="J422" s="1014"/>
      <c r="K422" s="1014"/>
      <c r="L422" s="1014"/>
      <c r="M422" s="1014"/>
      <c r="N422" s="1014"/>
      <c r="O422" s="1014"/>
      <c r="P422" s="1014"/>
      <c r="Q422" s="1014"/>
      <c r="R422" s="1014"/>
      <c r="S422" s="1014"/>
      <c r="T422" s="1014"/>
      <c r="U422" s="1014"/>
      <c r="V422" s="1014"/>
      <c r="W422" s="1014"/>
      <c r="X422" s="1014"/>
      <c r="Y422" s="1014"/>
      <c r="Z422" s="1014"/>
      <c r="AA422" s="1014"/>
      <c r="AB422" s="1014"/>
      <c r="AC422" s="1014"/>
      <c r="AD422" s="1014"/>
      <c r="AE422" s="1014"/>
    </row>
    <row r="423" customFormat="false" ht="12.75" hidden="false" customHeight="false" outlineLevel="0" collapsed="false">
      <c r="A423" s="1014"/>
      <c r="B423" s="1014"/>
      <c r="C423" s="1014"/>
      <c r="D423" s="1014"/>
      <c r="E423" s="1014"/>
      <c r="F423" s="1014"/>
      <c r="G423" s="1014"/>
      <c r="H423" s="1014"/>
      <c r="I423" s="1014"/>
      <c r="J423" s="1014"/>
      <c r="K423" s="1014"/>
      <c r="L423" s="1014"/>
      <c r="M423" s="1014"/>
      <c r="N423" s="1014"/>
      <c r="O423" s="1014"/>
      <c r="P423" s="1014"/>
      <c r="Q423" s="1014"/>
      <c r="R423" s="1014"/>
      <c r="S423" s="1014"/>
      <c r="T423" s="1014"/>
      <c r="U423" s="1014"/>
      <c r="V423" s="1014"/>
      <c r="W423" s="1014"/>
      <c r="X423" s="1014"/>
      <c r="Y423" s="1014"/>
      <c r="Z423" s="1014"/>
      <c r="AA423" s="1014"/>
      <c r="AB423" s="1014"/>
      <c r="AC423" s="1014"/>
      <c r="AD423" s="1014"/>
      <c r="AE423" s="1014"/>
    </row>
    <row r="424" customFormat="false" ht="12.75" hidden="false" customHeight="false" outlineLevel="0" collapsed="false">
      <c r="A424" s="1014"/>
      <c r="B424" s="1014"/>
      <c r="C424" s="1014"/>
      <c r="D424" s="1014"/>
      <c r="E424" s="1014"/>
      <c r="F424" s="1014"/>
      <c r="G424" s="1014"/>
      <c r="H424" s="1014"/>
      <c r="I424" s="1014"/>
      <c r="J424" s="1014"/>
      <c r="K424" s="1014"/>
      <c r="L424" s="1014"/>
      <c r="M424" s="1014"/>
      <c r="N424" s="1014"/>
      <c r="O424" s="1014"/>
      <c r="P424" s="1014"/>
      <c r="Q424" s="1014"/>
      <c r="R424" s="1014"/>
      <c r="S424" s="1014"/>
      <c r="T424" s="1014"/>
      <c r="U424" s="1014"/>
      <c r="V424" s="1014"/>
      <c r="W424" s="1014"/>
      <c r="X424" s="1014"/>
      <c r="Y424" s="1014"/>
      <c r="Z424" s="1014"/>
      <c r="AA424" s="1014"/>
      <c r="AB424" s="1014"/>
      <c r="AC424" s="1014"/>
      <c r="AD424" s="1014"/>
      <c r="AE424" s="1014"/>
    </row>
    <row r="425" customFormat="false" ht="12.75" hidden="false" customHeight="false" outlineLevel="0" collapsed="false">
      <c r="A425" s="1014"/>
      <c r="B425" s="1014"/>
      <c r="C425" s="1014"/>
      <c r="D425" s="1014"/>
      <c r="E425" s="1014"/>
      <c r="F425" s="1014"/>
      <c r="G425" s="1014"/>
      <c r="H425" s="1014"/>
      <c r="I425" s="1014"/>
      <c r="J425" s="1014"/>
      <c r="K425" s="1014"/>
      <c r="L425" s="1014"/>
      <c r="M425" s="1014"/>
      <c r="N425" s="1014"/>
      <c r="O425" s="1014"/>
      <c r="P425" s="1014"/>
      <c r="Q425" s="1014"/>
      <c r="R425" s="1014"/>
      <c r="S425" s="1014"/>
      <c r="T425" s="1014"/>
      <c r="U425" s="1014"/>
      <c r="V425" s="1014"/>
      <c r="W425" s="1014"/>
      <c r="X425" s="1014"/>
      <c r="Y425" s="1014"/>
      <c r="Z425" s="1014"/>
      <c r="AA425" s="1014"/>
      <c r="AB425" s="1014"/>
      <c r="AC425" s="1014"/>
      <c r="AD425" s="1014"/>
      <c r="AE425" s="1014"/>
    </row>
    <row r="426" customFormat="false" ht="12.75" hidden="false" customHeight="false" outlineLevel="0" collapsed="false">
      <c r="A426" s="1014"/>
      <c r="B426" s="1014"/>
      <c r="C426" s="1014"/>
      <c r="D426" s="1014"/>
      <c r="E426" s="1014"/>
      <c r="F426" s="1014"/>
      <c r="G426" s="1014"/>
      <c r="H426" s="1014"/>
      <c r="I426" s="1014"/>
      <c r="J426" s="1014"/>
      <c r="K426" s="1014"/>
      <c r="L426" s="1014"/>
      <c r="M426" s="1014"/>
      <c r="N426" s="1014"/>
      <c r="O426" s="1014"/>
      <c r="P426" s="1014"/>
      <c r="Q426" s="1014"/>
      <c r="R426" s="1014"/>
      <c r="S426" s="1014"/>
      <c r="T426" s="1014"/>
      <c r="U426" s="1014"/>
      <c r="V426" s="1014"/>
      <c r="W426" s="1014"/>
      <c r="X426" s="1014"/>
      <c r="Y426" s="1014"/>
      <c r="Z426" s="1014"/>
      <c r="AA426" s="1014"/>
      <c r="AB426" s="1014"/>
      <c r="AC426" s="1014"/>
      <c r="AD426" s="1014"/>
      <c r="AE426" s="1014"/>
    </row>
    <row r="427" customFormat="false" ht="12.75" hidden="false" customHeight="false" outlineLevel="0" collapsed="false">
      <c r="A427" s="1014"/>
      <c r="B427" s="1014"/>
      <c r="C427" s="1014"/>
      <c r="D427" s="1014"/>
      <c r="E427" s="1014"/>
      <c r="F427" s="1014"/>
      <c r="G427" s="1014"/>
      <c r="H427" s="1014"/>
      <c r="I427" s="1014"/>
      <c r="J427" s="1014"/>
      <c r="K427" s="1014"/>
      <c r="L427" s="1014"/>
      <c r="M427" s="1014"/>
      <c r="N427" s="1014"/>
      <c r="O427" s="1014"/>
      <c r="P427" s="1014"/>
      <c r="Q427" s="1014"/>
      <c r="R427" s="1014"/>
      <c r="S427" s="1014"/>
      <c r="T427" s="1014"/>
      <c r="U427" s="1014"/>
      <c r="V427" s="1014"/>
      <c r="W427" s="1014"/>
      <c r="X427" s="1014"/>
      <c r="Y427" s="1014"/>
      <c r="Z427" s="1014"/>
      <c r="AA427" s="1014"/>
      <c r="AB427" s="1014"/>
      <c r="AC427" s="1014"/>
      <c r="AD427" s="1014"/>
      <c r="AE427" s="1014"/>
    </row>
    <row r="428" customFormat="false" ht="12.75" hidden="false" customHeight="false" outlineLevel="0" collapsed="false">
      <c r="A428" s="1014"/>
      <c r="B428" s="1014"/>
      <c r="C428" s="1014"/>
      <c r="D428" s="1014"/>
      <c r="E428" s="1014"/>
      <c r="F428" s="1014"/>
      <c r="G428" s="1014"/>
      <c r="H428" s="1014"/>
      <c r="I428" s="1014"/>
      <c r="J428" s="1014"/>
      <c r="K428" s="1014"/>
      <c r="L428" s="1014"/>
      <c r="M428" s="1014"/>
      <c r="N428" s="1014"/>
      <c r="O428" s="1014"/>
      <c r="P428" s="1014"/>
      <c r="Q428" s="1014"/>
      <c r="R428" s="1014"/>
      <c r="S428" s="1014"/>
      <c r="T428" s="1014"/>
      <c r="U428" s="1014"/>
      <c r="V428" s="1014"/>
      <c r="W428" s="1014"/>
      <c r="X428" s="1014"/>
      <c r="Y428" s="1014"/>
      <c r="Z428" s="1014"/>
      <c r="AA428" s="1014"/>
      <c r="AB428" s="1014"/>
      <c r="AC428" s="1014"/>
      <c r="AD428" s="1014"/>
      <c r="AE428" s="1014"/>
    </row>
    <row r="429" customFormat="false" ht="12.75" hidden="false" customHeight="false" outlineLevel="0" collapsed="false">
      <c r="A429" s="1014"/>
      <c r="B429" s="1014"/>
      <c r="C429" s="1014"/>
      <c r="D429" s="1014"/>
      <c r="E429" s="1014"/>
      <c r="F429" s="1014"/>
      <c r="G429" s="1014"/>
      <c r="H429" s="1014"/>
      <c r="I429" s="1014"/>
      <c r="J429" s="1014"/>
      <c r="K429" s="1014"/>
      <c r="L429" s="1014"/>
      <c r="M429" s="1014"/>
      <c r="N429" s="1014"/>
      <c r="O429" s="1014"/>
      <c r="P429" s="1014"/>
      <c r="Q429" s="1014"/>
      <c r="R429" s="1014"/>
      <c r="S429" s="1014"/>
      <c r="T429" s="1014"/>
      <c r="U429" s="1014"/>
      <c r="V429" s="1014"/>
      <c r="W429" s="1014"/>
      <c r="X429" s="1014"/>
      <c r="Y429" s="1014"/>
      <c r="Z429" s="1014"/>
      <c r="AA429" s="1014"/>
      <c r="AB429" s="1014"/>
      <c r="AC429" s="1014"/>
      <c r="AD429" s="1014"/>
      <c r="AE429" s="1014"/>
    </row>
    <row r="430" customFormat="false" ht="12.75" hidden="false" customHeight="false" outlineLevel="0" collapsed="false">
      <c r="A430" s="1014"/>
      <c r="B430" s="1014"/>
      <c r="C430" s="1014"/>
      <c r="D430" s="1014"/>
      <c r="E430" s="1014"/>
      <c r="F430" s="1014"/>
      <c r="G430" s="1014"/>
      <c r="H430" s="1014"/>
      <c r="I430" s="1014"/>
      <c r="J430" s="1014"/>
      <c r="K430" s="1014"/>
      <c r="L430" s="1014"/>
      <c r="M430" s="1014"/>
      <c r="N430" s="1014"/>
      <c r="O430" s="1014"/>
      <c r="P430" s="1014"/>
      <c r="Q430" s="1014"/>
      <c r="R430" s="1014"/>
      <c r="S430" s="1014"/>
      <c r="T430" s="1014"/>
      <c r="U430" s="1014"/>
      <c r="V430" s="1014"/>
      <c r="W430" s="1014"/>
      <c r="X430" s="1014"/>
      <c r="Y430" s="1014"/>
      <c r="Z430" s="1014"/>
      <c r="AA430" s="1014"/>
      <c r="AB430" s="1014"/>
      <c r="AC430" s="1014"/>
      <c r="AD430" s="1014"/>
      <c r="AE430" s="1014"/>
    </row>
    <row r="431" customFormat="false" ht="12.75" hidden="false" customHeight="false" outlineLevel="0" collapsed="false">
      <c r="A431" s="1014"/>
      <c r="B431" s="1014"/>
      <c r="C431" s="1014"/>
      <c r="D431" s="1014"/>
      <c r="E431" s="1014"/>
      <c r="F431" s="1014"/>
      <c r="G431" s="1014"/>
      <c r="H431" s="1014"/>
      <c r="I431" s="1014"/>
      <c r="J431" s="1014"/>
      <c r="K431" s="1014"/>
      <c r="L431" s="1014"/>
      <c r="M431" s="1014"/>
      <c r="N431" s="1014"/>
      <c r="O431" s="1014"/>
      <c r="P431" s="1014"/>
      <c r="Q431" s="1014"/>
      <c r="R431" s="1014"/>
      <c r="S431" s="1014"/>
      <c r="T431" s="1014"/>
      <c r="U431" s="1014"/>
      <c r="V431" s="1014"/>
      <c r="W431" s="1014"/>
      <c r="X431" s="1014"/>
      <c r="Y431" s="1014"/>
      <c r="Z431" s="1014"/>
      <c r="AA431" s="1014"/>
      <c r="AB431" s="1014"/>
      <c r="AC431" s="1014"/>
      <c r="AD431" s="1014"/>
      <c r="AE431" s="1014"/>
    </row>
    <row r="432" customFormat="false" ht="12.75" hidden="false" customHeight="false" outlineLevel="0" collapsed="false">
      <c r="A432" s="1014"/>
      <c r="B432" s="1014"/>
      <c r="C432" s="1014"/>
      <c r="D432" s="1014"/>
      <c r="E432" s="1014"/>
      <c r="F432" s="1014"/>
      <c r="G432" s="1014"/>
      <c r="H432" s="1014"/>
      <c r="I432" s="1014"/>
      <c r="J432" s="1014"/>
      <c r="K432" s="1014"/>
      <c r="L432" s="1014"/>
      <c r="M432" s="1014"/>
      <c r="N432" s="1014"/>
      <c r="O432" s="1014"/>
      <c r="P432" s="1014"/>
      <c r="Q432" s="1014"/>
      <c r="R432" s="1014"/>
      <c r="S432" s="1014"/>
      <c r="T432" s="1014"/>
      <c r="U432" s="1014"/>
      <c r="V432" s="1014"/>
      <c r="W432" s="1014"/>
      <c r="X432" s="1014"/>
      <c r="Y432" s="1014"/>
      <c r="Z432" s="1014"/>
      <c r="AA432" s="1014"/>
      <c r="AB432" s="1014"/>
      <c r="AC432" s="1014"/>
      <c r="AD432" s="1014"/>
      <c r="AE432" s="1014"/>
    </row>
    <row r="433" customFormat="false" ht="12.75" hidden="false" customHeight="false" outlineLevel="0" collapsed="false">
      <c r="A433" s="1014"/>
      <c r="B433" s="1014"/>
      <c r="C433" s="1014"/>
      <c r="D433" s="1014"/>
      <c r="E433" s="1014"/>
      <c r="F433" s="1014"/>
      <c r="G433" s="1014"/>
      <c r="H433" s="1014"/>
      <c r="I433" s="1014"/>
      <c r="J433" s="1014"/>
      <c r="K433" s="1014"/>
      <c r="L433" s="1014"/>
      <c r="M433" s="1014"/>
      <c r="N433" s="1014"/>
      <c r="O433" s="1014"/>
      <c r="P433" s="1014"/>
      <c r="Q433" s="1014"/>
      <c r="R433" s="1014"/>
      <c r="S433" s="1014"/>
      <c r="T433" s="1014"/>
      <c r="U433" s="1014"/>
      <c r="V433" s="1014"/>
      <c r="W433" s="1014"/>
      <c r="X433" s="1014"/>
      <c r="Y433" s="1014"/>
      <c r="Z433" s="1014"/>
      <c r="AA433" s="1014"/>
      <c r="AB433" s="1014"/>
      <c r="AC433" s="1014"/>
      <c r="AD433" s="1014"/>
      <c r="AE433" s="1014"/>
    </row>
    <row r="434" customFormat="false" ht="12.75" hidden="false" customHeight="false" outlineLevel="0" collapsed="false">
      <c r="A434" s="1014"/>
      <c r="B434" s="1014"/>
      <c r="C434" s="1014"/>
      <c r="D434" s="1014"/>
      <c r="E434" s="1014"/>
      <c r="F434" s="1014"/>
      <c r="G434" s="1014"/>
      <c r="H434" s="1014"/>
      <c r="I434" s="1014"/>
      <c r="J434" s="1014"/>
      <c r="K434" s="1014"/>
      <c r="L434" s="1014"/>
      <c r="M434" s="1014"/>
      <c r="N434" s="1014"/>
      <c r="O434" s="1014"/>
      <c r="P434" s="1014"/>
      <c r="Q434" s="1014"/>
      <c r="R434" s="1014"/>
      <c r="S434" s="1014"/>
      <c r="T434" s="1014"/>
      <c r="U434" s="1014"/>
      <c r="V434" s="1014"/>
      <c r="W434" s="1014"/>
      <c r="X434" s="1014"/>
      <c r="Y434" s="1014"/>
      <c r="Z434" s="1014"/>
      <c r="AA434" s="1014"/>
      <c r="AB434" s="1014"/>
      <c r="AC434" s="1014"/>
      <c r="AD434" s="1014"/>
      <c r="AE434" s="1014"/>
    </row>
    <row r="435" customFormat="false" ht="12.75" hidden="false" customHeight="false" outlineLevel="0" collapsed="false">
      <c r="A435" s="1014"/>
      <c r="B435" s="1014"/>
      <c r="C435" s="1014"/>
      <c r="D435" s="1014"/>
      <c r="E435" s="1014"/>
      <c r="F435" s="1014"/>
      <c r="G435" s="1014"/>
      <c r="H435" s="1014"/>
      <c r="I435" s="1014"/>
      <c r="J435" s="1014"/>
      <c r="K435" s="1014"/>
      <c r="L435" s="1014"/>
      <c r="M435" s="1014"/>
      <c r="N435" s="1014"/>
      <c r="O435" s="1014"/>
      <c r="P435" s="1014"/>
      <c r="Q435" s="1014"/>
      <c r="R435" s="1014"/>
      <c r="S435" s="1014"/>
      <c r="T435" s="1014"/>
      <c r="U435" s="1014"/>
      <c r="V435" s="1014"/>
      <c r="W435" s="1014"/>
      <c r="X435" s="1014"/>
      <c r="Y435" s="1014"/>
      <c r="Z435" s="1014"/>
      <c r="AA435" s="1014"/>
      <c r="AB435" s="1014"/>
      <c r="AC435" s="1014"/>
      <c r="AD435" s="1014"/>
      <c r="AE435" s="1014"/>
    </row>
    <row r="436" customFormat="false" ht="12.75" hidden="false" customHeight="false" outlineLevel="0" collapsed="false">
      <c r="A436" s="1014"/>
      <c r="B436" s="1014"/>
      <c r="C436" s="1014"/>
      <c r="D436" s="1014"/>
      <c r="E436" s="1014"/>
      <c r="F436" s="1014"/>
      <c r="G436" s="1014"/>
      <c r="H436" s="1014"/>
      <c r="I436" s="1014"/>
      <c r="J436" s="1014"/>
      <c r="K436" s="1014"/>
      <c r="L436" s="1014"/>
      <c r="M436" s="1014"/>
      <c r="N436" s="1014"/>
      <c r="O436" s="1014"/>
      <c r="P436" s="1014"/>
      <c r="Q436" s="1014"/>
      <c r="R436" s="1014"/>
      <c r="S436" s="1014"/>
      <c r="T436" s="1014"/>
      <c r="U436" s="1014"/>
      <c r="V436" s="1014"/>
      <c r="W436" s="1014"/>
      <c r="X436" s="1014"/>
      <c r="Y436" s="1014"/>
      <c r="Z436" s="1014"/>
      <c r="AA436" s="1014"/>
      <c r="AB436" s="1014"/>
      <c r="AC436" s="1014"/>
      <c r="AD436" s="1014"/>
      <c r="AE436" s="1014"/>
    </row>
    <row r="437" customFormat="false" ht="12.75" hidden="false" customHeight="false" outlineLevel="0" collapsed="false">
      <c r="A437" s="1014"/>
      <c r="B437" s="1014"/>
      <c r="C437" s="1014"/>
      <c r="D437" s="1014"/>
      <c r="E437" s="1014"/>
      <c r="F437" s="1014"/>
      <c r="G437" s="1014"/>
      <c r="H437" s="1014"/>
      <c r="I437" s="1014"/>
      <c r="J437" s="1014"/>
      <c r="K437" s="1014"/>
      <c r="L437" s="1014"/>
      <c r="M437" s="1014"/>
      <c r="N437" s="1014"/>
      <c r="O437" s="1014"/>
      <c r="P437" s="1014"/>
      <c r="Q437" s="1014"/>
      <c r="R437" s="1014"/>
      <c r="S437" s="1014"/>
      <c r="T437" s="1014"/>
      <c r="U437" s="1014"/>
      <c r="V437" s="1014"/>
      <c r="W437" s="1014"/>
      <c r="X437" s="1014"/>
      <c r="Y437" s="1014"/>
      <c r="Z437" s="1014"/>
      <c r="AA437" s="1014"/>
      <c r="AB437" s="1014"/>
      <c r="AC437" s="1014"/>
      <c r="AD437" s="1014"/>
      <c r="AE437" s="1014"/>
    </row>
    <row r="438" customFormat="false" ht="12.75" hidden="false" customHeight="false" outlineLevel="0" collapsed="false">
      <c r="A438" s="1014"/>
      <c r="B438" s="1014"/>
      <c r="C438" s="1014"/>
      <c r="D438" s="1014"/>
      <c r="E438" s="1014"/>
      <c r="F438" s="1014"/>
      <c r="G438" s="1014"/>
      <c r="H438" s="1014"/>
      <c r="I438" s="1014"/>
      <c r="J438" s="1014"/>
      <c r="K438" s="1014"/>
      <c r="L438" s="1014"/>
      <c r="M438" s="1014"/>
      <c r="N438" s="1014"/>
      <c r="O438" s="1014"/>
      <c r="P438" s="1014"/>
      <c r="Q438" s="1014"/>
      <c r="R438" s="1014"/>
      <c r="S438" s="1014"/>
      <c r="T438" s="1014"/>
      <c r="U438" s="1014"/>
      <c r="V438" s="1014"/>
      <c r="W438" s="1014"/>
      <c r="X438" s="1014"/>
      <c r="Y438" s="1014"/>
      <c r="Z438" s="1014"/>
      <c r="AA438" s="1014"/>
      <c r="AB438" s="1014"/>
      <c r="AC438" s="1014"/>
      <c r="AD438" s="1014"/>
      <c r="AE438" s="1014"/>
    </row>
    <row r="439" customFormat="false" ht="12.75" hidden="false" customHeight="false" outlineLevel="0" collapsed="false">
      <c r="A439" s="1014"/>
      <c r="B439" s="1014"/>
      <c r="C439" s="1014"/>
      <c r="D439" s="1014"/>
      <c r="E439" s="1014"/>
      <c r="F439" s="1014"/>
      <c r="G439" s="1014"/>
      <c r="H439" s="1014"/>
      <c r="I439" s="1014"/>
      <c r="J439" s="1014"/>
      <c r="K439" s="1014"/>
      <c r="L439" s="1014"/>
      <c r="M439" s="1014"/>
      <c r="N439" s="1014"/>
      <c r="O439" s="1014"/>
      <c r="P439" s="1014"/>
      <c r="Q439" s="1014"/>
      <c r="R439" s="1014"/>
      <c r="S439" s="1014"/>
      <c r="T439" s="1014"/>
      <c r="U439" s="1014"/>
      <c r="V439" s="1014"/>
      <c r="W439" s="1014"/>
      <c r="X439" s="1014"/>
      <c r="Y439" s="1014"/>
      <c r="Z439" s="1014"/>
      <c r="AA439" s="1014"/>
      <c r="AB439" s="1014"/>
      <c r="AC439" s="1014"/>
      <c r="AD439" s="1014"/>
      <c r="AE439" s="1014"/>
    </row>
    <row r="440" customFormat="false" ht="12.75" hidden="false" customHeight="false" outlineLevel="0" collapsed="false">
      <c r="A440" s="1014"/>
      <c r="B440" s="1014"/>
      <c r="C440" s="1014"/>
      <c r="D440" s="1014"/>
      <c r="E440" s="1014"/>
      <c r="F440" s="1014"/>
      <c r="G440" s="1014"/>
      <c r="H440" s="1014"/>
      <c r="I440" s="1014"/>
      <c r="J440" s="1014"/>
      <c r="K440" s="1014"/>
      <c r="L440" s="1014"/>
      <c r="M440" s="1014"/>
      <c r="N440" s="1014"/>
      <c r="O440" s="1014"/>
      <c r="P440" s="1014"/>
      <c r="Q440" s="1014"/>
      <c r="R440" s="1014"/>
      <c r="S440" s="1014"/>
      <c r="T440" s="1014"/>
      <c r="U440" s="1014"/>
      <c r="V440" s="1014"/>
      <c r="W440" s="1014"/>
      <c r="X440" s="1014"/>
      <c r="Y440" s="1014"/>
      <c r="Z440" s="1014"/>
      <c r="AA440" s="1014"/>
      <c r="AB440" s="1014"/>
      <c r="AC440" s="1014"/>
      <c r="AD440" s="1014"/>
      <c r="AE440" s="1014"/>
    </row>
    <row r="441" customFormat="false" ht="12.75" hidden="false" customHeight="false" outlineLevel="0" collapsed="false">
      <c r="A441" s="1014"/>
      <c r="B441" s="1014"/>
      <c r="C441" s="1014"/>
      <c r="D441" s="1014"/>
      <c r="E441" s="1014"/>
      <c r="F441" s="1014"/>
      <c r="G441" s="1014"/>
      <c r="H441" s="1014"/>
      <c r="I441" s="1014"/>
      <c r="J441" s="1014"/>
      <c r="K441" s="1014"/>
      <c r="L441" s="1014"/>
      <c r="M441" s="1014"/>
      <c r="N441" s="1014"/>
      <c r="O441" s="1014"/>
      <c r="P441" s="1014"/>
      <c r="Q441" s="1014"/>
      <c r="R441" s="1014"/>
      <c r="S441" s="1014"/>
      <c r="T441" s="1014"/>
      <c r="U441" s="1014"/>
      <c r="V441" s="1014"/>
      <c r="W441" s="1014"/>
      <c r="X441" s="1014"/>
      <c r="Y441" s="1014"/>
      <c r="Z441" s="1014"/>
      <c r="AA441" s="1014"/>
      <c r="AB441" s="1014"/>
      <c r="AC441" s="1014"/>
      <c r="AD441" s="1014"/>
      <c r="AE441" s="1014"/>
    </row>
    <row r="442" customFormat="false" ht="12.75" hidden="false" customHeight="false" outlineLevel="0" collapsed="false">
      <c r="A442" s="1014"/>
      <c r="B442" s="1014"/>
      <c r="C442" s="1014"/>
      <c r="D442" s="1014"/>
      <c r="E442" s="1014"/>
      <c r="F442" s="1014"/>
      <c r="G442" s="1014"/>
      <c r="H442" s="1014"/>
      <c r="I442" s="1014"/>
      <c r="J442" s="1014"/>
      <c r="K442" s="1014"/>
      <c r="L442" s="1014"/>
      <c r="M442" s="1014"/>
      <c r="N442" s="1014"/>
      <c r="O442" s="1014"/>
      <c r="P442" s="1014"/>
      <c r="Q442" s="1014"/>
      <c r="R442" s="1014"/>
      <c r="S442" s="1014"/>
      <c r="T442" s="1014"/>
      <c r="U442" s="1014"/>
      <c r="V442" s="1014"/>
      <c r="W442" s="1014"/>
      <c r="X442" s="1014"/>
      <c r="Y442" s="1014"/>
      <c r="Z442" s="1014"/>
      <c r="AA442" s="1014"/>
      <c r="AB442" s="1014"/>
      <c r="AC442" s="1014"/>
      <c r="AD442" s="1014"/>
      <c r="AE442" s="1014"/>
    </row>
    <row r="443" customFormat="false" ht="12.75" hidden="false" customHeight="false" outlineLevel="0" collapsed="false">
      <c r="A443" s="1014"/>
      <c r="B443" s="1014"/>
      <c r="C443" s="1014"/>
      <c r="D443" s="1014"/>
      <c r="E443" s="1014"/>
      <c r="F443" s="1014"/>
      <c r="G443" s="1014"/>
      <c r="H443" s="1014"/>
      <c r="I443" s="1014"/>
      <c r="J443" s="1014"/>
      <c r="K443" s="1014"/>
      <c r="L443" s="1014"/>
      <c r="M443" s="1014"/>
      <c r="N443" s="1014"/>
      <c r="O443" s="1014"/>
      <c r="P443" s="1014"/>
      <c r="Q443" s="1014"/>
      <c r="R443" s="1014"/>
      <c r="S443" s="1014"/>
      <c r="T443" s="1014"/>
      <c r="U443" s="1014"/>
      <c r="V443" s="1014"/>
      <c r="W443" s="1014"/>
      <c r="X443" s="1014"/>
      <c r="Y443" s="1014"/>
      <c r="Z443" s="1014"/>
      <c r="AA443" s="1014"/>
      <c r="AB443" s="1014"/>
      <c r="AC443" s="1014"/>
      <c r="AD443" s="1014"/>
      <c r="AE443" s="1014"/>
    </row>
    <row r="444" customFormat="false" ht="12.75" hidden="false" customHeight="false" outlineLevel="0" collapsed="false">
      <c r="A444" s="1014"/>
      <c r="B444" s="1014"/>
      <c r="C444" s="1014"/>
      <c r="D444" s="1014"/>
      <c r="E444" s="1014"/>
      <c r="F444" s="1014"/>
      <c r="G444" s="1014"/>
      <c r="H444" s="1014"/>
      <c r="I444" s="1014"/>
      <c r="J444" s="1014"/>
      <c r="K444" s="1014"/>
      <c r="L444" s="1014"/>
      <c r="M444" s="1014"/>
      <c r="N444" s="1014"/>
      <c r="O444" s="1014"/>
      <c r="P444" s="1014"/>
      <c r="Q444" s="1014"/>
      <c r="R444" s="1014"/>
      <c r="S444" s="1014"/>
      <c r="T444" s="1014"/>
      <c r="U444" s="1014"/>
      <c r="V444" s="1014"/>
      <c r="W444" s="1014"/>
      <c r="X444" s="1014"/>
      <c r="Y444" s="1014"/>
      <c r="Z444" s="1014"/>
      <c r="AA444" s="1014"/>
      <c r="AB444" s="1014"/>
      <c r="AC444" s="1014"/>
      <c r="AD444" s="1014"/>
      <c r="AE444" s="1014"/>
    </row>
    <row r="445" customFormat="false" ht="12.75" hidden="false" customHeight="false" outlineLevel="0" collapsed="false">
      <c r="A445" s="1014"/>
      <c r="B445" s="1014"/>
      <c r="C445" s="1014"/>
      <c r="D445" s="1014"/>
      <c r="E445" s="1014"/>
      <c r="F445" s="1014"/>
      <c r="G445" s="1014"/>
      <c r="H445" s="1014"/>
      <c r="I445" s="1014"/>
      <c r="J445" s="1014"/>
      <c r="K445" s="1014"/>
      <c r="L445" s="1014"/>
      <c r="M445" s="1014"/>
      <c r="N445" s="1014"/>
      <c r="O445" s="1014"/>
      <c r="P445" s="1014"/>
      <c r="Q445" s="1014"/>
      <c r="R445" s="1014"/>
      <c r="S445" s="1014"/>
      <c r="T445" s="1014"/>
      <c r="U445" s="1014"/>
      <c r="V445" s="1014"/>
      <c r="W445" s="1014"/>
      <c r="X445" s="1014"/>
      <c r="Y445" s="1014"/>
      <c r="Z445" s="1014"/>
      <c r="AA445" s="1014"/>
      <c r="AB445" s="1014"/>
      <c r="AC445" s="1014"/>
      <c r="AD445" s="1014"/>
      <c r="AE445" s="1014"/>
    </row>
    <row r="446" customFormat="false" ht="12.75" hidden="false" customHeight="false" outlineLevel="0" collapsed="false">
      <c r="A446" s="1014"/>
      <c r="B446" s="1014"/>
      <c r="C446" s="1014"/>
      <c r="D446" s="1014"/>
      <c r="E446" s="1014"/>
      <c r="F446" s="1014"/>
      <c r="G446" s="1014"/>
      <c r="H446" s="1014"/>
      <c r="I446" s="1014"/>
      <c r="J446" s="1014"/>
      <c r="K446" s="1014"/>
      <c r="L446" s="1014"/>
      <c r="M446" s="1014"/>
      <c r="N446" s="1014"/>
      <c r="O446" s="1014"/>
      <c r="P446" s="1014"/>
      <c r="Q446" s="1014"/>
      <c r="R446" s="1014"/>
      <c r="S446" s="1014"/>
      <c r="T446" s="1014"/>
      <c r="U446" s="1014"/>
      <c r="V446" s="1014"/>
      <c r="W446" s="1014"/>
      <c r="X446" s="1014"/>
      <c r="Y446" s="1014"/>
      <c r="Z446" s="1014"/>
      <c r="AA446" s="1014"/>
      <c r="AB446" s="1014"/>
      <c r="AC446" s="1014"/>
      <c r="AD446" s="1014"/>
      <c r="AE446" s="1014"/>
    </row>
    <row r="447" customFormat="false" ht="12.75" hidden="false" customHeight="false" outlineLevel="0" collapsed="false">
      <c r="A447" s="1014"/>
      <c r="B447" s="1014"/>
      <c r="C447" s="1014"/>
      <c r="D447" s="1014"/>
      <c r="E447" s="1014"/>
      <c r="F447" s="1014"/>
      <c r="G447" s="1014"/>
      <c r="H447" s="1014"/>
      <c r="I447" s="1014"/>
      <c r="J447" s="1014"/>
      <c r="K447" s="1014"/>
      <c r="L447" s="1014"/>
      <c r="M447" s="1014"/>
      <c r="N447" s="1014"/>
      <c r="O447" s="1014"/>
      <c r="P447" s="1014"/>
      <c r="Q447" s="1014"/>
      <c r="R447" s="1014"/>
      <c r="S447" s="1014"/>
      <c r="T447" s="1014"/>
      <c r="U447" s="1014"/>
      <c r="V447" s="1014"/>
      <c r="W447" s="1014"/>
      <c r="X447" s="1014"/>
      <c r="Y447" s="1014"/>
      <c r="Z447" s="1014"/>
      <c r="AA447" s="1014"/>
      <c r="AB447" s="1014"/>
      <c r="AC447" s="1014"/>
      <c r="AD447" s="1014"/>
      <c r="AE447" s="1014"/>
    </row>
    <row r="448" customFormat="false" ht="12.75" hidden="false" customHeight="false" outlineLevel="0" collapsed="false">
      <c r="A448" s="1014"/>
      <c r="B448" s="1014"/>
      <c r="C448" s="1014"/>
      <c r="D448" s="1014"/>
      <c r="E448" s="1014"/>
      <c r="F448" s="1014"/>
      <c r="G448" s="1014"/>
      <c r="H448" s="1014"/>
      <c r="I448" s="1014"/>
      <c r="J448" s="1014"/>
      <c r="K448" s="1014"/>
      <c r="L448" s="1014"/>
      <c r="M448" s="1014"/>
      <c r="N448" s="1014"/>
      <c r="O448" s="1014"/>
      <c r="P448" s="1014"/>
      <c r="Q448" s="1014"/>
      <c r="R448" s="1014"/>
      <c r="S448" s="1014"/>
      <c r="T448" s="1014"/>
      <c r="U448" s="1014"/>
      <c r="V448" s="1014"/>
      <c r="W448" s="1014"/>
      <c r="X448" s="1014"/>
      <c r="Y448" s="1014"/>
      <c r="Z448" s="1014"/>
      <c r="AA448" s="1014"/>
      <c r="AB448" s="1014"/>
      <c r="AC448" s="1014"/>
      <c r="AD448" s="1014"/>
      <c r="AE448" s="1014"/>
    </row>
    <row r="449" customFormat="false" ht="12.75" hidden="false" customHeight="false" outlineLevel="0" collapsed="false">
      <c r="A449" s="1014"/>
      <c r="B449" s="1014"/>
      <c r="C449" s="1014"/>
      <c r="D449" s="1014"/>
      <c r="E449" s="1014"/>
      <c r="F449" s="1014"/>
      <c r="G449" s="1014"/>
      <c r="H449" s="1014"/>
      <c r="I449" s="1014"/>
      <c r="J449" s="1014"/>
      <c r="K449" s="1014"/>
      <c r="L449" s="1014"/>
      <c r="M449" s="1014"/>
      <c r="N449" s="1014"/>
      <c r="O449" s="1014"/>
      <c r="P449" s="1014"/>
      <c r="Q449" s="1014"/>
      <c r="R449" s="1014"/>
      <c r="S449" s="1014"/>
      <c r="T449" s="1014"/>
      <c r="U449" s="1014"/>
      <c r="V449" s="1014"/>
      <c r="W449" s="1014"/>
      <c r="X449" s="1014"/>
      <c r="Y449" s="1014"/>
      <c r="Z449" s="1014"/>
      <c r="AA449" s="1014"/>
      <c r="AB449" s="1014"/>
      <c r="AC449" s="1014"/>
      <c r="AD449" s="1014"/>
      <c r="AE449" s="1014"/>
    </row>
    <row r="450" customFormat="false" ht="12.75" hidden="false" customHeight="false" outlineLevel="0" collapsed="false">
      <c r="A450" s="1014"/>
      <c r="B450" s="1014"/>
      <c r="C450" s="1014"/>
      <c r="D450" s="1014"/>
      <c r="E450" s="1014"/>
      <c r="F450" s="1014"/>
      <c r="G450" s="1014"/>
      <c r="H450" s="1014"/>
      <c r="I450" s="1014"/>
      <c r="J450" s="1014"/>
      <c r="K450" s="1014"/>
      <c r="L450" s="1014"/>
      <c r="M450" s="1014"/>
      <c r="N450" s="1014"/>
      <c r="O450" s="1014"/>
      <c r="P450" s="1014"/>
      <c r="Q450" s="1014"/>
      <c r="R450" s="1014"/>
      <c r="S450" s="1014"/>
      <c r="T450" s="1014"/>
      <c r="U450" s="1014"/>
      <c r="V450" s="1014"/>
      <c r="W450" s="1014"/>
      <c r="X450" s="1014"/>
      <c r="Y450" s="1014"/>
      <c r="Z450" s="1014"/>
      <c r="AA450" s="1014"/>
      <c r="AB450" s="1014"/>
      <c r="AC450" s="1014"/>
      <c r="AD450" s="1014"/>
      <c r="AE450" s="1014"/>
    </row>
    <row r="451" customFormat="false" ht="12.75" hidden="false" customHeight="false" outlineLevel="0" collapsed="false">
      <c r="A451" s="1014"/>
      <c r="B451" s="1014"/>
      <c r="C451" s="1014"/>
      <c r="D451" s="1014"/>
      <c r="E451" s="1014"/>
      <c r="F451" s="1014"/>
      <c r="G451" s="1014"/>
      <c r="H451" s="1014"/>
      <c r="I451" s="1014"/>
      <c r="J451" s="1014"/>
      <c r="K451" s="1014"/>
      <c r="L451" s="1014"/>
      <c r="M451" s="1014"/>
      <c r="N451" s="1014"/>
      <c r="O451" s="1014"/>
      <c r="P451" s="1014"/>
      <c r="Q451" s="1014"/>
      <c r="R451" s="1014"/>
      <c r="S451" s="1014"/>
      <c r="T451" s="1014"/>
      <c r="U451" s="1014"/>
      <c r="V451" s="1014"/>
      <c r="W451" s="1014"/>
      <c r="X451" s="1014"/>
      <c r="Y451" s="1014"/>
      <c r="Z451" s="1014"/>
      <c r="AA451" s="1014"/>
      <c r="AB451" s="1014"/>
      <c r="AC451" s="1014"/>
      <c r="AD451" s="1014"/>
      <c r="AE451" s="1014"/>
    </row>
    <row r="452" customFormat="false" ht="12.75" hidden="false" customHeight="false" outlineLevel="0" collapsed="false">
      <c r="A452" s="1014"/>
      <c r="B452" s="1014"/>
      <c r="C452" s="1014"/>
      <c r="D452" s="1014"/>
      <c r="E452" s="1014"/>
      <c r="F452" s="1014"/>
      <c r="G452" s="1014"/>
      <c r="H452" s="1014"/>
      <c r="I452" s="1014"/>
      <c r="J452" s="1014"/>
      <c r="K452" s="1014"/>
      <c r="L452" s="1014"/>
      <c r="M452" s="1014"/>
      <c r="N452" s="1014"/>
      <c r="O452" s="1014"/>
      <c r="P452" s="1014"/>
      <c r="Q452" s="1014"/>
      <c r="R452" s="1014"/>
      <c r="S452" s="1014"/>
      <c r="T452" s="1014"/>
      <c r="U452" s="1014"/>
      <c r="V452" s="1014"/>
      <c r="W452" s="1014"/>
      <c r="X452" s="1014"/>
      <c r="Y452" s="1014"/>
      <c r="Z452" s="1014"/>
      <c r="AA452" s="1014"/>
      <c r="AB452" s="1014"/>
      <c r="AC452" s="1014"/>
      <c r="AD452" s="1014"/>
      <c r="AE452" s="1014"/>
    </row>
    <row r="453" customFormat="false" ht="12.75" hidden="false" customHeight="false" outlineLevel="0" collapsed="false">
      <c r="A453" s="1014"/>
      <c r="B453" s="1014"/>
      <c r="C453" s="1014"/>
      <c r="D453" s="1014"/>
      <c r="E453" s="1014"/>
      <c r="F453" s="1014"/>
      <c r="G453" s="1014"/>
      <c r="H453" s="1014"/>
      <c r="I453" s="1014"/>
      <c r="J453" s="1014"/>
      <c r="K453" s="1014"/>
      <c r="L453" s="1014"/>
      <c r="M453" s="1014"/>
      <c r="N453" s="1014"/>
      <c r="O453" s="1014"/>
      <c r="P453" s="1014"/>
      <c r="Q453" s="1014"/>
      <c r="R453" s="1014"/>
      <c r="S453" s="1014"/>
      <c r="T453" s="1014"/>
      <c r="U453" s="1014"/>
      <c r="V453" s="1014"/>
      <c r="W453" s="1014"/>
      <c r="X453" s="1014"/>
      <c r="Y453" s="1014"/>
      <c r="Z453" s="1014"/>
      <c r="AA453" s="1014"/>
      <c r="AB453" s="1014"/>
      <c r="AC453" s="1014"/>
      <c r="AD453" s="1014"/>
      <c r="AE453" s="1014"/>
    </row>
    <row r="454" customFormat="false" ht="12.75" hidden="false" customHeight="false" outlineLevel="0" collapsed="false">
      <c r="A454" s="1014"/>
      <c r="B454" s="1014"/>
      <c r="C454" s="1014"/>
      <c r="D454" s="1014"/>
      <c r="E454" s="1014"/>
      <c r="F454" s="1014"/>
      <c r="G454" s="1014"/>
      <c r="H454" s="1014"/>
      <c r="I454" s="1014"/>
      <c r="J454" s="1014"/>
      <c r="K454" s="1014"/>
      <c r="L454" s="1014"/>
      <c r="M454" s="1014"/>
      <c r="N454" s="1014"/>
      <c r="O454" s="1014"/>
      <c r="P454" s="1014"/>
      <c r="Q454" s="1014"/>
      <c r="R454" s="1014"/>
      <c r="S454" s="1014"/>
      <c r="T454" s="1014"/>
      <c r="U454" s="1014"/>
      <c r="V454" s="1014"/>
      <c r="W454" s="1014"/>
      <c r="X454" s="1014"/>
      <c r="Y454" s="1014"/>
      <c r="Z454" s="1014"/>
      <c r="AA454" s="1014"/>
      <c r="AB454" s="1014"/>
      <c r="AC454" s="1014"/>
      <c r="AD454" s="1014"/>
      <c r="AE454" s="1014"/>
    </row>
    <row r="455" customFormat="false" ht="12.75" hidden="false" customHeight="false" outlineLevel="0" collapsed="false">
      <c r="A455" s="1014"/>
      <c r="B455" s="1014"/>
      <c r="C455" s="1014"/>
      <c r="D455" s="1014"/>
      <c r="E455" s="1014"/>
      <c r="F455" s="1014"/>
      <c r="G455" s="1014"/>
      <c r="H455" s="1014"/>
      <c r="I455" s="1014"/>
      <c r="J455" s="1014"/>
      <c r="K455" s="1014"/>
      <c r="L455" s="1014"/>
      <c r="M455" s="1014"/>
      <c r="N455" s="1014"/>
      <c r="O455" s="1014"/>
      <c r="P455" s="1014"/>
      <c r="Q455" s="1014"/>
      <c r="R455" s="1014"/>
      <c r="S455" s="1014"/>
      <c r="T455" s="1014"/>
      <c r="U455" s="1014"/>
      <c r="V455" s="1014"/>
      <c r="W455" s="1014"/>
      <c r="X455" s="1014"/>
      <c r="Y455" s="1014"/>
      <c r="Z455" s="1014"/>
      <c r="AA455" s="1014"/>
      <c r="AB455" s="1014"/>
      <c r="AC455" s="1014"/>
      <c r="AD455" s="1014"/>
      <c r="AE455" s="1014"/>
    </row>
    <row r="456" customFormat="false" ht="12.75" hidden="false" customHeight="false" outlineLevel="0" collapsed="false">
      <c r="A456" s="1014"/>
      <c r="B456" s="1014"/>
      <c r="C456" s="1014"/>
      <c r="D456" s="1014"/>
      <c r="E456" s="1014"/>
      <c r="F456" s="1014"/>
      <c r="G456" s="1014"/>
      <c r="H456" s="1014"/>
      <c r="I456" s="1014"/>
      <c r="J456" s="1014"/>
      <c r="K456" s="1014"/>
      <c r="L456" s="1014"/>
      <c r="M456" s="1014"/>
      <c r="N456" s="1014"/>
      <c r="O456" s="1014"/>
      <c r="P456" s="1014"/>
      <c r="Q456" s="1014"/>
      <c r="R456" s="1014"/>
      <c r="S456" s="1014"/>
      <c r="T456" s="1014"/>
      <c r="U456" s="1014"/>
      <c r="V456" s="1014"/>
      <c r="W456" s="1014"/>
      <c r="X456" s="1014"/>
      <c r="Y456" s="1014"/>
      <c r="Z456" s="1014"/>
      <c r="AA456" s="1014"/>
      <c r="AB456" s="1014"/>
      <c r="AC456" s="1014"/>
      <c r="AD456" s="1014"/>
      <c r="AE456" s="1014"/>
    </row>
    <row r="457" customFormat="false" ht="12.75" hidden="false" customHeight="false" outlineLevel="0" collapsed="false">
      <c r="A457" s="1014"/>
      <c r="B457" s="1014"/>
      <c r="C457" s="1014"/>
      <c r="D457" s="1014"/>
      <c r="E457" s="1014"/>
      <c r="F457" s="1014"/>
      <c r="G457" s="1014"/>
      <c r="H457" s="1014"/>
      <c r="I457" s="1014"/>
      <c r="J457" s="1014"/>
      <c r="K457" s="1014"/>
      <c r="L457" s="1014"/>
      <c r="M457" s="1014"/>
      <c r="N457" s="1014"/>
      <c r="O457" s="1014"/>
      <c r="P457" s="1014"/>
      <c r="Q457" s="1014"/>
      <c r="R457" s="1014"/>
      <c r="S457" s="1014"/>
      <c r="T457" s="1014"/>
      <c r="U457" s="1014"/>
      <c r="V457" s="1014"/>
      <c r="W457" s="1014"/>
      <c r="X457" s="1014"/>
      <c r="Y457" s="1014"/>
      <c r="Z457" s="1014"/>
      <c r="AA457" s="1014"/>
      <c r="AB457" s="1014"/>
      <c r="AC457" s="1014"/>
      <c r="AD457" s="1014"/>
      <c r="AE457" s="1014"/>
    </row>
    <row r="458" customFormat="false" ht="12.75" hidden="false" customHeight="false" outlineLevel="0" collapsed="false">
      <c r="A458" s="1014"/>
      <c r="B458" s="1014"/>
      <c r="C458" s="1014"/>
      <c r="D458" s="1014"/>
      <c r="E458" s="1014"/>
      <c r="F458" s="1014"/>
      <c r="G458" s="1014"/>
      <c r="H458" s="1014"/>
      <c r="I458" s="1014"/>
      <c r="J458" s="1014"/>
      <c r="K458" s="1014"/>
      <c r="L458" s="1014"/>
      <c r="M458" s="1014"/>
      <c r="N458" s="1014"/>
      <c r="O458" s="1014"/>
      <c r="P458" s="1014"/>
      <c r="Q458" s="1014"/>
      <c r="R458" s="1014"/>
      <c r="S458" s="1014"/>
      <c r="T458" s="1014"/>
      <c r="U458" s="1014"/>
      <c r="V458" s="1014"/>
      <c r="W458" s="1014"/>
      <c r="X458" s="1014"/>
      <c r="Y458" s="1014"/>
      <c r="Z458" s="1014"/>
      <c r="AA458" s="1014"/>
      <c r="AB458" s="1014"/>
      <c r="AC458" s="1014"/>
      <c r="AD458" s="1014"/>
      <c r="AE458" s="1014"/>
    </row>
    <row r="459" customFormat="false" ht="12.75" hidden="false" customHeight="false" outlineLevel="0" collapsed="false">
      <c r="A459" s="1014"/>
      <c r="B459" s="1014"/>
      <c r="C459" s="1014"/>
      <c r="D459" s="1014"/>
      <c r="E459" s="1014"/>
      <c r="F459" s="1014"/>
      <c r="G459" s="1014"/>
      <c r="H459" s="1014"/>
      <c r="I459" s="1014"/>
      <c r="J459" s="1014"/>
      <c r="K459" s="1014"/>
      <c r="L459" s="1014"/>
      <c r="M459" s="1014"/>
      <c r="N459" s="1014"/>
      <c r="O459" s="1014"/>
      <c r="P459" s="1014"/>
      <c r="Q459" s="1014"/>
      <c r="R459" s="1014"/>
      <c r="S459" s="1014"/>
      <c r="T459" s="1014"/>
      <c r="U459" s="1014"/>
      <c r="V459" s="1014"/>
      <c r="W459" s="1014"/>
      <c r="X459" s="1014"/>
      <c r="Y459" s="1014"/>
      <c r="Z459" s="1014"/>
      <c r="AA459" s="1014"/>
      <c r="AB459" s="1014"/>
      <c r="AC459" s="1014"/>
      <c r="AD459" s="1014"/>
      <c r="AE459" s="1014"/>
    </row>
    <row r="460" customFormat="false" ht="12.75" hidden="false" customHeight="false" outlineLevel="0" collapsed="false">
      <c r="A460" s="1014"/>
      <c r="B460" s="1014"/>
      <c r="C460" s="1014"/>
      <c r="D460" s="1014"/>
      <c r="E460" s="1014"/>
      <c r="F460" s="1014"/>
      <c r="G460" s="1014"/>
      <c r="H460" s="1014"/>
      <c r="I460" s="1014"/>
      <c r="J460" s="1014"/>
      <c r="K460" s="1014"/>
      <c r="L460" s="1014"/>
      <c r="M460" s="1014"/>
      <c r="N460" s="1014"/>
      <c r="O460" s="1014"/>
      <c r="P460" s="1014"/>
      <c r="Q460" s="1014"/>
      <c r="R460" s="1014"/>
      <c r="S460" s="1014"/>
      <c r="T460" s="1014"/>
      <c r="U460" s="1014"/>
      <c r="V460" s="1014"/>
      <c r="W460" s="1014"/>
      <c r="X460" s="1014"/>
      <c r="Y460" s="1014"/>
      <c r="Z460" s="1014"/>
      <c r="AA460" s="1014"/>
      <c r="AB460" s="1014"/>
      <c r="AC460" s="1014"/>
      <c r="AD460" s="1014"/>
      <c r="AE460" s="1014"/>
    </row>
    <row r="461" customFormat="false" ht="12.75" hidden="false" customHeight="false" outlineLevel="0" collapsed="false">
      <c r="A461" s="1014"/>
      <c r="B461" s="1014"/>
      <c r="C461" s="1014"/>
      <c r="D461" s="1014"/>
      <c r="E461" s="1014"/>
      <c r="F461" s="1014"/>
      <c r="G461" s="1014"/>
      <c r="H461" s="1014"/>
      <c r="I461" s="1014"/>
      <c r="J461" s="1014"/>
      <c r="K461" s="1014"/>
      <c r="L461" s="1014"/>
      <c r="M461" s="1014"/>
      <c r="N461" s="1014"/>
      <c r="O461" s="1014"/>
      <c r="P461" s="1014"/>
      <c r="Q461" s="1014"/>
      <c r="R461" s="1014"/>
      <c r="S461" s="1014"/>
      <c r="T461" s="1014"/>
      <c r="U461" s="1014"/>
      <c r="V461" s="1014"/>
      <c r="W461" s="1014"/>
      <c r="X461" s="1014"/>
      <c r="Y461" s="1014"/>
      <c r="Z461" s="1014"/>
      <c r="AA461" s="1014"/>
      <c r="AB461" s="1014"/>
      <c r="AC461" s="1014"/>
      <c r="AD461" s="1014"/>
      <c r="AE461" s="1014"/>
    </row>
    <row r="462" customFormat="false" ht="12.75" hidden="false" customHeight="false" outlineLevel="0" collapsed="false">
      <c r="A462" s="1014"/>
      <c r="B462" s="1014"/>
      <c r="C462" s="1014"/>
      <c r="D462" s="1014"/>
      <c r="E462" s="1014"/>
      <c r="F462" s="1014"/>
      <c r="G462" s="1014"/>
      <c r="H462" s="1014"/>
      <c r="I462" s="1014"/>
      <c r="J462" s="1014"/>
      <c r="K462" s="1014"/>
      <c r="L462" s="1014"/>
      <c r="M462" s="1014"/>
      <c r="N462" s="1014"/>
      <c r="O462" s="1014"/>
      <c r="P462" s="1014"/>
      <c r="Q462" s="1014"/>
      <c r="R462" s="1014"/>
      <c r="S462" s="1014"/>
      <c r="T462" s="1014"/>
      <c r="U462" s="1014"/>
      <c r="V462" s="1014"/>
      <c r="W462" s="1014"/>
      <c r="X462" s="1014"/>
      <c r="Y462" s="1014"/>
      <c r="Z462" s="1014"/>
      <c r="AA462" s="1014"/>
      <c r="AB462" s="1014"/>
      <c r="AC462" s="1014"/>
      <c r="AD462" s="1014"/>
      <c r="AE462" s="1014"/>
    </row>
    <row r="463" customFormat="false" ht="12.75" hidden="false" customHeight="false" outlineLevel="0" collapsed="false">
      <c r="A463" s="1014"/>
      <c r="B463" s="1014"/>
      <c r="C463" s="1014"/>
      <c r="D463" s="1014"/>
      <c r="E463" s="1014"/>
      <c r="F463" s="1014"/>
      <c r="G463" s="1014"/>
      <c r="H463" s="1014"/>
      <c r="I463" s="1014"/>
      <c r="J463" s="1014"/>
      <c r="K463" s="1014"/>
      <c r="L463" s="1014"/>
      <c r="M463" s="1014"/>
      <c r="N463" s="1014"/>
      <c r="O463" s="1014"/>
      <c r="P463" s="1014"/>
      <c r="Q463" s="1014"/>
      <c r="R463" s="1014"/>
      <c r="S463" s="1014"/>
      <c r="T463" s="1014"/>
      <c r="U463" s="1014"/>
      <c r="V463" s="1014"/>
      <c r="W463" s="1014"/>
      <c r="X463" s="1014"/>
      <c r="Y463" s="1014"/>
      <c r="Z463" s="1014"/>
      <c r="AA463" s="1014"/>
      <c r="AB463" s="1014"/>
      <c r="AC463" s="1014"/>
      <c r="AD463" s="1014"/>
      <c r="AE463" s="1014"/>
    </row>
    <row r="464" customFormat="false" ht="12.75" hidden="false" customHeight="false" outlineLevel="0" collapsed="false">
      <c r="A464" s="1014"/>
      <c r="B464" s="1014"/>
      <c r="C464" s="1014"/>
      <c r="D464" s="1014"/>
      <c r="E464" s="1014"/>
      <c r="F464" s="1014"/>
      <c r="G464" s="1014"/>
      <c r="H464" s="1014"/>
      <c r="I464" s="1014"/>
      <c r="J464" s="1014"/>
      <c r="K464" s="1014"/>
      <c r="L464" s="1014"/>
      <c r="M464" s="1014"/>
      <c r="N464" s="1014"/>
      <c r="O464" s="1014"/>
      <c r="P464" s="1014"/>
      <c r="Q464" s="1014"/>
      <c r="R464" s="1014"/>
      <c r="S464" s="1014"/>
      <c r="T464" s="1014"/>
      <c r="U464" s="1014"/>
      <c r="V464" s="1014"/>
      <c r="W464" s="1014"/>
      <c r="X464" s="1014"/>
      <c r="Y464" s="1014"/>
      <c r="Z464" s="1014"/>
      <c r="AA464" s="1014"/>
      <c r="AB464" s="1014"/>
      <c r="AC464" s="1014"/>
      <c r="AD464" s="1014"/>
      <c r="AE464" s="1014"/>
    </row>
    <row r="465" customFormat="false" ht="12.75" hidden="false" customHeight="false" outlineLevel="0" collapsed="false">
      <c r="A465" s="1014"/>
      <c r="B465" s="1014"/>
      <c r="C465" s="1014"/>
      <c r="D465" s="1014"/>
      <c r="E465" s="1014"/>
      <c r="F465" s="1014"/>
      <c r="G465" s="1014"/>
      <c r="H465" s="1014"/>
      <c r="I465" s="1014"/>
      <c r="J465" s="1014"/>
      <c r="K465" s="1014"/>
      <c r="L465" s="1014"/>
      <c r="M465" s="1014"/>
      <c r="N465" s="1014"/>
      <c r="O465" s="1014"/>
      <c r="P465" s="1014"/>
      <c r="Q465" s="1014"/>
      <c r="R465" s="1014"/>
      <c r="S465" s="1014"/>
      <c r="T465" s="1014"/>
      <c r="U465" s="1014"/>
      <c r="V465" s="1014"/>
      <c r="W465" s="1014"/>
      <c r="X465" s="1014"/>
      <c r="Y465" s="1014"/>
      <c r="Z465" s="1014"/>
      <c r="AA465" s="1014"/>
      <c r="AB465" s="1014"/>
      <c r="AC465" s="1014"/>
      <c r="AD465" s="1014"/>
      <c r="AE465" s="1014"/>
    </row>
    <row r="466" customFormat="false" ht="12.75" hidden="false" customHeight="false" outlineLevel="0" collapsed="false">
      <c r="A466" s="1014"/>
      <c r="B466" s="1014"/>
      <c r="C466" s="1014"/>
      <c r="D466" s="1014"/>
      <c r="E466" s="1014"/>
      <c r="F466" s="1014"/>
      <c r="G466" s="1014"/>
      <c r="H466" s="1014"/>
      <c r="I466" s="1014"/>
      <c r="J466" s="1014"/>
      <c r="K466" s="1014"/>
      <c r="L466" s="1014"/>
      <c r="M466" s="1014"/>
      <c r="N466" s="1014"/>
      <c r="O466" s="1014"/>
      <c r="P466" s="1014"/>
      <c r="Q466" s="1014"/>
      <c r="R466" s="1014"/>
      <c r="S466" s="1014"/>
      <c r="T466" s="1014"/>
      <c r="U466" s="1014"/>
      <c r="V466" s="1014"/>
      <c r="W466" s="1014"/>
      <c r="X466" s="1014"/>
      <c r="Y466" s="1014"/>
      <c r="Z466" s="1014"/>
      <c r="AA466" s="1014"/>
      <c r="AB466" s="1014"/>
      <c r="AC466" s="1014"/>
      <c r="AD466" s="1014"/>
      <c r="AE466" s="1014"/>
    </row>
    <row r="467" customFormat="false" ht="12.75" hidden="false" customHeight="false" outlineLevel="0" collapsed="false">
      <c r="A467" s="1014"/>
      <c r="B467" s="1014"/>
      <c r="C467" s="1014"/>
      <c r="D467" s="1014"/>
      <c r="E467" s="1014"/>
      <c r="F467" s="1014"/>
      <c r="G467" s="1014"/>
      <c r="H467" s="1014"/>
      <c r="I467" s="1014"/>
      <c r="J467" s="1014"/>
      <c r="K467" s="1014"/>
      <c r="L467" s="1014"/>
      <c r="M467" s="1014"/>
      <c r="N467" s="1014"/>
      <c r="O467" s="1014"/>
      <c r="P467" s="1014"/>
      <c r="Q467" s="1014"/>
      <c r="R467" s="1014"/>
      <c r="S467" s="1014"/>
      <c r="T467" s="1014"/>
      <c r="U467" s="1014"/>
      <c r="V467" s="1014"/>
      <c r="W467" s="1014"/>
      <c r="X467" s="1014"/>
      <c r="Y467" s="1014"/>
      <c r="Z467" s="1014"/>
      <c r="AA467" s="1014"/>
      <c r="AB467" s="1014"/>
      <c r="AC467" s="1014"/>
      <c r="AD467" s="1014"/>
      <c r="AE467" s="1014"/>
    </row>
    <row r="468" customFormat="false" ht="12.75" hidden="false" customHeight="false" outlineLevel="0" collapsed="false">
      <c r="A468" s="1014"/>
      <c r="B468" s="1014"/>
      <c r="C468" s="1014"/>
      <c r="D468" s="1014"/>
      <c r="E468" s="1014"/>
      <c r="F468" s="1014"/>
      <c r="G468" s="1014"/>
      <c r="H468" s="1014"/>
      <c r="I468" s="1014"/>
      <c r="J468" s="1014"/>
      <c r="K468" s="1014"/>
      <c r="L468" s="1014"/>
      <c r="M468" s="1014"/>
      <c r="N468" s="1014"/>
      <c r="O468" s="1014"/>
      <c r="P468" s="1014"/>
      <c r="Q468" s="1014"/>
      <c r="R468" s="1014"/>
      <c r="S468" s="1014"/>
      <c r="T468" s="1014"/>
      <c r="U468" s="1014"/>
      <c r="V468" s="1014"/>
      <c r="W468" s="1014"/>
      <c r="X468" s="1014"/>
      <c r="Y468" s="1014"/>
      <c r="Z468" s="1014"/>
      <c r="AA468" s="1014"/>
      <c r="AB468" s="1014"/>
      <c r="AC468" s="1014"/>
      <c r="AD468" s="1014"/>
      <c r="AE468" s="1014"/>
    </row>
    <row r="469" customFormat="false" ht="12.75" hidden="false" customHeight="false" outlineLevel="0" collapsed="false">
      <c r="A469" s="1014"/>
      <c r="B469" s="1014"/>
      <c r="C469" s="1014"/>
      <c r="D469" s="1014"/>
      <c r="E469" s="1014"/>
      <c r="F469" s="1014"/>
      <c r="G469" s="1014"/>
      <c r="H469" s="1014"/>
      <c r="I469" s="1014"/>
      <c r="J469" s="1014"/>
      <c r="K469" s="1014"/>
      <c r="L469" s="1014"/>
      <c r="M469" s="1014"/>
      <c r="N469" s="1014"/>
      <c r="O469" s="1014"/>
      <c r="P469" s="1014"/>
      <c r="Q469" s="1014"/>
      <c r="R469" s="1014"/>
      <c r="S469" s="1014"/>
      <c r="T469" s="1014"/>
      <c r="U469" s="1014"/>
      <c r="V469" s="1014"/>
      <c r="W469" s="1014"/>
      <c r="X469" s="1014"/>
      <c r="Y469" s="1014"/>
      <c r="Z469" s="1014"/>
      <c r="AA469" s="1014"/>
      <c r="AB469" s="1014"/>
      <c r="AC469" s="1014"/>
      <c r="AD469" s="1014"/>
      <c r="AE469" s="1014"/>
    </row>
    <row r="470" customFormat="false" ht="12.75" hidden="false" customHeight="false" outlineLevel="0" collapsed="false">
      <c r="A470" s="1014"/>
      <c r="B470" s="1014"/>
      <c r="C470" s="1014"/>
      <c r="D470" s="1014"/>
      <c r="E470" s="1014"/>
      <c r="F470" s="1014"/>
      <c r="G470" s="1014"/>
      <c r="H470" s="1014"/>
      <c r="I470" s="1014"/>
      <c r="J470" s="1014"/>
      <c r="K470" s="1014"/>
      <c r="L470" s="1014"/>
      <c r="M470" s="1014"/>
      <c r="N470" s="1014"/>
      <c r="O470" s="1014"/>
      <c r="P470" s="1014"/>
      <c r="Q470" s="1014"/>
      <c r="R470" s="1014"/>
      <c r="S470" s="1014"/>
      <c r="T470" s="1014"/>
      <c r="U470" s="1014"/>
      <c r="V470" s="1014"/>
      <c r="W470" s="1014"/>
      <c r="X470" s="1014"/>
      <c r="Y470" s="1014"/>
      <c r="Z470" s="1014"/>
      <c r="AA470" s="1014"/>
      <c r="AB470" s="1014"/>
      <c r="AC470" s="1014"/>
      <c r="AD470" s="1014"/>
      <c r="AE470" s="1014"/>
    </row>
    <row r="471" customFormat="false" ht="12.75" hidden="false" customHeight="false" outlineLevel="0" collapsed="false">
      <c r="A471" s="1014"/>
      <c r="B471" s="1014"/>
      <c r="C471" s="1014"/>
      <c r="D471" s="1014"/>
      <c r="E471" s="1014"/>
      <c r="F471" s="1014"/>
      <c r="G471" s="1014"/>
      <c r="H471" s="1014"/>
      <c r="I471" s="1014"/>
      <c r="J471" s="1014"/>
      <c r="K471" s="1014"/>
      <c r="L471" s="1014"/>
      <c r="M471" s="1014"/>
      <c r="N471" s="1014"/>
      <c r="O471" s="1014"/>
      <c r="P471" s="1014"/>
      <c r="Q471" s="1014"/>
      <c r="R471" s="1014"/>
      <c r="S471" s="1014"/>
      <c r="T471" s="1014"/>
      <c r="U471" s="1014"/>
      <c r="V471" s="1014"/>
      <c r="W471" s="1014"/>
      <c r="X471" s="1014"/>
      <c r="Y471" s="1014"/>
      <c r="Z471" s="1014"/>
      <c r="AA471" s="1014"/>
      <c r="AB471" s="1014"/>
      <c r="AC471" s="1014"/>
      <c r="AD471" s="1014"/>
      <c r="AE471" s="1014"/>
    </row>
    <row r="472" customFormat="false" ht="12.75" hidden="false" customHeight="false" outlineLevel="0" collapsed="false">
      <c r="A472" s="1014"/>
      <c r="B472" s="1014"/>
      <c r="C472" s="1014"/>
      <c r="D472" s="1014"/>
      <c r="E472" s="1014"/>
      <c r="F472" s="1014"/>
      <c r="G472" s="1014"/>
      <c r="H472" s="1014"/>
      <c r="I472" s="1014"/>
      <c r="J472" s="1014"/>
      <c r="K472" s="1014"/>
      <c r="L472" s="1014"/>
      <c r="M472" s="1014"/>
      <c r="N472" s="1014"/>
      <c r="O472" s="1014"/>
      <c r="P472" s="1014"/>
      <c r="Q472" s="1014"/>
      <c r="R472" s="1014"/>
      <c r="S472" s="1014"/>
      <c r="T472" s="1014"/>
      <c r="U472" s="1014"/>
      <c r="V472" s="1014"/>
      <c r="W472" s="1014"/>
      <c r="X472" s="1014"/>
      <c r="Y472" s="1014"/>
      <c r="Z472" s="1014"/>
      <c r="AA472" s="1014"/>
      <c r="AB472" s="1014"/>
      <c r="AC472" s="1014"/>
      <c r="AD472" s="1014"/>
      <c r="AE472" s="1014"/>
    </row>
    <row r="473" customFormat="false" ht="12.75" hidden="false" customHeight="false" outlineLevel="0" collapsed="false">
      <c r="A473" s="1014"/>
      <c r="B473" s="1014"/>
      <c r="C473" s="1014"/>
      <c r="D473" s="1014"/>
      <c r="E473" s="1014"/>
      <c r="F473" s="1014"/>
      <c r="G473" s="1014"/>
      <c r="H473" s="1014"/>
      <c r="I473" s="1014"/>
      <c r="J473" s="1014"/>
      <c r="K473" s="1014"/>
      <c r="L473" s="1014"/>
      <c r="M473" s="1014"/>
      <c r="N473" s="1014"/>
      <c r="O473" s="1014"/>
      <c r="P473" s="1014"/>
      <c r="Q473" s="1014"/>
      <c r="R473" s="1014"/>
      <c r="S473" s="1014"/>
      <c r="T473" s="1014"/>
      <c r="U473" s="1014"/>
      <c r="V473" s="1014"/>
      <c r="W473" s="1014"/>
      <c r="X473" s="1014"/>
      <c r="Y473" s="1014"/>
      <c r="Z473" s="1014"/>
      <c r="AA473" s="1014"/>
      <c r="AB473" s="1014"/>
      <c r="AC473" s="1014"/>
      <c r="AD473" s="1014"/>
      <c r="AE473" s="1014"/>
    </row>
    <row r="474" customFormat="false" ht="12.75" hidden="false" customHeight="false" outlineLevel="0" collapsed="false">
      <c r="A474" s="1014"/>
      <c r="B474" s="1014"/>
      <c r="C474" s="1014"/>
      <c r="D474" s="1014"/>
      <c r="E474" s="1014"/>
      <c r="F474" s="1014"/>
      <c r="G474" s="1014"/>
      <c r="H474" s="1014"/>
      <c r="I474" s="1014"/>
      <c r="J474" s="1014"/>
      <c r="K474" s="1014"/>
      <c r="L474" s="1014"/>
      <c r="M474" s="1014"/>
      <c r="N474" s="1014"/>
      <c r="O474" s="1014"/>
      <c r="P474" s="1014"/>
      <c r="Q474" s="1014"/>
      <c r="R474" s="1014"/>
      <c r="S474" s="1014"/>
      <c r="T474" s="1014"/>
      <c r="U474" s="1014"/>
      <c r="V474" s="1014"/>
      <c r="W474" s="1014"/>
      <c r="X474" s="1014"/>
      <c r="Y474" s="1014"/>
      <c r="Z474" s="1014"/>
      <c r="AA474" s="1014"/>
      <c r="AB474" s="1014"/>
      <c r="AC474" s="1014"/>
      <c r="AD474" s="1014"/>
      <c r="AE474" s="1014"/>
    </row>
    <row r="475" customFormat="false" ht="12.75" hidden="false" customHeight="false" outlineLevel="0" collapsed="false">
      <c r="A475" s="1014"/>
      <c r="B475" s="1014"/>
      <c r="C475" s="1014"/>
      <c r="D475" s="1014"/>
      <c r="E475" s="1014"/>
      <c r="F475" s="1014"/>
      <c r="G475" s="1014"/>
      <c r="H475" s="1014"/>
      <c r="I475" s="1014"/>
      <c r="J475" s="1014"/>
      <c r="K475" s="1014"/>
      <c r="L475" s="1014"/>
      <c r="M475" s="1014"/>
      <c r="N475" s="1014"/>
      <c r="O475" s="1014"/>
      <c r="P475" s="1014"/>
      <c r="Q475" s="1014"/>
      <c r="R475" s="1014"/>
      <c r="S475" s="1014"/>
      <c r="T475" s="1014"/>
      <c r="U475" s="1014"/>
      <c r="V475" s="1014"/>
      <c r="W475" s="1014"/>
      <c r="X475" s="1014"/>
      <c r="Y475" s="1014"/>
      <c r="Z475" s="1014"/>
      <c r="AA475" s="1014"/>
      <c r="AB475" s="1014"/>
      <c r="AC475" s="1014"/>
      <c r="AD475" s="1014"/>
      <c r="AE475" s="1014"/>
    </row>
    <row r="476" customFormat="false" ht="12.75" hidden="false" customHeight="false" outlineLevel="0" collapsed="false">
      <c r="A476" s="1014"/>
      <c r="B476" s="1014"/>
      <c r="C476" s="1014"/>
      <c r="D476" s="1014"/>
      <c r="E476" s="1014"/>
      <c r="F476" s="1014"/>
      <c r="G476" s="1014"/>
      <c r="H476" s="1014"/>
      <c r="I476" s="1014"/>
      <c r="J476" s="1014"/>
      <c r="K476" s="1014"/>
      <c r="L476" s="1014"/>
      <c r="M476" s="1014"/>
      <c r="N476" s="1014"/>
      <c r="O476" s="1014"/>
      <c r="P476" s="1014"/>
      <c r="Q476" s="1014"/>
      <c r="R476" s="1014"/>
      <c r="S476" s="1014"/>
      <c r="T476" s="1014"/>
      <c r="U476" s="1014"/>
      <c r="V476" s="1014"/>
      <c r="W476" s="1014"/>
      <c r="X476" s="1014"/>
      <c r="Y476" s="1014"/>
      <c r="Z476" s="1014"/>
      <c r="AA476" s="1014"/>
      <c r="AB476" s="1014"/>
      <c r="AC476" s="1014"/>
      <c r="AD476" s="1014"/>
      <c r="AE476" s="1014"/>
    </row>
    <row r="477" customFormat="false" ht="12.75" hidden="false" customHeight="false" outlineLevel="0" collapsed="false">
      <c r="A477" s="1014"/>
      <c r="B477" s="1014"/>
      <c r="C477" s="1014"/>
      <c r="D477" s="1014"/>
      <c r="E477" s="1014"/>
      <c r="F477" s="1014"/>
      <c r="G477" s="1014"/>
      <c r="H477" s="1014"/>
      <c r="I477" s="1014"/>
      <c r="J477" s="1014"/>
      <c r="K477" s="1014"/>
      <c r="L477" s="1014"/>
      <c r="M477" s="1014"/>
      <c r="N477" s="1014"/>
      <c r="O477" s="1014"/>
      <c r="P477" s="1014"/>
      <c r="Q477" s="1014"/>
      <c r="R477" s="1014"/>
      <c r="S477" s="1014"/>
      <c r="T477" s="1014"/>
      <c r="U477" s="1014"/>
      <c r="V477" s="1014"/>
      <c r="W477" s="1014"/>
      <c r="X477" s="1014"/>
      <c r="Y477" s="1014"/>
      <c r="Z477" s="1014"/>
      <c r="AA477" s="1014"/>
      <c r="AB477" s="1014"/>
      <c r="AC477" s="1014"/>
      <c r="AD477" s="1014"/>
      <c r="AE477" s="1014"/>
    </row>
    <row r="478" customFormat="false" ht="12.75" hidden="false" customHeight="false" outlineLevel="0" collapsed="false">
      <c r="A478" s="1014"/>
      <c r="B478" s="1014"/>
      <c r="C478" s="1014"/>
      <c r="D478" s="1014"/>
      <c r="E478" s="1014"/>
      <c r="F478" s="1014"/>
      <c r="G478" s="1014"/>
      <c r="H478" s="1014"/>
      <c r="I478" s="1014"/>
      <c r="J478" s="1014"/>
      <c r="K478" s="1014"/>
      <c r="L478" s="1014"/>
      <c r="M478" s="1014"/>
      <c r="N478" s="1014"/>
      <c r="O478" s="1014"/>
      <c r="P478" s="1014"/>
      <c r="Q478" s="1014"/>
      <c r="R478" s="1014"/>
      <c r="S478" s="1014"/>
      <c r="T478" s="1014"/>
      <c r="U478" s="1014"/>
      <c r="V478" s="1014"/>
      <c r="W478" s="1014"/>
      <c r="X478" s="1014"/>
      <c r="Y478" s="1014"/>
      <c r="Z478" s="1014"/>
      <c r="AA478" s="1014"/>
      <c r="AB478" s="1014"/>
      <c r="AC478" s="1014"/>
      <c r="AD478" s="1014"/>
      <c r="AE478" s="1014"/>
    </row>
    <row r="479" customFormat="false" ht="12.75" hidden="false" customHeight="false" outlineLevel="0" collapsed="false">
      <c r="A479" s="1014"/>
      <c r="B479" s="1014"/>
      <c r="C479" s="1014"/>
      <c r="D479" s="1014"/>
      <c r="E479" s="1014"/>
      <c r="F479" s="1014"/>
      <c r="G479" s="1014"/>
      <c r="H479" s="1014"/>
      <c r="I479" s="1014"/>
      <c r="J479" s="1014"/>
      <c r="K479" s="1014"/>
      <c r="L479" s="1014"/>
      <c r="M479" s="1014"/>
      <c r="N479" s="1014"/>
      <c r="O479" s="1014"/>
      <c r="P479" s="1014"/>
      <c r="Q479" s="1014"/>
      <c r="R479" s="1014"/>
      <c r="S479" s="1014"/>
      <c r="T479" s="1014"/>
      <c r="U479" s="1014"/>
      <c r="V479" s="1014"/>
      <c r="W479" s="1014"/>
      <c r="X479" s="1014"/>
      <c r="Y479" s="1014"/>
      <c r="Z479" s="1014"/>
      <c r="AA479" s="1014"/>
      <c r="AB479" s="1014"/>
      <c r="AC479" s="1014"/>
      <c r="AD479" s="1014"/>
      <c r="AE479" s="1014"/>
    </row>
    <row r="480" customFormat="false" ht="12.75" hidden="false" customHeight="false" outlineLevel="0" collapsed="false">
      <c r="A480" s="1014"/>
      <c r="B480" s="1014"/>
      <c r="C480" s="1014"/>
      <c r="D480" s="1014"/>
      <c r="E480" s="1014"/>
      <c r="F480" s="1014"/>
      <c r="G480" s="1014"/>
      <c r="H480" s="1014"/>
      <c r="I480" s="1014"/>
      <c r="J480" s="1014"/>
      <c r="K480" s="1014"/>
      <c r="L480" s="1014"/>
      <c r="M480" s="1014"/>
      <c r="N480" s="1014"/>
      <c r="O480" s="1014"/>
      <c r="P480" s="1014"/>
      <c r="Q480" s="1014"/>
      <c r="R480" s="1014"/>
      <c r="S480" s="1014"/>
      <c r="T480" s="1014"/>
      <c r="U480" s="1014"/>
      <c r="V480" s="1014"/>
      <c r="W480" s="1014"/>
      <c r="X480" s="1014"/>
      <c r="Y480" s="1014"/>
      <c r="Z480" s="1014"/>
      <c r="AA480" s="1014"/>
      <c r="AB480" s="1014"/>
      <c r="AC480" s="1014"/>
      <c r="AD480" s="1014"/>
      <c r="AE480" s="1014"/>
    </row>
    <row r="481" customFormat="false" ht="12.75" hidden="false" customHeight="false" outlineLevel="0" collapsed="false">
      <c r="A481" s="1014"/>
      <c r="B481" s="1014"/>
      <c r="C481" s="1014"/>
      <c r="D481" s="1014"/>
      <c r="E481" s="1014"/>
      <c r="F481" s="1014"/>
      <c r="G481" s="1014"/>
      <c r="H481" s="1014"/>
      <c r="I481" s="1014"/>
      <c r="J481" s="1014"/>
      <c r="K481" s="1014"/>
      <c r="L481" s="1014"/>
      <c r="M481" s="1014"/>
      <c r="N481" s="1014"/>
      <c r="O481" s="1014"/>
      <c r="P481" s="1014"/>
      <c r="Q481" s="1014"/>
      <c r="R481" s="1014"/>
      <c r="S481" s="1014"/>
      <c r="T481" s="1014"/>
      <c r="U481" s="1014"/>
      <c r="V481" s="1014"/>
      <c r="W481" s="1014"/>
      <c r="X481" s="1014"/>
      <c r="Y481" s="1014"/>
      <c r="Z481" s="1014"/>
      <c r="AA481" s="1014"/>
      <c r="AB481" s="1014"/>
      <c r="AC481" s="1014"/>
      <c r="AD481" s="1014"/>
      <c r="AE481" s="1014"/>
    </row>
    <row r="482" customFormat="false" ht="12.75" hidden="false" customHeight="false" outlineLevel="0" collapsed="false">
      <c r="A482" s="1014"/>
      <c r="B482" s="1014"/>
      <c r="C482" s="1014"/>
      <c r="D482" s="1014"/>
      <c r="E482" s="1014"/>
      <c r="F482" s="1014"/>
      <c r="G482" s="1014"/>
      <c r="H482" s="1014"/>
      <c r="I482" s="1014"/>
      <c r="J482" s="1014"/>
      <c r="K482" s="1014"/>
      <c r="L482" s="1014"/>
      <c r="M482" s="1014"/>
      <c r="N482" s="1014"/>
      <c r="O482" s="1014"/>
      <c r="P482" s="1014"/>
      <c r="Q482" s="1014"/>
      <c r="R482" s="1014"/>
      <c r="S482" s="1014"/>
      <c r="T482" s="1014"/>
      <c r="U482" s="1014"/>
      <c r="V482" s="1014"/>
      <c r="W482" s="1014"/>
      <c r="X482" s="1014"/>
      <c r="Y482" s="1014"/>
      <c r="Z482" s="1014"/>
      <c r="AA482" s="1014"/>
      <c r="AB482" s="1014"/>
      <c r="AC482" s="1014"/>
      <c r="AD482" s="1014"/>
      <c r="AE482" s="1014"/>
    </row>
    <row r="483" customFormat="false" ht="12.75" hidden="false" customHeight="false" outlineLevel="0" collapsed="false">
      <c r="A483" s="1014"/>
      <c r="B483" s="1014"/>
      <c r="C483" s="1014"/>
      <c r="D483" s="1014"/>
      <c r="E483" s="1014"/>
      <c r="F483" s="1014"/>
      <c r="G483" s="1014"/>
      <c r="H483" s="1014"/>
      <c r="I483" s="1014"/>
      <c r="J483" s="1014"/>
      <c r="K483" s="1014"/>
      <c r="L483" s="1014"/>
      <c r="M483" s="1014"/>
      <c r="N483" s="1014"/>
      <c r="O483" s="1014"/>
      <c r="P483" s="1014"/>
      <c r="Q483" s="1014"/>
      <c r="R483" s="1014"/>
      <c r="S483" s="1014"/>
      <c r="T483" s="1014"/>
      <c r="U483" s="1014"/>
      <c r="V483" s="1014"/>
      <c r="W483" s="1014"/>
      <c r="X483" s="1014"/>
      <c r="Y483" s="1014"/>
      <c r="Z483" s="1014"/>
      <c r="AA483" s="1014"/>
      <c r="AB483" s="1014"/>
      <c r="AC483" s="1014"/>
      <c r="AD483" s="1014"/>
      <c r="AE483" s="1014"/>
    </row>
    <row r="484" customFormat="false" ht="12.75" hidden="false" customHeight="false" outlineLevel="0" collapsed="false">
      <c r="A484" s="1014"/>
      <c r="B484" s="1014"/>
      <c r="C484" s="1014"/>
      <c r="D484" s="1014"/>
      <c r="E484" s="1014"/>
      <c r="F484" s="1014"/>
      <c r="G484" s="1014"/>
      <c r="H484" s="1014"/>
      <c r="I484" s="1014"/>
      <c r="J484" s="1014"/>
      <c r="K484" s="1014"/>
      <c r="L484" s="1014"/>
      <c r="M484" s="1014"/>
      <c r="N484" s="1014"/>
      <c r="O484" s="1014"/>
      <c r="P484" s="1014"/>
      <c r="Q484" s="1014"/>
      <c r="R484" s="1014"/>
      <c r="S484" s="1014"/>
      <c r="T484" s="1014"/>
      <c r="U484" s="1014"/>
      <c r="V484" s="1014"/>
      <c r="W484" s="1014"/>
      <c r="X484" s="1014"/>
      <c r="Y484" s="1014"/>
      <c r="Z484" s="1014"/>
      <c r="AA484" s="1014"/>
      <c r="AB484" s="1014"/>
      <c r="AC484" s="1014"/>
      <c r="AD484" s="1014"/>
      <c r="AE484" s="1014"/>
    </row>
    <row r="485" customFormat="false" ht="12.75" hidden="false" customHeight="false" outlineLevel="0" collapsed="false">
      <c r="A485" s="1014"/>
      <c r="B485" s="1014"/>
      <c r="C485" s="1014"/>
      <c r="D485" s="1014"/>
      <c r="E485" s="1014"/>
      <c r="F485" s="1014"/>
      <c r="G485" s="1014"/>
      <c r="H485" s="1014"/>
      <c r="I485" s="1014"/>
      <c r="J485" s="1014"/>
      <c r="K485" s="1014"/>
      <c r="L485" s="1014"/>
      <c r="M485" s="1014"/>
      <c r="N485" s="1014"/>
      <c r="O485" s="1014"/>
      <c r="P485" s="1014"/>
      <c r="Q485" s="1014"/>
      <c r="R485" s="1014"/>
      <c r="S485" s="1014"/>
      <c r="T485" s="1014"/>
      <c r="U485" s="1014"/>
      <c r="V485" s="1014"/>
      <c r="W485" s="1014"/>
      <c r="X485" s="1014"/>
      <c r="Y485" s="1014"/>
      <c r="Z485" s="1014"/>
      <c r="AA485" s="1014"/>
      <c r="AB485" s="1014"/>
      <c r="AC485" s="1014"/>
      <c r="AD485" s="1014"/>
      <c r="AE485" s="1014"/>
    </row>
    <row r="486" customFormat="false" ht="12.75" hidden="false" customHeight="false" outlineLevel="0" collapsed="false">
      <c r="A486" s="1014"/>
      <c r="B486" s="1014"/>
      <c r="C486" s="1014"/>
      <c r="D486" s="1014"/>
      <c r="E486" s="1014"/>
      <c r="F486" s="1014"/>
      <c r="G486" s="1014"/>
      <c r="H486" s="1014"/>
      <c r="I486" s="1014"/>
      <c r="J486" s="1014"/>
      <c r="K486" s="1014"/>
      <c r="L486" s="1014"/>
      <c r="M486" s="1014"/>
      <c r="N486" s="1014"/>
      <c r="O486" s="1014"/>
      <c r="P486" s="1014"/>
      <c r="Q486" s="1014"/>
      <c r="R486" s="1014"/>
      <c r="S486" s="1014"/>
      <c r="T486" s="1014"/>
      <c r="U486" s="1014"/>
      <c r="V486" s="1014"/>
      <c r="W486" s="1014"/>
      <c r="X486" s="1014"/>
      <c r="Y486" s="1014"/>
      <c r="Z486" s="1014"/>
      <c r="AA486" s="1014"/>
      <c r="AB486" s="1014"/>
      <c r="AC486" s="1014"/>
      <c r="AD486" s="1014"/>
      <c r="AE486" s="1014"/>
    </row>
    <row r="487" customFormat="false" ht="12.75" hidden="false" customHeight="false" outlineLevel="0" collapsed="false">
      <c r="A487" s="1014"/>
      <c r="B487" s="1014"/>
      <c r="C487" s="1014"/>
      <c r="D487" s="1014"/>
      <c r="E487" s="1014"/>
      <c r="F487" s="1014"/>
      <c r="G487" s="1014"/>
      <c r="H487" s="1014"/>
      <c r="I487" s="1014"/>
      <c r="J487" s="1014"/>
      <c r="K487" s="1014"/>
      <c r="L487" s="1014"/>
      <c r="M487" s="1014"/>
      <c r="N487" s="1014"/>
      <c r="O487" s="1014"/>
      <c r="P487" s="1014"/>
      <c r="Q487" s="1014"/>
      <c r="R487" s="1014"/>
      <c r="S487" s="1014"/>
      <c r="T487" s="1014"/>
      <c r="U487" s="1014"/>
      <c r="V487" s="1014"/>
      <c r="W487" s="1014"/>
      <c r="X487" s="1014"/>
      <c r="Y487" s="1014"/>
      <c r="Z487" s="1014"/>
      <c r="AA487" s="1014"/>
      <c r="AB487" s="1014"/>
      <c r="AC487" s="1014"/>
      <c r="AD487" s="1014"/>
      <c r="AE487" s="1014"/>
    </row>
    <row r="488" customFormat="false" ht="12.75" hidden="false" customHeight="false" outlineLevel="0" collapsed="false">
      <c r="A488" s="1014"/>
      <c r="B488" s="1014"/>
      <c r="C488" s="1014"/>
      <c r="D488" s="1014"/>
      <c r="E488" s="1014"/>
      <c r="F488" s="1014"/>
      <c r="G488" s="1014"/>
      <c r="H488" s="1014"/>
      <c r="I488" s="1014"/>
      <c r="J488" s="1014"/>
      <c r="K488" s="1014"/>
      <c r="L488" s="1014"/>
      <c r="M488" s="1014"/>
      <c r="N488" s="1014"/>
      <c r="O488" s="1014"/>
      <c r="P488" s="1014"/>
      <c r="Q488" s="1014"/>
      <c r="R488" s="1014"/>
      <c r="S488" s="1014"/>
      <c r="T488" s="1014"/>
      <c r="U488" s="1014"/>
      <c r="V488" s="1014"/>
      <c r="W488" s="1014"/>
      <c r="X488" s="1014"/>
      <c r="Y488" s="1014"/>
      <c r="Z488" s="1014"/>
      <c r="AA488" s="1014"/>
      <c r="AB488" s="1014"/>
      <c r="AC488" s="1014"/>
      <c r="AD488" s="1014"/>
      <c r="AE488" s="1014"/>
    </row>
    <row r="489" customFormat="false" ht="12.75" hidden="false" customHeight="false" outlineLevel="0" collapsed="false">
      <c r="A489" s="1014"/>
      <c r="B489" s="1014"/>
      <c r="C489" s="1014"/>
      <c r="D489" s="1014"/>
      <c r="E489" s="1014"/>
      <c r="F489" s="1014"/>
      <c r="G489" s="1014"/>
      <c r="H489" s="1014"/>
      <c r="I489" s="1014"/>
      <c r="J489" s="1014"/>
      <c r="K489" s="1014"/>
      <c r="L489" s="1014"/>
      <c r="M489" s="1014"/>
      <c r="N489" s="1014"/>
      <c r="O489" s="1014"/>
      <c r="P489" s="1014"/>
      <c r="Q489" s="1014"/>
      <c r="R489" s="1014"/>
      <c r="S489" s="1014"/>
      <c r="T489" s="1014"/>
      <c r="U489" s="1014"/>
      <c r="V489" s="1014"/>
      <c r="W489" s="1014"/>
      <c r="X489" s="1014"/>
      <c r="Y489" s="1014"/>
      <c r="Z489" s="1014"/>
      <c r="AA489" s="1014"/>
      <c r="AB489" s="1014"/>
      <c r="AC489" s="1014"/>
      <c r="AD489" s="1014"/>
      <c r="AE489" s="1014"/>
    </row>
    <row r="490" customFormat="false" ht="12.75" hidden="false" customHeight="false" outlineLevel="0" collapsed="false">
      <c r="A490" s="1014"/>
      <c r="B490" s="1014"/>
      <c r="C490" s="1014"/>
      <c r="D490" s="1014"/>
      <c r="E490" s="1014"/>
      <c r="F490" s="1014"/>
      <c r="G490" s="1014"/>
      <c r="H490" s="1014"/>
      <c r="I490" s="1014"/>
      <c r="J490" s="1014"/>
      <c r="K490" s="1014"/>
      <c r="L490" s="1014"/>
      <c r="M490" s="1014"/>
      <c r="N490" s="1014"/>
      <c r="O490" s="1014"/>
      <c r="P490" s="1014"/>
      <c r="Q490" s="1014"/>
      <c r="R490" s="1014"/>
      <c r="S490" s="1014"/>
      <c r="T490" s="1014"/>
      <c r="U490" s="1014"/>
      <c r="V490" s="1014"/>
      <c r="W490" s="1014"/>
      <c r="X490" s="1014"/>
      <c r="Y490" s="1014"/>
      <c r="Z490" s="1014"/>
      <c r="AA490" s="1014"/>
      <c r="AB490" s="1014"/>
      <c r="AC490" s="1014"/>
      <c r="AD490" s="1014"/>
      <c r="AE490" s="1014"/>
    </row>
    <row r="491" customFormat="false" ht="12.75" hidden="false" customHeight="false" outlineLevel="0" collapsed="false">
      <c r="A491" s="1014"/>
      <c r="B491" s="1014"/>
      <c r="C491" s="1014"/>
      <c r="D491" s="1014"/>
      <c r="E491" s="1014"/>
      <c r="F491" s="1014"/>
      <c r="G491" s="1014"/>
      <c r="H491" s="1014"/>
      <c r="I491" s="1014"/>
      <c r="J491" s="1014"/>
      <c r="K491" s="1014"/>
      <c r="L491" s="1014"/>
      <c r="M491" s="1014"/>
      <c r="N491" s="1014"/>
      <c r="O491" s="1014"/>
      <c r="P491" s="1014"/>
      <c r="Q491" s="1014"/>
      <c r="R491" s="1014"/>
      <c r="S491" s="1014"/>
      <c r="T491" s="1014"/>
      <c r="U491" s="1014"/>
      <c r="V491" s="1014"/>
      <c r="W491" s="1014"/>
      <c r="X491" s="1014"/>
      <c r="Y491" s="1014"/>
      <c r="Z491" s="1014"/>
      <c r="AA491" s="1014"/>
      <c r="AB491" s="1014"/>
      <c r="AC491" s="1014"/>
      <c r="AD491" s="1014"/>
      <c r="AE491" s="1014"/>
    </row>
    <row r="492" customFormat="false" ht="12.75" hidden="false" customHeight="false" outlineLevel="0" collapsed="false">
      <c r="A492" s="1014"/>
      <c r="B492" s="1014"/>
      <c r="C492" s="1014"/>
      <c r="D492" s="1014"/>
      <c r="E492" s="1014"/>
      <c r="F492" s="1014"/>
      <c r="G492" s="1014"/>
      <c r="H492" s="1014"/>
      <c r="I492" s="1014"/>
      <c r="J492" s="1014"/>
      <c r="K492" s="1014"/>
      <c r="L492" s="1014"/>
      <c r="M492" s="1014"/>
      <c r="N492" s="1014"/>
      <c r="O492" s="1014"/>
      <c r="P492" s="1014"/>
      <c r="Q492" s="1014"/>
      <c r="R492" s="1014"/>
      <c r="S492" s="1014"/>
      <c r="T492" s="1014"/>
      <c r="U492" s="1014"/>
      <c r="V492" s="1014"/>
      <c r="W492" s="1014"/>
      <c r="X492" s="1014"/>
      <c r="Y492" s="1014"/>
      <c r="Z492" s="1014"/>
      <c r="AA492" s="1014"/>
      <c r="AB492" s="1014"/>
      <c r="AC492" s="1014"/>
      <c r="AD492" s="1014"/>
      <c r="AE492" s="1014"/>
    </row>
    <row r="493" customFormat="false" ht="12.75" hidden="false" customHeight="false" outlineLevel="0" collapsed="false">
      <c r="A493" s="1014"/>
      <c r="B493" s="1014"/>
      <c r="C493" s="1014"/>
      <c r="D493" s="1014"/>
      <c r="E493" s="1014"/>
      <c r="F493" s="1014"/>
      <c r="G493" s="1014"/>
      <c r="H493" s="1014"/>
      <c r="I493" s="1014"/>
      <c r="J493" s="1014"/>
      <c r="K493" s="1014"/>
      <c r="L493" s="1014"/>
      <c r="M493" s="1014"/>
      <c r="N493" s="1014"/>
      <c r="O493" s="1014"/>
      <c r="P493" s="1014"/>
      <c r="Q493" s="1014"/>
      <c r="R493" s="1014"/>
      <c r="S493" s="1014"/>
      <c r="T493" s="1014"/>
      <c r="U493" s="1014"/>
      <c r="V493" s="1014"/>
      <c r="W493" s="1014"/>
      <c r="X493" s="1014"/>
      <c r="Y493" s="1014"/>
      <c r="Z493" s="1014"/>
      <c r="AA493" s="1014"/>
      <c r="AB493" s="1014"/>
      <c r="AC493" s="1014"/>
      <c r="AD493" s="1014"/>
      <c r="AE493" s="1014"/>
    </row>
    <row r="494" customFormat="false" ht="12.75" hidden="false" customHeight="false" outlineLevel="0" collapsed="false">
      <c r="A494" s="1014"/>
      <c r="B494" s="1014"/>
      <c r="C494" s="1014"/>
      <c r="D494" s="1014"/>
      <c r="E494" s="1014"/>
      <c r="F494" s="1014"/>
      <c r="G494" s="1014"/>
      <c r="H494" s="1014"/>
      <c r="I494" s="1014"/>
      <c r="J494" s="1014"/>
      <c r="K494" s="1014"/>
      <c r="L494" s="1014"/>
      <c r="M494" s="1014"/>
      <c r="N494" s="1014"/>
      <c r="O494" s="1014"/>
      <c r="P494" s="1014"/>
      <c r="Q494" s="1014"/>
      <c r="R494" s="1014"/>
      <c r="S494" s="1014"/>
      <c r="T494" s="1014"/>
      <c r="U494" s="1014"/>
      <c r="V494" s="1014"/>
      <c r="W494" s="1014"/>
      <c r="X494" s="1014"/>
      <c r="Y494" s="1014"/>
      <c r="Z494" s="1014"/>
      <c r="AA494" s="1014"/>
      <c r="AB494" s="1014"/>
      <c r="AC494" s="1014"/>
      <c r="AD494" s="1014"/>
      <c r="AE494" s="1014"/>
    </row>
    <row r="495" customFormat="false" ht="12.75" hidden="false" customHeight="false" outlineLevel="0" collapsed="false">
      <c r="A495" s="1014"/>
      <c r="B495" s="1014"/>
      <c r="C495" s="1014"/>
      <c r="D495" s="1014"/>
      <c r="E495" s="1014"/>
      <c r="F495" s="1014"/>
      <c r="G495" s="1014"/>
      <c r="H495" s="1014"/>
      <c r="I495" s="1014"/>
      <c r="J495" s="1014"/>
      <c r="K495" s="1014"/>
      <c r="L495" s="1014"/>
      <c r="M495" s="1014"/>
      <c r="N495" s="1014"/>
      <c r="O495" s="1014"/>
      <c r="P495" s="1014"/>
      <c r="Q495" s="1014"/>
      <c r="R495" s="1014"/>
      <c r="S495" s="1014"/>
      <c r="T495" s="1014"/>
      <c r="U495" s="1014"/>
      <c r="V495" s="1014"/>
      <c r="W495" s="1014"/>
      <c r="X495" s="1014"/>
      <c r="Y495" s="1014"/>
      <c r="Z495" s="1014"/>
      <c r="AA495" s="1014"/>
      <c r="AB495" s="1014"/>
      <c r="AC495" s="1014"/>
      <c r="AD495" s="1014"/>
      <c r="AE495" s="1014"/>
    </row>
    <row r="496" customFormat="false" ht="12.75" hidden="false" customHeight="false" outlineLevel="0" collapsed="false">
      <c r="A496" s="1014"/>
      <c r="B496" s="1014"/>
      <c r="C496" s="1014"/>
      <c r="D496" s="1014"/>
      <c r="E496" s="1014"/>
      <c r="F496" s="1014"/>
      <c r="G496" s="1014"/>
      <c r="H496" s="1014"/>
      <c r="I496" s="1014"/>
      <c r="J496" s="1014"/>
      <c r="K496" s="1014"/>
      <c r="L496" s="1014"/>
      <c r="M496" s="1014"/>
      <c r="N496" s="1014"/>
      <c r="O496" s="1014"/>
      <c r="P496" s="1014"/>
      <c r="Q496" s="1014"/>
      <c r="R496" s="1014"/>
      <c r="S496" s="1014"/>
      <c r="T496" s="1014"/>
      <c r="U496" s="1014"/>
      <c r="V496" s="1014"/>
      <c r="W496" s="1014"/>
      <c r="X496" s="1014"/>
      <c r="Y496" s="1014"/>
      <c r="Z496" s="1014"/>
      <c r="AA496" s="1014"/>
      <c r="AB496" s="1014"/>
      <c r="AC496" s="1014"/>
      <c r="AD496" s="1014"/>
      <c r="AE496" s="1014"/>
    </row>
    <row r="497" customFormat="false" ht="12.75" hidden="false" customHeight="false" outlineLevel="0" collapsed="false">
      <c r="A497" s="1014"/>
      <c r="B497" s="1014"/>
      <c r="C497" s="1014"/>
      <c r="D497" s="1014"/>
      <c r="E497" s="1014"/>
      <c r="F497" s="1014"/>
      <c r="G497" s="1014"/>
      <c r="H497" s="1014"/>
      <c r="I497" s="1014"/>
      <c r="J497" s="1014"/>
      <c r="K497" s="1014"/>
      <c r="L497" s="1014"/>
      <c r="M497" s="1014"/>
      <c r="N497" s="1014"/>
      <c r="O497" s="1014"/>
      <c r="P497" s="1014"/>
      <c r="Q497" s="1014"/>
      <c r="R497" s="1014"/>
      <c r="S497" s="1014"/>
      <c r="T497" s="1014"/>
      <c r="U497" s="1014"/>
      <c r="V497" s="1014"/>
      <c r="W497" s="1014"/>
      <c r="X497" s="1014"/>
      <c r="Y497" s="1014"/>
      <c r="Z497" s="1014"/>
      <c r="AA497" s="1014"/>
      <c r="AB497" s="1014"/>
      <c r="AC497" s="1014"/>
      <c r="AD497" s="1014"/>
      <c r="AE497" s="1014"/>
    </row>
    <row r="498" customFormat="false" ht="12.75" hidden="false" customHeight="false" outlineLevel="0" collapsed="false">
      <c r="A498" s="1014"/>
      <c r="B498" s="1014"/>
      <c r="C498" s="1014"/>
      <c r="D498" s="1014"/>
      <c r="E498" s="1014"/>
      <c r="F498" s="1014"/>
      <c r="G498" s="1014"/>
      <c r="H498" s="1014"/>
      <c r="I498" s="1014"/>
      <c r="J498" s="1014"/>
      <c r="K498" s="1014"/>
      <c r="L498" s="1014"/>
      <c r="M498" s="1014"/>
      <c r="N498" s="1014"/>
      <c r="O498" s="1014"/>
      <c r="P498" s="1014"/>
      <c r="Q498" s="1014"/>
      <c r="R498" s="1014"/>
      <c r="S498" s="1014"/>
      <c r="T498" s="1014"/>
      <c r="U498" s="1014"/>
      <c r="V498" s="1014"/>
      <c r="W498" s="1014"/>
      <c r="X498" s="1014"/>
      <c r="Y498" s="1014"/>
      <c r="Z498" s="1014"/>
      <c r="AA498" s="1014"/>
      <c r="AB498" s="1014"/>
      <c r="AC498" s="1014"/>
      <c r="AD498" s="1014"/>
      <c r="AE498" s="1014"/>
    </row>
    <row r="499" customFormat="false" ht="12.75" hidden="false" customHeight="false" outlineLevel="0" collapsed="false">
      <c r="A499" s="1014"/>
      <c r="B499" s="1014"/>
      <c r="C499" s="1014"/>
      <c r="D499" s="1014"/>
      <c r="E499" s="1014"/>
      <c r="F499" s="1014"/>
      <c r="G499" s="1014"/>
      <c r="H499" s="1014"/>
      <c r="I499" s="1014"/>
      <c r="J499" s="1014"/>
      <c r="K499" s="1014"/>
      <c r="L499" s="1014"/>
      <c r="M499" s="1014"/>
      <c r="N499" s="1014"/>
      <c r="O499" s="1014"/>
      <c r="P499" s="1014"/>
      <c r="Q499" s="1014"/>
      <c r="R499" s="1014"/>
      <c r="S499" s="1014"/>
      <c r="T499" s="1014"/>
      <c r="U499" s="1014"/>
      <c r="V499" s="1014"/>
      <c r="W499" s="1014"/>
      <c r="X499" s="1014"/>
      <c r="Y499" s="1014"/>
      <c r="Z499" s="1014"/>
      <c r="AA499" s="1014"/>
      <c r="AB499" s="1014"/>
      <c r="AC499" s="1014"/>
      <c r="AD499" s="1014"/>
      <c r="AE499" s="1014"/>
    </row>
    <row r="500" customFormat="false" ht="12.75" hidden="false" customHeight="false" outlineLevel="0" collapsed="false">
      <c r="A500" s="1014"/>
      <c r="B500" s="1014"/>
      <c r="C500" s="1014"/>
      <c r="D500" s="1014"/>
      <c r="E500" s="1014"/>
      <c r="F500" s="1014"/>
      <c r="G500" s="1014"/>
      <c r="H500" s="1014"/>
      <c r="I500" s="1014"/>
      <c r="J500" s="1014"/>
      <c r="K500" s="1014"/>
      <c r="L500" s="1014"/>
      <c r="M500" s="1014"/>
      <c r="N500" s="1014"/>
      <c r="O500" s="1014"/>
      <c r="P500" s="1014"/>
      <c r="Q500" s="1014"/>
      <c r="R500" s="1014"/>
      <c r="S500" s="1014"/>
      <c r="T500" s="1014"/>
      <c r="U500" s="1014"/>
      <c r="V500" s="1014"/>
      <c r="W500" s="1014"/>
      <c r="X500" s="1014"/>
      <c r="Y500" s="1014"/>
      <c r="Z500" s="1014"/>
      <c r="AA500" s="1014"/>
      <c r="AB500" s="1014"/>
      <c r="AC500" s="1014"/>
      <c r="AD500" s="1014"/>
      <c r="AE500" s="1014"/>
    </row>
    <row r="501" customFormat="false" ht="12.75" hidden="false" customHeight="false" outlineLevel="0" collapsed="false">
      <c r="A501" s="1014"/>
      <c r="B501" s="1014"/>
      <c r="C501" s="1014"/>
      <c r="D501" s="1014"/>
      <c r="E501" s="1014"/>
      <c r="F501" s="1014"/>
      <c r="G501" s="1014"/>
      <c r="H501" s="1014"/>
      <c r="I501" s="1014"/>
      <c r="J501" s="1014"/>
      <c r="K501" s="1014"/>
      <c r="L501" s="1014"/>
      <c r="M501" s="1014"/>
      <c r="N501" s="1014"/>
      <c r="O501" s="1014"/>
      <c r="P501" s="1014"/>
      <c r="Q501" s="1014"/>
      <c r="R501" s="1014"/>
      <c r="S501" s="1014"/>
      <c r="T501" s="1014"/>
      <c r="U501" s="1014"/>
      <c r="V501" s="1014"/>
      <c r="W501" s="1014"/>
      <c r="X501" s="1014"/>
      <c r="Y501" s="1014"/>
      <c r="Z501" s="1014"/>
      <c r="AA501" s="1014"/>
      <c r="AB501" s="1014"/>
      <c r="AC501" s="1014"/>
      <c r="AD501" s="1014"/>
      <c r="AE501" s="1014"/>
    </row>
    <row r="502" customFormat="false" ht="12.75" hidden="false" customHeight="false" outlineLevel="0" collapsed="false">
      <c r="A502" s="1014"/>
      <c r="B502" s="1014"/>
      <c r="C502" s="1014"/>
      <c r="D502" s="1014"/>
      <c r="E502" s="1014"/>
      <c r="F502" s="1014"/>
      <c r="G502" s="1014"/>
      <c r="H502" s="1014"/>
      <c r="I502" s="1014"/>
      <c r="J502" s="1014"/>
      <c r="K502" s="1014"/>
      <c r="L502" s="1014"/>
      <c r="M502" s="1014"/>
      <c r="N502" s="1014"/>
      <c r="O502" s="1014"/>
      <c r="P502" s="1014"/>
      <c r="Q502" s="1014"/>
      <c r="R502" s="1014"/>
      <c r="S502" s="1014"/>
      <c r="T502" s="1014"/>
      <c r="U502" s="1014"/>
      <c r="V502" s="1014"/>
      <c r="W502" s="1014"/>
      <c r="X502" s="1014"/>
      <c r="Y502" s="1014"/>
      <c r="Z502" s="1014"/>
      <c r="AA502" s="1014"/>
      <c r="AB502" s="1014"/>
      <c r="AC502" s="1014"/>
      <c r="AD502" s="1014"/>
      <c r="AE502" s="1014"/>
    </row>
    <row r="503" customFormat="false" ht="12.75" hidden="false" customHeight="false" outlineLevel="0" collapsed="false">
      <c r="A503" s="1014"/>
      <c r="B503" s="1014"/>
      <c r="C503" s="1014"/>
      <c r="D503" s="1014"/>
      <c r="E503" s="1014"/>
      <c r="F503" s="1014"/>
      <c r="G503" s="1014"/>
      <c r="H503" s="1014"/>
      <c r="I503" s="1014"/>
      <c r="J503" s="1014"/>
      <c r="K503" s="1014"/>
      <c r="L503" s="1014"/>
      <c r="M503" s="1014"/>
      <c r="N503" s="1014"/>
      <c r="O503" s="1014"/>
      <c r="P503" s="1014"/>
      <c r="Q503" s="1014"/>
      <c r="R503" s="1014"/>
      <c r="S503" s="1014"/>
      <c r="T503" s="1014"/>
      <c r="U503" s="1014"/>
      <c r="V503" s="1014"/>
      <c r="W503" s="1014"/>
      <c r="X503" s="1014"/>
      <c r="Y503" s="1014"/>
      <c r="Z503" s="1014"/>
      <c r="AA503" s="1014"/>
      <c r="AB503" s="1014"/>
      <c r="AC503" s="1014"/>
      <c r="AD503" s="1014"/>
      <c r="AE503" s="1014"/>
    </row>
    <row r="504" customFormat="false" ht="12.75" hidden="false" customHeight="false" outlineLevel="0" collapsed="false">
      <c r="A504" s="1014"/>
      <c r="B504" s="1014"/>
      <c r="C504" s="1014"/>
      <c r="D504" s="1014"/>
      <c r="E504" s="1014"/>
      <c r="F504" s="1014"/>
      <c r="G504" s="1014"/>
      <c r="H504" s="1014"/>
      <c r="I504" s="1014"/>
      <c r="J504" s="1014"/>
      <c r="K504" s="1014"/>
      <c r="L504" s="1014"/>
      <c r="M504" s="1014"/>
      <c r="N504" s="1014"/>
      <c r="O504" s="1014"/>
      <c r="P504" s="1014"/>
      <c r="Q504" s="1014"/>
      <c r="R504" s="1014"/>
      <c r="S504" s="1014"/>
      <c r="T504" s="1014"/>
      <c r="U504" s="1014"/>
      <c r="V504" s="1014"/>
      <c r="W504" s="1014"/>
      <c r="X504" s="1014"/>
      <c r="Y504" s="1014"/>
      <c r="Z504" s="1014"/>
      <c r="AA504" s="1014"/>
      <c r="AB504" s="1014"/>
      <c r="AC504" s="1014"/>
      <c r="AD504" s="1014"/>
      <c r="AE504" s="1014"/>
    </row>
    <row r="505" customFormat="false" ht="12.75" hidden="false" customHeight="false" outlineLevel="0" collapsed="false">
      <c r="A505" s="1014"/>
      <c r="B505" s="1014"/>
      <c r="C505" s="1014"/>
      <c r="D505" s="1014"/>
      <c r="E505" s="1014"/>
      <c r="F505" s="1014"/>
      <c r="G505" s="1014"/>
      <c r="H505" s="1014"/>
      <c r="I505" s="1014"/>
      <c r="J505" s="1014"/>
      <c r="K505" s="1014"/>
      <c r="L505" s="1014"/>
      <c r="M505" s="1014"/>
      <c r="N505" s="1014"/>
      <c r="O505" s="1014"/>
      <c r="P505" s="1014"/>
      <c r="Q505" s="1014"/>
      <c r="R505" s="1014"/>
      <c r="S505" s="1014"/>
      <c r="T505" s="1014"/>
      <c r="U505" s="1014"/>
      <c r="V505" s="1014"/>
      <c r="W505" s="1014"/>
      <c r="X505" s="1014"/>
      <c r="Y505" s="1014"/>
      <c r="Z505" s="1014"/>
      <c r="AA505" s="1014"/>
      <c r="AB505" s="1014"/>
      <c r="AC505" s="1014"/>
      <c r="AD505" s="1014"/>
      <c r="AE505" s="1014"/>
    </row>
    <row r="506" customFormat="false" ht="12.75" hidden="false" customHeight="false" outlineLevel="0" collapsed="false">
      <c r="A506" s="1014"/>
      <c r="B506" s="1014"/>
      <c r="C506" s="1014"/>
      <c r="D506" s="1014"/>
      <c r="E506" s="1014"/>
      <c r="F506" s="1014"/>
      <c r="G506" s="1014"/>
      <c r="H506" s="1014"/>
      <c r="I506" s="1014"/>
      <c r="J506" s="1014"/>
      <c r="K506" s="1014"/>
      <c r="L506" s="1014"/>
      <c r="M506" s="1014"/>
      <c r="N506" s="1014"/>
      <c r="O506" s="1014"/>
      <c r="P506" s="1014"/>
      <c r="Q506" s="1014"/>
      <c r="R506" s="1014"/>
      <c r="S506" s="1014"/>
      <c r="T506" s="1014"/>
      <c r="U506" s="1014"/>
      <c r="V506" s="1014"/>
      <c r="W506" s="1014"/>
      <c r="X506" s="1014"/>
      <c r="Y506" s="1014"/>
      <c r="Z506" s="1014"/>
      <c r="AA506" s="1014"/>
      <c r="AB506" s="1014"/>
      <c r="AC506" s="1014"/>
      <c r="AD506" s="1014"/>
      <c r="AE506" s="1014"/>
    </row>
    <row r="507" customFormat="false" ht="12.75" hidden="false" customHeight="false" outlineLevel="0" collapsed="false">
      <c r="A507" s="1014"/>
      <c r="B507" s="1014"/>
      <c r="C507" s="1014"/>
      <c r="D507" s="1014"/>
      <c r="E507" s="1014"/>
      <c r="F507" s="1014"/>
      <c r="G507" s="1014"/>
      <c r="H507" s="1014"/>
      <c r="I507" s="1014"/>
      <c r="J507" s="1014"/>
      <c r="K507" s="1014"/>
      <c r="L507" s="1014"/>
      <c r="M507" s="1014"/>
      <c r="N507" s="1014"/>
      <c r="O507" s="1014"/>
      <c r="P507" s="1014"/>
      <c r="Q507" s="1014"/>
      <c r="R507" s="1014"/>
      <c r="S507" s="1014"/>
      <c r="T507" s="1014"/>
      <c r="U507" s="1014"/>
      <c r="V507" s="1014"/>
      <c r="W507" s="1014"/>
      <c r="X507" s="1014"/>
      <c r="Y507" s="1014"/>
      <c r="Z507" s="1014"/>
      <c r="AA507" s="1014"/>
      <c r="AB507" s="1014"/>
      <c r="AC507" s="1014"/>
      <c r="AD507" s="1014"/>
      <c r="AE507" s="1014"/>
    </row>
    <row r="508" customFormat="false" ht="12.75" hidden="false" customHeight="false" outlineLevel="0" collapsed="false">
      <c r="A508" s="1014"/>
      <c r="B508" s="1014"/>
      <c r="C508" s="1014"/>
      <c r="D508" s="1014"/>
      <c r="E508" s="1014"/>
      <c r="F508" s="1014"/>
      <c r="G508" s="1014"/>
      <c r="H508" s="1014"/>
      <c r="I508" s="1014"/>
      <c r="J508" s="1014"/>
      <c r="K508" s="1014"/>
      <c r="L508" s="1014"/>
      <c r="M508" s="1014"/>
      <c r="N508" s="1014"/>
      <c r="O508" s="1014"/>
      <c r="P508" s="1014"/>
      <c r="Q508" s="1014"/>
      <c r="R508" s="1014"/>
      <c r="S508" s="1014"/>
      <c r="T508" s="1014"/>
      <c r="U508" s="1014"/>
      <c r="V508" s="1014"/>
      <c r="W508" s="1014"/>
      <c r="X508" s="1014"/>
      <c r="Y508" s="1014"/>
      <c r="Z508" s="1014"/>
      <c r="AA508" s="1014"/>
      <c r="AB508" s="1014"/>
      <c r="AC508" s="1014"/>
      <c r="AD508" s="1014"/>
      <c r="AE508" s="1014"/>
    </row>
    <row r="509" customFormat="false" ht="12.75" hidden="false" customHeight="false" outlineLevel="0" collapsed="false">
      <c r="A509" s="1014"/>
      <c r="B509" s="1014"/>
      <c r="C509" s="1014"/>
      <c r="D509" s="1014"/>
      <c r="E509" s="1014"/>
      <c r="F509" s="1014"/>
      <c r="G509" s="1014"/>
      <c r="H509" s="1014"/>
      <c r="I509" s="1014"/>
      <c r="J509" s="1014"/>
      <c r="K509" s="1014"/>
      <c r="L509" s="1014"/>
      <c r="M509" s="1014"/>
      <c r="N509" s="1014"/>
      <c r="O509" s="1014"/>
      <c r="P509" s="1014"/>
      <c r="Q509" s="1014"/>
      <c r="R509" s="1014"/>
      <c r="S509" s="1014"/>
      <c r="T509" s="1014"/>
      <c r="U509" s="1014"/>
      <c r="V509" s="1014"/>
      <c r="W509" s="1014"/>
      <c r="X509" s="1014"/>
      <c r="Y509" s="1014"/>
      <c r="Z509" s="1014"/>
      <c r="AA509" s="1014"/>
      <c r="AB509" s="1014"/>
      <c r="AC509" s="1014"/>
      <c r="AD509" s="1014"/>
      <c r="AE509" s="1014"/>
    </row>
    <row r="510" customFormat="false" ht="12.75" hidden="false" customHeight="false" outlineLevel="0" collapsed="false">
      <c r="A510" s="1014"/>
      <c r="B510" s="1014"/>
      <c r="C510" s="1014"/>
      <c r="D510" s="1014"/>
      <c r="E510" s="1014"/>
      <c r="F510" s="1014"/>
      <c r="G510" s="1014"/>
      <c r="H510" s="1014"/>
      <c r="I510" s="1014"/>
      <c r="J510" s="1014"/>
      <c r="K510" s="1014"/>
      <c r="L510" s="1014"/>
      <c r="M510" s="1014"/>
      <c r="N510" s="1014"/>
      <c r="O510" s="1014"/>
      <c r="P510" s="1014"/>
      <c r="Q510" s="1014"/>
      <c r="R510" s="1014"/>
      <c r="S510" s="1014"/>
      <c r="T510" s="1014"/>
      <c r="U510" s="1014"/>
      <c r="V510" s="1014"/>
      <c r="W510" s="1014"/>
      <c r="X510" s="1014"/>
      <c r="Y510" s="1014"/>
      <c r="Z510" s="1014"/>
      <c r="AA510" s="1014"/>
      <c r="AB510" s="1014"/>
      <c r="AC510" s="1014"/>
      <c r="AD510" s="1014"/>
      <c r="AE510" s="1014"/>
    </row>
    <row r="511" customFormat="false" ht="12.75" hidden="false" customHeight="false" outlineLevel="0" collapsed="false">
      <c r="A511" s="1014"/>
      <c r="B511" s="1014"/>
      <c r="C511" s="1014"/>
      <c r="D511" s="1014"/>
      <c r="E511" s="1014"/>
      <c r="F511" s="1014"/>
      <c r="G511" s="1014"/>
      <c r="H511" s="1014"/>
      <c r="I511" s="1014"/>
      <c r="J511" s="1014"/>
      <c r="K511" s="1014"/>
      <c r="L511" s="1014"/>
      <c r="M511" s="1014"/>
      <c r="N511" s="1014"/>
      <c r="O511" s="1014"/>
      <c r="P511" s="1014"/>
      <c r="Q511" s="1014"/>
      <c r="R511" s="1014"/>
      <c r="S511" s="1014"/>
      <c r="T511" s="1014"/>
      <c r="U511" s="1014"/>
      <c r="V511" s="1014"/>
      <c r="W511" s="1014"/>
      <c r="X511" s="1014"/>
      <c r="Y511" s="1014"/>
      <c r="Z511" s="1014"/>
      <c r="AA511" s="1014"/>
      <c r="AB511" s="1014"/>
      <c r="AC511" s="1014"/>
      <c r="AD511" s="1014"/>
      <c r="AE511" s="1014"/>
    </row>
    <row r="512" customFormat="false" ht="12.75" hidden="false" customHeight="false" outlineLevel="0" collapsed="false">
      <c r="A512" s="1014"/>
      <c r="B512" s="1014"/>
      <c r="C512" s="1014"/>
      <c r="D512" s="1014"/>
      <c r="E512" s="1014"/>
      <c r="F512" s="1014"/>
      <c r="G512" s="1014"/>
      <c r="H512" s="1014"/>
      <c r="I512" s="1014"/>
      <c r="J512" s="1014"/>
      <c r="K512" s="1014"/>
      <c r="L512" s="1014"/>
      <c r="M512" s="1014"/>
      <c r="N512" s="1014"/>
      <c r="O512" s="1014"/>
      <c r="P512" s="1014"/>
      <c r="Q512" s="1014"/>
      <c r="R512" s="1014"/>
      <c r="S512" s="1014"/>
      <c r="T512" s="1014"/>
      <c r="U512" s="1014"/>
      <c r="V512" s="1014"/>
      <c r="W512" s="1014"/>
      <c r="X512" s="1014"/>
      <c r="Y512" s="1014"/>
      <c r="Z512" s="1014"/>
      <c r="AA512" s="1014"/>
      <c r="AB512" s="1014"/>
      <c r="AC512" s="1014"/>
      <c r="AD512" s="1014"/>
      <c r="AE512" s="1014"/>
    </row>
    <row r="513" customFormat="false" ht="12.75" hidden="false" customHeight="false" outlineLevel="0" collapsed="false">
      <c r="A513" s="1014"/>
      <c r="B513" s="1014"/>
      <c r="C513" s="1014"/>
      <c r="D513" s="1014"/>
      <c r="E513" s="1014"/>
      <c r="F513" s="1014"/>
      <c r="G513" s="1014"/>
      <c r="H513" s="1014"/>
      <c r="I513" s="1014"/>
      <c r="J513" s="1014"/>
      <c r="K513" s="1014"/>
      <c r="L513" s="1014"/>
      <c r="M513" s="1014"/>
      <c r="N513" s="1014"/>
      <c r="O513" s="1014"/>
      <c r="P513" s="1014"/>
      <c r="Q513" s="1014"/>
      <c r="R513" s="1014"/>
      <c r="S513" s="1014"/>
      <c r="T513" s="1014"/>
      <c r="U513" s="1014"/>
      <c r="V513" s="1014"/>
      <c r="W513" s="1014"/>
      <c r="X513" s="1014"/>
      <c r="Y513" s="1014"/>
      <c r="Z513" s="1014"/>
      <c r="AA513" s="1014"/>
      <c r="AB513" s="1014"/>
      <c r="AC513" s="1014"/>
      <c r="AD513" s="1014"/>
      <c r="AE513" s="1014"/>
    </row>
    <row r="514" customFormat="false" ht="12.75" hidden="false" customHeight="false" outlineLevel="0" collapsed="false">
      <c r="A514" s="1014"/>
      <c r="B514" s="1014"/>
      <c r="C514" s="1014"/>
      <c r="D514" s="1014"/>
      <c r="E514" s="1014"/>
      <c r="F514" s="1014"/>
      <c r="G514" s="1014"/>
      <c r="H514" s="1014"/>
      <c r="I514" s="1014"/>
      <c r="J514" s="1014"/>
      <c r="K514" s="1014"/>
      <c r="L514" s="1014"/>
      <c r="M514" s="1014"/>
      <c r="N514" s="1014"/>
      <c r="O514" s="1014"/>
      <c r="P514" s="1014"/>
      <c r="Q514" s="1014"/>
      <c r="R514" s="1014"/>
      <c r="S514" s="1014"/>
      <c r="T514" s="1014"/>
      <c r="U514" s="1014"/>
      <c r="V514" s="1014"/>
      <c r="W514" s="1014"/>
      <c r="X514" s="1014"/>
      <c r="Y514" s="1014"/>
      <c r="Z514" s="1014"/>
      <c r="AA514" s="1014"/>
      <c r="AB514" s="1014"/>
      <c r="AC514" s="1014"/>
      <c r="AD514" s="1014"/>
      <c r="AE514" s="1014"/>
    </row>
    <row r="515" customFormat="false" ht="12.75" hidden="false" customHeight="false" outlineLevel="0" collapsed="false">
      <c r="A515" s="1014"/>
      <c r="B515" s="1014"/>
      <c r="C515" s="1014"/>
      <c r="D515" s="1014"/>
      <c r="E515" s="1014"/>
      <c r="F515" s="1014"/>
      <c r="G515" s="1014"/>
      <c r="H515" s="1014"/>
      <c r="I515" s="1014"/>
      <c r="J515" s="1014"/>
      <c r="K515" s="1014"/>
      <c r="L515" s="1014"/>
      <c r="M515" s="1014"/>
      <c r="N515" s="1014"/>
      <c r="O515" s="1014"/>
      <c r="P515" s="1014"/>
      <c r="Q515" s="1014"/>
      <c r="R515" s="1014"/>
      <c r="S515" s="1014"/>
      <c r="T515" s="1014"/>
      <c r="U515" s="1014"/>
      <c r="V515" s="1014"/>
      <c r="W515" s="1014"/>
      <c r="X515" s="1014"/>
      <c r="Y515" s="1014"/>
      <c r="Z515" s="1014"/>
      <c r="AA515" s="1014"/>
      <c r="AB515" s="1014"/>
      <c r="AC515" s="1014"/>
      <c r="AD515" s="1014"/>
      <c r="AE515" s="1014"/>
    </row>
    <row r="516" customFormat="false" ht="12.75" hidden="false" customHeight="false" outlineLevel="0" collapsed="false">
      <c r="A516" s="1014"/>
      <c r="B516" s="1014"/>
      <c r="C516" s="1014"/>
      <c r="D516" s="1014"/>
      <c r="E516" s="1014"/>
      <c r="F516" s="1014"/>
      <c r="G516" s="1014"/>
      <c r="H516" s="1014"/>
      <c r="I516" s="1014"/>
      <c r="J516" s="1014"/>
      <c r="K516" s="1014"/>
      <c r="L516" s="1014"/>
      <c r="M516" s="1014"/>
      <c r="N516" s="1014"/>
      <c r="O516" s="1014"/>
      <c r="P516" s="1014"/>
      <c r="Q516" s="1014"/>
      <c r="R516" s="1014"/>
      <c r="S516" s="1014"/>
      <c r="T516" s="1014"/>
      <c r="U516" s="1014"/>
      <c r="V516" s="1014"/>
      <c r="W516" s="1014"/>
      <c r="X516" s="1014"/>
      <c r="Y516" s="1014"/>
      <c r="Z516" s="1014"/>
      <c r="AA516" s="1014"/>
      <c r="AB516" s="1014"/>
      <c r="AC516" s="1014"/>
      <c r="AD516" s="1014"/>
      <c r="AE516" s="1014"/>
    </row>
    <row r="517" customFormat="false" ht="12.75" hidden="false" customHeight="false" outlineLevel="0" collapsed="false">
      <c r="A517" s="1014"/>
      <c r="B517" s="1014"/>
      <c r="C517" s="1014"/>
      <c r="D517" s="1014"/>
      <c r="E517" s="1014"/>
      <c r="F517" s="1014"/>
      <c r="G517" s="1014"/>
      <c r="H517" s="1014"/>
      <c r="I517" s="1014"/>
      <c r="J517" s="1014"/>
      <c r="K517" s="1014"/>
      <c r="L517" s="1014"/>
      <c r="M517" s="1014"/>
      <c r="N517" s="1014"/>
      <c r="O517" s="1014"/>
      <c r="P517" s="1014"/>
      <c r="Q517" s="1014"/>
      <c r="R517" s="1014"/>
      <c r="S517" s="1014"/>
      <c r="T517" s="1014"/>
      <c r="U517" s="1014"/>
      <c r="V517" s="1014"/>
      <c r="W517" s="1014"/>
      <c r="X517" s="1014"/>
      <c r="Y517" s="1014"/>
      <c r="Z517" s="1014"/>
      <c r="AA517" s="1014"/>
      <c r="AB517" s="1014"/>
      <c r="AC517" s="1014"/>
      <c r="AD517" s="1014"/>
      <c r="AE517" s="1014"/>
    </row>
    <row r="518" customFormat="false" ht="12.75" hidden="false" customHeight="false" outlineLevel="0" collapsed="false">
      <c r="A518" s="1014"/>
      <c r="B518" s="1014"/>
      <c r="C518" s="1014"/>
      <c r="D518" s="1014"/>
      <c r="E518" s="1014"/>
      <c r="F518" s="1014"/>
      <c r="G518" s="1014"/>
      <c r="H518" s="1014"/>
      <c r="I518" s="1014"/>
      <c r="J518" s="1014"/>
      <c r="K518" s="1014"/>
      <c r="L518" s="1014"/>
      <c r="M518" s="1014"/>
      <c r="N518" s="1014"/>
      <c r="O518" s="1014"/>
      <c r="P518" s="1014"/>
      <c r="Q518" s="1014"/>
      <c r="R518" s="1014"/>
      <c r="S518" s="1014"/>
      <c r="T518" s="1014"/>
      <c r="U518" s="1014"/>
      <c r="V518" s="1014"/>
      <c r="W518" s="1014"/>
      <c r="X518" s="1014"/>
      <c r="Y518" s="1014"/>
      <c r="Z518" s="1014"/>
      <c r="AA518" s="1014"/>
      <c r="AB518" s="1014"/>
      <c r="AC518" s="1014"/>
      <c r="AD518" s="1014"/>
      <c r="AE518" s="1014"/>
    </row>
    <row r="519" customFormat="false" ht="12.75" hidden="false" customHeight="false" outlineLevel="0" collapsed="false">
      <c r="A519" s="1014"/>
      <c r="B519" s="1014"/>
      <c r="C519" s="1014"/>
      <c r="D519" s="1014"/>
      <c r="E519" s="1014"/>
      <c r="F519" s="1014"/>
      <c r="G519" s="1014"/>
      <c r="H519" s="1014"/>
      <c r="I519" s="1014"/>
      <c r="J519" s="1014"/>
      <c r="K519" s="1014"/>
      <c r="L519" s="1014"/>
      <c r="M519" s="1014"/>
      <c r="N519" s="1014"/>
      <c r="O519" s="1014"/>
      <c r="P519" s="1014"/>
      <c r="Q519" s="1014"/>
      <c r="R519" s="1014"/>
      <c r="S519" s="1014"/>
      <c r="T519" s="1014"/>
      <c r="U519" s="1014"/>
      <c r="V519" s="1014"/>
      <c r="W519" s="1014"/>
      <c r="X519" s="1014"/>
      <c r="Y519" s="1014"/>
      <c r="Z519" s="1014"/>
      <c r="AA519" s="1014"/>
      <c r="AB519" s="1014"/>
      <c r="AC519" s="1014"/>
      <c r="AD519" s="1014"/>
      <c r="AE519" s="1014"/>
    </row>
    <row r="520" customFormat="false" ht="12.75" hidden="false" customHeight="false" outlineLevel="0" collapsed="false">
      <c r="A520" s="1014"/>
      <c r="B520" s="1014"/>
      <c r="C520" s="1014"/>
      <c r="D520" s="1014"/>
      <c r="E520" s="1014"/>
      <c r="F520" s="1014"/>
      <c r="G520" s="1014"/>
      <c r="H520" s="1014"/>
      <c r="I520" s="1014"/>
      <c r="J520" s="1014"/>
      <c r="K520" s="1014"/>
      <c r="L520" s="1014"/>
      <c r="M520" s="1014"/>
      <c r="N520" s="1014"/>
      <c r="O520" s="1014"/>
      <c r="P520" s="1014"/>
      <c r="Q520" s="1014"/>
      <c r="R520" s="1014"/>
      <c r="S520" s="1014"/>
      <c r="T520" s="1014"/>
      <c r="U520" s="1014"/>
      <c r="V520" s="1014"/>
      <c r="W520" s="1014"/>
      <c r="X520" s="1014"/>
      <c r="Y520" s="1014"/>
      <c r="Z520" s="1014"/>
      <c r="AA520" s="1014"/>
      <c r="AB520" s="1014"/>
      <c r="AC520" s="1014"/>
      <c r="AD520" s="1014"/>
      <c r="AE520" s="1014"/>
    </row>
    <row r="521" customFormat="false" ht="12.75" hidden="false" customHeight="false" outlineLevel="0" collapsed="false">
      <c r="A521" s="1014"/>
      <c r="B521" s="1014"/>
      <c r="C521" s="1014"/>
      <c r="D521" s="1014"/>
      <c r="E521" s="1014"/>
      <c r="F521" s="1014"/>
      <c r="G521" s="1014"/>
      <c r="H521" s="1014"/>
      <c r="I521" s="1014"/>
      <c r="J521" s="1014"/>
      <c r="K521" s="1014"/>
      <c r="L521" s="1014"/>
      <c r="M521" s="1014"/>
      <c r="N521" s="1014"/>
      <c r="O521" s="1014"/>
      <c r="P521" s="1014"/>
      <c r="Q521" s="1014"/>
      <c r="R521" s="1014"/>
      <c r="S521" s="1014"/>
      <c r="T521" s="1014"/>
      <c r="U521" s="1014"/>
      <c r="V521" s="1014"/>
      <c r="W521" s="1014"/>
      <c r="X521" s="1014"/>
      <c r="Y521" s="1014"/>
      <c r="Z521" s="1014"/>
      <c r="AA521" s="1014"/>
      <c r="AB521" s="1014"/>
      <c r="AC521" s="1014"/>
      <c r="AD521" s="1014"/>
      <c r="AE521" s="1014"/>
    </row>
    <row r="522" customFormat="false" ht="12.75" hidden="false" customHeight="false" outlineLevel="0" collapsed="false">
      <c r="A522" s="1014"/>
      <c r="B522" s="1014"/>
      <c r="C522" s="1014"/>
      <c r="D522" s="1014"/>
      <c r="E522" s="1014"/>
      <c r="F522" s="1014"/>
      <c r="G522" s="1014"/>
      <c r="H522" s="1014"/>
      <c r="I522" s="1014"/>
      <c r="J522" s="1014"/>
      <c r="K522" s="1014"/>
      <c r="L522" s="1014"/>
      <c r="M522" s="1014"/>
      <c r="N522" s="1014"/>
      <c r="O522" s="1014"/>
      <c r="P522" s="1014"/>
      <c r="Q522" s="1014"/>
      <c r="R522" s="1014"/>
      <c r="S522" s="1014"/>
      <c r="T522" s="1014"/>
      <c r="U522" s="1014"/>
      <c r="V522" s="1014"/>
      <c r="W522" s="1014"/>
      <c r="X522" s="1014"/>
      <c r="Y522" s="1014"/>
      <c r="Z522" s="1014"/>
      <c r="AA522" s="1014"/>
      <c r="AB522" s="1014"/>
      <c r="AC522" s="1014"/>
      <c r="AD522" s="1014"/>
      <c r="AE522" s="1014"/>
    </row>
    <row r="523" customFormat="false" ht="12.75" hidden="false" customHeight="false" outlineLevel="0" collapsed="false">
      <c r="A523" s="1014"/>
      <c r="B523" s="1014"/>
      <c r="C523" s="1014"/>
      <c r="D523" s="1014"/>
      <c r="E523" s="1014"/>
      <c r="F523" s="1014"/>
      <c r="G523" s="1014"/>
      <c r="H523" s="1014"/>
      <c r="I523" s="1014"/>
      <c r="J523" s="1014"/>
      <c r="K523" s="1014"/>
      <c r="L523" s="1014"/>
      <c r="M523" s="1014"/>
      <c r="N523" s="1014"/>
      <c r="O523" s="1014"/>
      <c r="P523" s="1014"/>
      <c r="Q523" s="1014"/>
      <c r="R523" s="1014"/>
      <c r="S523" s="1014"/>
      <c r="T523" s="1014"/>
      <c r="U523" s="1014"/>
      <c r="V523" s="1014"/>
      <c r="W523" s="1014"/>
      <c r="X523" s="1014"/>
      <c r="Y523" s="1014"/>
      <c r="Z523" s="1014"/>
      <c r="AA523" s="1014"/>
      <c r="AB523" s="1014"/>
      <c r="AC523" s="1014"/>
      <c r="AD523" s="1014"/>
      <c r="AE523" s="1014"/>
    </row>
    <row r="524" customFormat="false" ht="12.75" hidden="false" customHeight="false" outlineLevel="0" collapsed="false">
      <c r="A524" s="1014"/>
      <c r="B524" s="1014"/>
      <c r="C524" s="1014"/>
      <c r="D524" s="1014"/>
      <c r="E524" s="1014"/>
      <c r="F524" s="1014"/>
      <c r="G524" s="1014"/>
      <c r="H524" s="1014"/>
      <c r="I524" s="1014"/>
      <c r="J524" s="1014"/>
      <c r="K524" s="1014"/>
      <c r="L524" s="1014"/>
      <c r="M524" s="1014"/>
      <c r="N524" s="1014"/>
      <c r="O524" s="1014"/>
      <c r="P524" s="1014"/>
      <c r="Q524" s="1014"/>
      <c r="R524" s="1014"/>
      <c r="S524" s="1014"/>
      <c r="T524" s="1014"/>
      <c r="U524" s="1014"/>
      <c r="V524" s="1014"/>
      <c r="W524" s="1014"/>
      <c r="X524" s="1014"/>
      <c r="Y524" s="1014"/>
      <c r="Z524" s="1014"/>
      <c r="AA524" s="1014"/>
      <c r="AB524" s="1014"/>
      <c r="AC524" s="1014"/>
      <c r="AD524" s="1014"/>
      <c r="AE524" s="1014"/>
    </row>
    <row r="525" customFormat="false" ht="12.75" hidden="false" customHeight="false" outlineLevel="0" collapsed="false">
      <c r="A525" s="1014"/>
      <c r="B525" s="1014"/>
      <c r="C525" s="1014"/>
      <c r="D525" s="1014"/>
      <c r="E525" s="1014"/>
      <c r="F525" s="1014"/>
      <c r="G525" s="1014"/>
      <c r="H525" s="1014"/>
      <c r="I525" s="1014"/>
      <c r="J525" s="1014"/>
      <c r="K525" s="1014"/>
      <c r="L525" s="1014"/>
      <c r="M525" s="1014"/>
      <c r="N525" s="1014"/>
      <c r="O525" s="1014"/>
      <c r="P525" s="1014"/>
      <c r="Q525" s="1014"/>
      <c r="R525" s="1014"/>
      <c r="S525" s="1014"/>
      <c r="T525" s="1014"/>
      <c r="U525" s="1014"/>
      <c r="V525" s="1014"/>
      <c r="W525" s="1014"/>
      <c r="X525" s="1014"/>
      <c r="Y525" s="1014"/>
      <c r="Z525" s="1014"/>
      <c r="AA525" s="1014"/>
      <c r="AB525" s="1014"/>
      <c r="AC525" s="1014"/>
      <c r="AD525" s="1014"/>
      <c r="AE525" s="1014"/>
    </row>
    <row r="526" customFormat="false" ht="12.75" hidden="false" customHeight="false" outlineLevel="0" collapsed="false">
      <c r="A526" s="1014"/>
      <c r="B526" s="1014"/>
      <c r="C526" s="1014"/>
      <c r="D526" s="1014"/>
      <c r="E526" s="1014"/>
      <c r="F526" s="1014"/>
      <c r="G526" s="1014"/>
      <c r="H526" s="1014"/>
      <c r="I526" s="1014"/>
      <c r="J526" s="1014"/>
      <c r="K526" s="1014"/>
      <c r="L526" s="1014"/>
      <c r="M526" s="1014"/>
      <c r="N526" s="1014"/>
      <c r="O526" s="1014"/>
      <c r="P526" s="1014"/>
      <c r="Q526" s="1014"/>
      <c r="R526" s="1014"/>
      <c r="S526" s="1014"/>
      <c r="T526" s="1014"/>
      <c r="U526" s="1014"/>
      <c r="V526" s="1014"/>
      <c r="W526" s="1014"/>
      <c r="X526" s="1014"/>
      <c r="Y526" s="1014"/>
      <c r="Z526" s="1014"/>
      <c r="AA526" s="1014"/>
      <c r="AB526" s="1014"/>
      <c r="AC526" s="1014"/>
      <c r="AD526" s="1014"/>
      <c r="AE526" s="1014"/>
    </row>
    <row r="527" customFormat="false" ht="12.75" hidden="false" customHeight="false" outlineLevel="0" collapsed="false">
      <c r="A527" s="1014"/>
      <c r="B527" s="1014"/>
      <c r="C527" s="1014"/>
      <c r="D527" s="1014"/>
      <c r="E527" s="1014"/>
      <c r="F527" s="1014"/>
      <c r="G527" s="1014"/>
      <c r="H527" s="1014"/>
      <c r="I527" s="1014"/>
      <c r="J527" s="1014"/>
      <c r="K527" s="1014"/>
      <c r="L527" s="1014"/>
      <c r="M527" s="1014"/>
      <c r="N527" s="1014"/>
      <c r="O527" s="1014"/>
      <c r="P527" s="1014"/>
      <c r="Q527" s="1014"/>
      <c r="R527" s="1014"/>
      <c r="S527" s="1014"/>
      <c r="T527" s="1014"/>
      <c r="U527" s="1014"/>
      <c r="V527" s="1014"/>
      <c r="W527" s="1014"/>
      <c r="X527" s="1014"/>
      <c r="Y527" s="1014"/>
      <c r="Z527" s="1014"/>
      <c r="AA527" s="1014"/>
      <c r="AB527" s="1014"/>
      <c r="AC527" s="1014"/>
      <c r="AD527" s="1014"/>
      <c r="AE527" s="1014"/>
    </row>
    <row r="528" customFormat="false" ht="12.75" hidden="false" customHeight="false" outlineLevel="0" collapsed="false">
      <c r="A528" s="1014"/>
      <c r="B528" s="1014"/>
      <c r="C528" s="1014"/>
      <c r="D528" s="1014"/>
      <c r="E528" s="1014"/>
      <c r="F528" s="1014"/>
      <c r="G528" s="1014"/>
      <c r="H528" s="1014"/>
      <c r="I528" s="1014"/>
      <c r="J528" s="1014"/>
      <c r="K528" s="1014"/>
      <c r="L528" s="1014"/>
      <c r="M528" s="1014"/>
      <c r="N528" s="1014"/>
      <c r="O528" s="1014"/>
      <c r="P528" s="1014"/>
      <c r="Q528" s="1014"/>
      <c r="R528" s="1014"/>
      <c r="S528" s="1014"/>
      <c r="T528" s="1014"/>
      <c r="U528" s="1014"/>
      <c r="V528" s="1014"/>
      <c r="W528" s="1014"/>
      <c r="X528" s="1014"/>
      <c r="Y528" s="1014"/>
      <c r="Z528" s="1014"/>
      <c r="AA528" s="1014"/>
      <c r="AB528" s="1014"/>
      <c r="AC528" s="1014"/>
      <c r="AD528" s="1014"/>
      <c r="AE528" s="1014"/>
    </row>
    <row r="529" customFormat="false" ht="12.75" hidden="false" customHeight="false" outlineLevel="0" collapsed="false">
      <c r="A529" s="1014"/>
      <c r="B529" s="1014"/>
      <c r="C529" s="1014"/>
      <c r="D529" s="1014"/>
      <c r="E529" s="1014"/>
      <c r="F529" s="1014"/>
      <c r="G529" s="1014"/>
      <c r="H529" s="1014"/>
      <c r="I529" s="1014"/>
      <c r="J529" s="1014"/>
      <c r="K529" s="1014"/>
      <c r="L529" s="1014"/>
      <c r="M529" s="1014"/>
      <c r="N529" s="1014"/>
      <c r="O529" s="1014"/>
      <c r="P529" s="1014"/>
      <c r="Q529" s="1014"/>
      <c r="R529" s="1014"/>
      <c r="S529" s="1014"/>
      <c r="T529" s="1014"/>
      <c r="U529" s="1014"/>
      <c r="V529" s="1014"/>
      <c r="W529" s="1014"/>
      <c r="X529" s="1014"/>
      <c r="Y529" s="1014"/>
      <c r="Z529" s="1014"/>
      <c r="AA529" s="1014"/>
      <c r="AB529" s="1014"/>
      <c r="AC529" s="1014"/>
      <c r="AD529" s="1014"/>
      <c r="AE529" s="1014"/>
    </row>
    <row r="530" customFormat="false" ht="12.75" hidden="false" customHeight="false" outlineLevel="0" collapsed="false">
      <c r="A530" s="1014"/>
      <c r="B530" s="1014"/>
      <c r="C530" s="1014"/>
      <c r="D530" s="1014"/>
      <c r="E530" s="1014"/>
      <c r="F530" s="1014"/>
      <c r="G530" s="1014"/>
      <c r="H530" s="1014"/>
      <c r="I530" s="1014"/>
      <c r="J530" s="1014"/>
      <c r="K530" s="1014"/>
      <c r="L530" s="1014"/>
      <c r="M530" s="1014"/>
      <c r="N530" s="1014"/>
      <c r="O530" s="1014"/>
      <c r="P530" s="1014"/>
      <c r="Q530" s="1014"/>
      <c r="R530" s="1014"/>
      <c r="S530" s="1014"/>
      <c r="T530" s="1014"/>
      <c r="U530" s="1014"/>
      <c r="V530" s="1014"/>
      <c r="W530" s="1014"/>
      <c r="X530" s="1014"/>
      <c r="Y530" s="1014"/>
      <c r="Z530" s="1014"/>
      <c r="AA530" s="1014"/>
      <c r="AB530" s="1014"/>
      <c r="AC530" s="1014"/>
      <c r="AD530" s="1014"/>
      <c r="AE530" s="1014"/>
    </row>
    <row r="531" customFormat="false" ht="12.75" hidden="false" customHeight="false" outlineLevel="0" collapsed="false">
      <c r="A531" s="1014"/>
      <c r="B531" s="1014"/>
      <c r="C531" s="1014"/>
      <c r="D531" s="1014"/>
      <c r="E531" s="1014"/>
      <c r="F531" s="1014"/>
      <c r="G531" s="1014"/>
      <c r="H531" s="1014"/>
      <c r="I531" s="1014"/>
      <c r="J531" s="1014"/>
      <c r="K531" s="1014"/>
      <c r="L531" s="1014"/>
      <c r="M531" s="1014"/>
      <c r="N531" s="1014"/>
      <c r="O531" s="1014"/>
      <c r="P531" s="1014"/>
      <c r="Q531" s="1014"/>
      <c r="R531" s="1014"/>
      <c r="S531" s="1014"/>
      <c r="T531" s="1014"/>
      <c r="U531" s="1014"/>
      <c r="V531" s="1014"/>
      <c r="W531" s="1014"/>
      <c r="X531" s="1014"/>
      <c r="Y531" s="1014"/>
      <c r="Z531" s="1014"/>
      <c r="AA531" s="1014"/>
      <c r="AB531" s="1014"/>
      <c r="AC531" s="1014"/>
      <c r="AD531" s="1014"/>
      <c r="AE531" s="1014"/>
    </row>
    <row r="532" customFormat="false" ht="12.75" hidden="false" customHeight="false" outlineLevel="0" collapsed="false">
      <c r="A532" s="1014"/>
      <c r="B532" s="1014"/>
      <c r="C532" s="1014"/>
      <c r="D532" s="1014"/>
      <c r="E532" s="1014"/>
      <c r="F532" s="1014"/>
      <c r="G532" s="1014"/>
      <c r="H532" s="1014"/>
      <c r="I532" s="1014"/>
      <c r="J532" s="1014"/>
      <c r="K532" s="1014"/>
      <c r="L532" s="1014"/>
      <c r="M532" s="1014"/>
      <c r="N532" s="1014"/>
      <c r="O532" s="1014"/>
      <c r="P532" s="1014"/>
      <c r="Q532" s="1014"/>
      <c r="R532" s="1014"/>
      <c r="S532" s="1014"/>
      <c r="T532" s="1014"/>
      <c r="U532" s="1014"/>
      <c r="V532" s="1014"/>
      <c r="W532" s="1014"/>
      <c r="X532" s="1014"/>
      <c r="Y532" s="1014"/>
      <c r="Z532" s="1014"/>
      <c r="AA532" s="1014"/>
      <c r="AB532" s="1014"/>
      <c r="AC532" s="1014"/>
      <c r="AD532" s="1014"/>
      <c r="AE532" s="1014"/>
    </row>
    <row r="533" customFormat="false" ht="12.75" hidden="false" customHeight="false" outlineLevel="0" collapsed="false">
      <c r="A533" s="1014"/>
      <c r="B533" s="1014"/>
      <c r="C533" s="1014"/>
      <c r="D533" s="1014"/>
      <c r="E533" s="1014"/>
      <c r="F533" s="1014"/>
      <c r="G533" s="1014"/>
      <c r="H533" s="1014"/>
      <c r="I533" s="1014"/>
      <c r="J533" s="1014"/>
      <c r="K533" s="1014"/>
      <c r="L533" s="1014"/>
      <c r="M533" s="1014"/>
      <c r="N533" s="1014"/>
      <c r="O533" s="1014"/>
      <c r="P533" s="1014"/>
      <c r="Q533" s="1014"/>
      <c r="R533" s="1014"/>
      <c r="S533" s="1014"/>
      <c r="T533" s="1014"/>
      <c r="U533" s="1014"/>
      <c r="V533" s="1014"/>
      <c r="W533" s="1014"/>
      <c r="X533" s="1014"/>
      <c r="Y533" s="1014"/>
      <c r="Z533" s="1014"/>
      <c r="AA533" s="1014"/>
      <c r="AB533" s="1014"/>
      <c r="AC533" s="1014"/>
      <c r="AD533" s="1014"/>
      <c r="AE533" s="1014"/>
    </row>
    <row r="534" customFormat="false" ht="12.75" hidden="false" customHeight="false" outlineLevel="0" collapsed="false">
      <c r="A534" s="1014"/>
      <c r="B534" s="1014"/>
      <c r="C534" s="1014"/>
      <c r="D534" s="1014"/>
      <c r="E534" s="1014"/>
      <c r="F534" s="1014"/>
      <c r="G534" s="1014"/>
      <c r="H534" s="1014"/>
      <c r="I534" s="1014"/>
      <c r="J534" s="1014"/>
      <c r="K534" s="1014"/>
      <c r="L534" s="1014"/>
      <c r="M534" s="1014"/>
      <c r="N534" s="1014"/>
      <c r="O534" s="1014"/>
      <c r="P534" s="1014"/>
      <c r="Q534" s="1014"/>
      <c r="R534" s="1014"/>
      <c r="S534" s="1014"/>
      <c r="T534" s="1014"/>
      <c r="U534" s="1014"/>
      <c r="V534" s="1014"/>
      <c r="W534" s="1014"/>
      <c r="X534" s="1014"/>
      <c r="Y534" s="1014"/>
      <c r="Z534" s="1014"/>
      <c r="AA534" s="1014"/>
      <c r="AB534" s="1014"/>
      <c r="AC534" s="1014"/>
      <c r="AD534" s="1014"/>
      <c r="AE534" s="1014"/>
    </row>
    <row r="535" customFormat="false" ht="12.75" hidden="false" customHeight="false" outlineLevel="0" collapsed="false">
      <c r="A535" s="1014"/>
      <c r="B535" s="1014"/>
      <c r="C535" s="1014"/>
      <c r="D535" s="1014"/>
      <c r="E535" s="1014"/>
      <c r="F535" s="1014"/>
      <c r="G535" s="1014"/>
      <c r="H535" s="1014"/>
      <c r="I535" s="1014"/>
      <c r="J535" s="1014"/>
      <c r="K535" s="1014"/>
      <c r="L535" s="1014"/>
      <c r="M535" s="1014"/>
      <c r="N535" s="1014"/>
      <c r="O535" s="1014"/>
      <c r="P535" s="1014"/>
      <c r="Q535" s="1014"/>
      <c r="R535" s="1014"/>
      <c r="S535" s="1014"/>
      <c r="T535" s="1014"/>
      <c r="U535" s="1014"/>
      <c r="V535" s="1014"/>
      <c r="W535" s="1014"/>
      <c r="X535" s="1014"/>
      <c r="Y535" s="1014"/>
      <c r="Z535" s="1014"/>
      <c r="AA535" s="1014"/>
      <c r="AB535" s="1014"/>
      <c r="AC535" s="1014"/>
      <c r="AD535" s="1014"/>
      <c r="AE535" s="1014"/>
    </row>
    <row r="536" customFormat="false" ht="12.75" hidden="false" customHeight="false" outlineLevel="0" collapsed="false">
      <c r="A536" s="1014"/>
      <c r="B536" s="1014"/>
      <c r="C536" s="1014"/>
      <c r="D536" s="1014"/>
      <c r="E536" s="1014"/>
      <c r="F536" s="1014"/>
      <c r="G536" s="1014"/>
      <c r="H536" s="1014"/>
      <c r="I536" s="1014"/>
      <c r="J536" s="1014"/>
      <c r="K536" s="1014"/>
      <c r="L536" s="1014"/>
      <c r="M536" s="1014"/>
      <c r="N536" s="1014"/>
      <c r="O536" s="1014"/>
      <c r="P536" s="1014"/>
      <c r="Q536" s="1014"/>
      <c r="R536" s="1014"/>
      <c r="S536" s="1014"/>
      <c r="T536" s="1014"/>
      <c r="U536" s="1014"/>
      <c r="V536" s="1014"/>
      <c r="W536" s="1014"/>
      <c r="X536" s="1014"/>
      <c r="Y536" s="1014"/>
      <c r="Z536" s="1014"/>
      <c r="AA536" s="1014"/>
      <c r="AB536" s="1014"/>
      <c r="AC536" s="1014"/>
      <c r="AD536" s="1014"/>
      <c r="AE536" s="1014"/>
    </row>
    <row r="537" customFormat="false" ht="12.75" hidden="false" customHeight="false" outlineLevel="0" collapsed="false">
      <c r="A537" s="1014"/>
      <c r="B537" s="1014"/>
      <c r="C537" s="1014"/>
      <c r="D537" s="1014"/>
      <c r="E537" s="1014"/>
      <c r="F537" s="1014"/>
      <c r="G537" s="1014"/>
      <c r="H537" s="1014"/>
      <c r="I537" s="1014"/>
      <c r="J537" s="1014"/>
      <c r="K537" s="1014"/>
      <c r="L537" s="1014"/>
      <c r="M537" s="1014"/>
      <c r="N537" s="1014"/>
      <c r="O537" s="1014"/>
      <c r="P537" s="1014"/>
      <c r="Q537" s="1014"/>
      <c r="R537" s="1014"/>
      <c r="S537" s="1014"/>
      <c r="T537" s="1014"/>
      <c r="U537" s="1014"/>
      <c r="V537" s="1014"/>
      <c r="W537" s="1014"/>
      <c r="X537" s="1014"/>
      <c r="Y537" s="1014"/>
      <c r="Z537" s="1014"/>
      <c r="AA537" s="1014"/>
      <c r="AB537" s="1014"/>
      <c r="AC537" s="1014"/>
      <c r="AD537" s="1014"/>
      <c r="AE537" s="1014"/>
    </row>
    <row r="538" customFormat="false" ht="12.75" hidden="false" customHeight="false" outlineLevel="0" collapsed="false">
      <c r="A538" s="1014"/>
      <c r="B538" s="1014"/>
      <c r="C538" s="1014"/>
      <c r="D538" s="1014"/>
      <c r="E538" s="1014"/>
      <c r="F538" s="1014"/>
      <c r="G538" s="1014"/>
      <c r="H538" s="1014"/>
      <c r="I538" s="1014"/>
      <c r="J538" s="1014"/>
      <c r="K538" s="1014"/>
      <c r="L538" s="1014"/>
      <c r="M538" s="1014"/>
      <c r="N538" s="1014"/>
      <c r="O538" s="1014"/>
      <c r="P538" s="1014"/>
      <c r="Q538" s="1014"/>
      <c r="R538" s="1014"/>
      <c r="S538" s="1014"/>
      <c r="T538" s="1014"/>
      <c r="U538" s="1014"/>
      <c r="V538" s="1014"/>
      <c r="W538" s="1014"/>
      <c r="X538" s="1014"/>
      <c r="Y538" s="1014"/>
      <c r="Z538" s="1014"/>
      <c r="AA538" s="1014"/>
      <c r="AB538" s="1014"/>
      <c r="AC538" s="1014"/>
      <c r="AD538" s="1014"/>
      <c r="AE538" s="1014"/>
    </row>
    <row r="539" customFormat="false" ht="12.75" hidden="false" customHeight="false" outlineLevel="0" collapsed="false">
      <c r="A539" s="1014"/>
      <c r="B539" s="1014"/>
      <c r="C539" s="1014"/>
      <c r="D539" s="1014"/>
      <c r="E539" s="1014"/>
      <c r="F539" s="1014"/>
      <c r="G539" s="1014"/>
      <c r="H539" s="1014"/>
      <c r="I539" s="1014"/>
      <c r="J539" s="1014"/>
      <c r="K539" s="1014"/>
      <c r="L539" s="1014"/>
      <c r="M539" s="1014"/>
      <c r="N539" s="1014"/>
      <c r="O539" s="1014"/>
      <c r="P539" s="1014"/>
      <c r="Q539" s="1014"/>
      <c r="R539" s="1014"/>
      <c r="S539" s="1014"/>
      <c r="T539" s="1014"/>
      <c r="U539" s="1014"/>
      <c r="V539" s="1014"/>
      <c r="W539" s="1014"/>
      <c r="X539" s="1014"/>
      <c r="Y539" s="1014"/>
      <c r="Z539" s="1014"/>
      <c r="AA539" s="1014"/>
      <c r="AB539" s="1014"/>
      <c r="AC539" s="1014"/>
      <c r="AD539" s="1014"/>
      <c r="AE539" s="1014"/>
    </row>
    <row r="540" customFormat="false" ht="12.75" hidden="false" customHeight="false" outlineLevel="0" collapsed="false">
      <c r="A540" s="1014"/>
      <c r="B540" s="1014"/>
      <c r="C540" s="1014"/>
      <c r="D540" s="1014"/>
      <c r="E540" s="1014"/>
      <c r="F540" s="1014"/>
      <c r="G540" s="1014"/>
      <c r="H540" s="1014"/>
      <c r="I540" s="1014"/>
      <c r="J540" s="1014"/>
      <c r="K540" s="1014"/>
      <c r="L540" s="1014"/>
      <c r="M540" s="1014"/>
      <c r="N540" s="1014"/>
      <c r="O540" s="1014"/>
      <c r="P540" s="1014"/>
      <c r="Q540" s="1014"/>
      <c r="R540" s="1014"/>
      <c r="S540" s="1014"/>
      <c r="T540" s="1014"/>
      <c r="U540" s="1014"/>
      <c r="V540" s="1014"/>
      <c r="W540" s="1014"/>
      <c r="X540" s="1014"/>
      <c r="Y540" s="1014"/>
      <c r="Z540" s="1014"/>
      <c r="AA540" s="1014"/>
      <c r="AB540" s="1014"/>
      <c r="AC540" s="1014"/>
      <c r="AD540" s="1014"/>
      <c r="AE540" s="1014"/>
    </row>
    <row r="541" customFormat="false" ht="12.75" hidden="false" customHeight="false" outlineLevel="0" collapsed="false">
      <c r="A541" s="1014"/>
      <c r="B541" s="1014"/>
      <c r="C541" s="1014"/>
      <c r="D541" s="1014"/>
      <c r="E541" s="1014"/>
      <c r="F541" s="1014"/>
      <c r="G541" s="1014"/>
      <c r="H541" s="1014"/>
      <c r="I541" s="1014"/>
      <c r="J541" s="1014"/>
      <c r="K541" s="1014"/>
      <c r="L541" s="1014"/>
      <c r="M541" s="1014"/>
      <c r="N541" s="1014"/>
      <c r="O541" s="1014"/>
      <c r="P541" s="1014"/>
      <c r="Q541" s="1014"/>
      <c r="R541" s="1014"/>
      <c r="S541" s="1014"/>
      <c r="T541" s="1014"/>
      <c r="U541" s="1014"/>
      <c r="V541" s="1014"/>
      <c r="W541" s="1014"/>
      <c r="X541" s="1014"/>
      <c r="Y541" s="1014"/>
      <c r="Z541" s="1014"/>
      <c r="AA541" s="1014"/>
      <c r="AB541" s="1014"/>
      <c r="AC541" s="1014"/>
      <c r="AD541" s="1014"/>
      <c r="AE541" s="1014"/>
    </row>
    <row r="542" customFormat="false" ht="12.75" hidden="false" customHeight="false" outlineLevel="0" collapsed="false">
      <c r="A542" s="1014"/>
      <c r="B542" s="1014"/>
      <c r="C542" s="1014"/>
      <c r="D542" s="1014"/>
      <c r="E542" s="1014"/>
      <c r="F542" s="1014"/>
      <c r="G542" s="1014"/>
      <c r="H542" s="1014"/>
      <c r="I542" s="1014"/>
      <c r="J542" s="1014"/>
      <c r="K542" s="1014"/>
      <c r="L542" s="1014"/>
      <c r="M542" s="1014"/>
      <c r="N542" s="1014"/>
      <c r="O542" s="1014"/>
      <c r="P542" s="1014"/>
      <c r="Q542" s="1014"/>
      <c r="R542" s="1014"/>
      <c r="S542" s="1014"/>
      <c r="T542" s="1014"/>
      <c r="U542" s="1014"/>
      <c r="V542" s="1014"/>
      <c r="W542" s="1014"/>
      <c r="X542" s="1014"/>
      <c r="Y542" s="1014"/>
      <c r="Z542" s="1014"/>
      <c r="AA542" s="1014"/>
      <c r="AB542" s="1014"/>
      <c r="AC542" s="1014"/>
      <c r="AD542" s="1014"/>
      <c r="AE542" s="1014"/>
    </row>
    <row r="543" customFormat="false" ht="12.75" hidden="false" customHeight="false" outlineLevel="0" collapsed="false">
      <c r="A543" s="1014"/>
      <c r="B543" s="1014"/>
      <c r="C543" s="1014"/>
      <c r="D543" s="1014"/>
      <c r="E543" s="1014"/>
      <c r="F543" s="1014"/>
      <c r="G543" s="1014"/>
      <c r="H543" s="1014"/>
      <c r="I543" s="1014"/>
      <c r="J543" s="1014"/>
      <c r="K543" s="1014"/>
      <c r="L543" s="1014"/>
      <c r="M543" s="1014"/>
      <c r="N543" s="1014"/>
      <c r="O543" s="1014"/>
      <c r="P543" s="1014"/>
      <c r="Q543" s="1014"/>
      <c r="R543" s="1014"/>
      <c r="S543" s="1014"/>
      <c r="T543" s="1014"/>
      <c r="U543" s="1014"/>
      <c r="V543" s="1014"/>
      <c r="W543" s="1014"/>
      <c r="X543" s="1014"/>
      <c r="Y543" s="1014"/>
      <c r="Z543" s="1014"/>
      <c r="AA543" s="1014"/>
      <c r="AB543" s="1014"/>
      <c r="AC543" s="1014"/>
      <c r="AD543" s="1014"/>
      <c r="AE543" s="1014"/>
    </row>
    <row r="544" customFormat="false" ht="12.75" hidden="false" customHeight="false" outlineLevel="0" collapsed="false">
      <c r="A544" s="1014"/>
      <c r="B544" s="1014"/>
      <c r="C544" s="1014"/>
      <c r="D544" s="1014"/>
      <c r="E544" s="1014"/>
      <c r="F544" s="1014"/>
      <c r="G544" s="1014"/>
      <c r="H544" s="1014"/>
      <c r="I544" s="1014"/>
      <c r="J544" s="1014"/>
      <c r="K544" s="1014"/>
      <c r="L544" s="1014"/>
      <c r="M544" s="1014"/>
      <c r="N544" s="1014"/>
      <c r="O544" s="1014"/>
      <c r="P544" s="1014"/>
      <c r="Q544" s="1014"/>
      <c r="R544" s="1014"/>
      <c r="S544" s="1014"/>
      <c r="T544" s="1014"/>
      <c r="U544" s="1014"/>
      <c r="V544" s="1014"/>
      <c r="W544" s="1014"/>
      <c r="X544" s="1014"/>
      <c r="Y544" s="1014"/>
      <c r="Z544" s="1014"/>
      <c r="AA544" s="1014"/>
      <c r="AB544" s="1014"/>
      <c r="AC544" s="1014"/>
      <c r="AD544" s="1014"/>
      <c r="AE544" s="1014"/>
    </row>
    <row r="545" customFormat="false" ht="12.75" hidden="false" customHeight="false" outlineLevel="0" collapsed="false">
      <c r="A545" s="1014"/>
      <c r="B545" s="1014"/>
      <c r="C545" s="1014"/>
      <c r="D545" s="1014"/>
      <c r="E545" s="1014"/>
      <c r="F545" s="1014"/>
      <c r="G545" s="1014"/>
      <c r="H545" s="1014"/>
      <c r="I545" s="1014"/>
      <c r="J545" s="1014"/>
      <c r="K545" s="1014"/>
      <c r="L545" s="1014"/>
      <c r="M545" s="1014"/>
      <c r="N545" s="1014"/>
      <c r="O545" s="1014"/>
      <c r="P545" s="1014"/>
      <c r="Q545" s="1014"/>
      <c r="R545" s="1014"/>
      <c r="S545" s="1014"/>
      <c r="T545" s="1014"/>
      <c r="U545" s="1014"/>
      <c r="V545" s="1014"/>
      <c r="W545" s="1014"/>
      <c r="X545" s="1014"/>
      <c r="Y545" s="1014"/>
      <c r="Z545" s="1014"/>
      <c r="AA545" s="1014"/>
      <c r="AB545" s="1014"/>
      <c r="AC545" s="1014"/>
      <c r="AD545" s="1014"/>
      <c r="AE545" s="1014"/>
    </row>
    <row r="546" customFormat="false" ht="12.75" hidden="false" customHeight="false" outlineLevel="0" collapsed="false">
      <c r="A546" s="1014"/>
      <c r="B546" s="1014"/>
      <c r="C546" s="1014"/>
      <c r="D546" s="1014"/>
      <c r="E546" s="1014"/>
      <c r="F546" s="1014"/>
      <c r="G546" s="1014"/>
      <c r="H546" s="1014"/>
      <c r="I546" s="1014"/>
      <c r="J546" s="1014"/>
      <c r="K546" s="1014"/>
      <c r="L546" s="1014"/>
      <c r="M546" s="1014"/>
      <c r="N546" s="1014"/>
      <c r="O546" s="1014"/>
      <c r="P546" s="1014"/>
      <c r="Q546" s="1014"/>
      <c r="R546" s="1014"/>
      <c r="S546" s="1014"/>
      <c r="T546" s="1014"/>
      <c r="U546" s="1014"/>
      <c r="V546" s="1014"/>
      <c r="W546" s="1014"/>
      <c r="X546" s="1014"/>
      <c r="Y546" s="1014"/>
      <c r="Z546" s="1014"/>
      <c r="AA546" s="1014"/>
      <c r="AB546" s="1014"/>
      <c r="AC546" s="1014"/>
      <c r="AD546" s="1014"/>
      <c r="AE546" s="1014"/>
    </row>
    <row r="547" customFormat="false" ht="12.75" hidden="false" customHeight="false" outlineLevel="0" collapsed="false">
      <c r="A547" s="1014"/>
      <c r="B547" s="1014"/>
      <c r="C547" s="1014"/>
      <c r="D547" s="1014"/>
      <c r="E547" s="1014"/>
      <c r="F547" s="1014"/>
      <c r="G547" s="1014"/>
      <c r="H547" s="1014"/>
      <c r="I547" s="1014"/>
      <c r="J547" s="1014"/>
      <c r="K547" s="1014"/>
      <c r="L547" s="1014"/>
      <c r="M547" s="1014"/>
      <c r="N547" s="1014"/>
      <c r="O547" s="1014"/>
      <c r="P547" s="1014"/>
      <c r="Q547" s="1014"/>
      <c r="R547" s="1014"/>
      <c r="S547" s="1014"/>
      <c r="T547" s="1014"/>
      <c r="U547" s="1014"/>
      <c r="V547" s="1014"/>
      <c r="W547" s="1014"/>
      <c r="X547" s="1014"/>
      <c r="Y547" s="1014"/>
      <c r="Z547" s="1014"/>
      <c r="AA547" s="1014"/>
      <c r="AB547" s="1014"/>
      <c r="AC547" s="1014"/>
      <c r="AD547" s="1014"/>
      <c r="AE547" s="1014"/>
    </row>
    <row r="548" customFormat="false" ht="12.75" hidden="false" customHeight="false" outlineLevel="0" collapsed="false">
      <c r="A548" s="1014"/>
      <c r="B548" s="1014"/>
      <c r="C548" s="1014"/>
      <c r="D548" s="1014"/>
      <c r="E548" s="1014"/>
      <c r="F548" s="1014"/>
      <c r="G548" s="1014"/>
      <c r="H548" s="1014"/>
      <c r="I548" s="1014"/>
      <c r="J548" s="1014"/>
      <c r="K548" s="1014"/>
      <c r="L548" s="1014"/>
      <c r="M548" s="1014"/>
      <c r="N548" s="1014"/>
      <c r="O548" s="1014"/>
      <c r="P548" s="1014"/>
      <c r="Q548" s="1014"/>
      <c r="R548" s="1014"/>
      <c r="S548" s="1014"/>
      <c r="T548" s="1014"/>
      <c r="U548" s="1014"/>
      <c r="V548" s="1014"/>
      <c r="W548" s="1014"/>
      <c r="X548" s="1014"/>
      <c r="Y548" s="1014"/>
      <c r="Z548" s="1014"/>
      <c r="AA548" s="1014"/>
      <c r="AB548" s="1014"/>
      <c r="AC548" s="1014"/>
      <c r="AD548" s="1014"/>
      <c r="AE548" s="1014"/>
    </row>
    <row r="549" customFormat="false" ht="12.75" hidden="false" customHeight="false" outlineLevel="0" collapsed="false">
      <c r="A549" s="1014"/>
      <c r="B549" s="1014"/>
      <c r="C549" s="1014"/>
      <c r="D549" s="1014"/>
      <c r="E549" s="1014"/>
      <c r="F549" s="1014"/>
      <c r="G549" s="1014"/>
      <c r="H549" s="1014"/>
      <c r="I549" s="1014"/>
      <c r="J549" s="1014"/>
      <c r="K549" s="1014"/>
      <c r="L549" s="1014"/>
      <c r="M549" s="1014"/>
      <c r="N549" s="1014"/>
      <c r="O549" s="1014"/>
      <c r="P549" s="1014"/>
      <c r="Q549" s="1014"/>
      <c r="R549" s="1014"/>
      <c r="S549" s="1014"/>
      <c r="T549" s="1014"/>
      <c r="U549" s="1014"/>
      <c r="V549" s="1014"/>
      <c r="W549" s="1014"/>
      <c r="X549" s="1014"/>
      <c r="Y549" s="1014"/>
      <c r="Z549" s="1014"/>
      <c r="AA549" s="1014"/>
      <c r="AB549" s="1014"/>
      <c r="AC549" s="1014"/>
      <c r="AD549" s="1014"/>
      <c r="AE549" s="1014"/>
    </row>
    <row r="550" customFormat="false" ht="12.75" hidden="false" customHeight="false" outlineLevel="0" collapsed="false">
      <c r="A550" s="1014"/>
      <c r="B550" s="1014"/>
      <c r="C550" s="1014"/>
      <c r="D550" s="1014"/>
      <c r="E550" s="1014"/>
      <c r="F550" s="1014"/>
      <c r="G550" s="1014"/>
      <c r="H550" s="1014"/>
      <c r="I550" s="1014"/>
      <c r="J550" s="1014"/>
      <c r="K550" s="1014"/>
      <c r="L550" s="1014"/>
      <c r="M550" s="1014"/>
      <c r="N550" s="1014"/>
      <c r="O550" s="1014"/>
      <c r="P550" s="1014"/>
      <c r="Q550" s="1014"/>
      <c r="R550" s="1014"/>
      <c r="S550" s="1014"/>
      <c r="T550" s="1014"/>
      <c r="U550" s="1014"/>
      <c r="V550" s="1014"/>
      <c r="W550" s="1014"/>
      <c r="X550" s="1014"/>
      <c r="Y550" s="1014"/>
      <c r="Z550" s="1014"/>
      <c r="AA550" s="1014"/>
      <c r="AB550" s="1014"/>
      <c r="AC550" s="1014"/>
      <c r="AD550" s="1014"/>
      <c r="AE550" s="1014"/>
    </row>
    <row r="551" customFormat="false" ht="12.75" hidden="false" customHeight="false" outlineLevel="0" collapsed="false">
      <c r="A551" s="1014"/>
      <c r="B551" s="1014"/>
      <c r="C551" s="1014"/>
      <c r="D551" s="1014"/>
      <c r="E551" s="1014"/>
      <c r="F551" s="1014"/>
      <c r="G551" s="1014"/>
      <c r="H551" s="1014"/>
      <c r="I551" s="1014"/>
      <c r="J551" s="1014"/>
      <c r="K551" s="1014"/>
      <c r="L551" s="1014"/>
      <c r="M551" s="1014"/>
      <c r="N551" s="1014"/>
      <c r="O551" s="1014"/>
      <c r="P551" s="1014"/>
      <c r="Q551" s="1014"/>
      <c r="R551" s="1014"/>
      <c r="S551" s="1014"/>
      <c r="T551" s="1014"/>
      <c r="U551" s="1014"/>
      <c r="V551" s="1014"/>
      <c r="W551" s="1014"/>
      <c r="X551" s="1014"/>
      <c r="Y551" s="1014"/>
      <c r="Z551" s="1014"/>
      <c r="AA551" s="1014"/>
      <c r="AB551" s="1014"/>
      <c r="AC551" s="1014"/>
      <c r="AD551" s="1014"/>
      <c r="AE551" s="1014"/>
    </row>
    <row r="552" customFormat="false" ht="12.75" hidden="false" customHeight="false" outlineLevel="0" collapsed="false">
      <c r="A552" s="1014"/>
      <c r="B552" s="1014"/>
      <c r="C552" s="1014"/>
      <c r="D552" s="1014"/>
      <c r="E552" s="1014"/>
      <c r="F552" s="1014"/>
      <c r="G552" s="1014"/>
      <c r="H552" s="1014"/>
      <c r="I552" s="1014"/>
      <c r="J552" s="1014"/>
      <c r="K552" s="1014"/>
      <c r="L552" s="1014"/>
      <c r="M552" s="1014"/>
      <c r="N552" s="1014"/>
      <c r="O552" s="1014"/>
      <c r="P552" s="1014"/>
      <c r="Q552" s="1014"/>
      <c r="R552" s="1014"/>
      <c r="S552" s="1014"/>
      <c r="T552" s="1014"/>
      <c r="U552" s="1014"/>
      <c r="V552" s="1014"/>
      <c r="W552" s="1014"/>
      <c r="X552" s="1014"/>
      <c r="Y552" s="1014"/>
      <c r="Z552" s="1014"/>
      <c r="AA552" s="1014"/>
      <c r="AB552" s="1014"/>
      <c r="AC552" s="1014"/>
      <c r="AD552" s="1014"/>
      <c r="AE552" s="1014"/>
    </row>
    <row r="553" customFormat="false" ht="12.75" hidden="false" customHeight="false" outlineLevel="0" collapsed="false">
      <c r="A553" s="1014"/>
      <c r="B553" s="1014"/>
      <c r="C553" s="1014"/>
      <c r="D553" s="1014"/>
      <c r="E553" s="1014"/>
      <c r="F553" s="1014"/>
      <c r="G553" s="1014"/>
      <c r="H553" s="1014"/>
      <c r="I553" s="1014"/>
      <c r="J553" s="1014"/>
      <c r="K553" s="1014"/>
      <c r="L553" s="1014"/>
      <c r="M553" s="1014"/>
      <c r="N553" s="1014"/>
      <c r="O553" s="1014"/>
      <c r="P553" s="1014"/>
      <c r="Q553" s="1014"/>
      <c r="R553" s="1014"/>
      <c r="S553" s="1014"/>
      <c r="T553" s="1014"/>
      <c r="U553" s="1014"/>
      <c r="V553" s="1014"/>
      <c r="W553" s="1014"/>
      <c r="X553" s="1014"/>
      <c r="Y553" s="1014"/>
      <c r="Z553" s="1014"/>
      <c r="AA553" s="1014"/>
      <c r="AB553" s="1014"/>
      <c r="AC553" s="1014"/>
      <c r="AD553" s="1014"/>
      <c r="AE553" s="1014"/>
    </row>
    <row r="554" customFormat="false" ht="12.75" hidden="false" customHeight="false" outlineLevel="0" collapsed="false">
      <c r="A554" s="1014"/>
      <c r="B554" s="1014"/>
      <c r="C554" s="1014"/>
      <c r="D554" s="1014"/>
      <c r="E554" s="1014"/>
      <c r="F554" s="1014"/>
      <c r="G554" s="1014"/>
      <c r="H554" s="1014"/>
      <c r="I554" s="1014"/>
      <c r="J554" s="1014"/>
      <c r="K554" s="1014"/>
      <c r="L554" s="1014"/>
      <c r="M554" s="1014"/>
      <c r="N554" s="1014"/>
      <c r="O554" s="1014"/>
      <c r="P554" s="1014"/>
      <c r="Q554" s="1014"/>
      <c r="R554" s="1014"/>
      <c r="S554" s="1014"/>
      <c r="T554" s="1014"/>
      <c r="U554" s="1014"/>
      <c r="V554" s="1014"/>
      <c r="W554" s="1014"/>
      <c r="X554" s="1014"/>
      <c r="Y554" s="1014"/>
      <c r="Z554" s="1014"/>
      <c r="AA554" s="1014"/>
      <c r="AB554" s="1014"/>
      <c r="AC554" s="1014"/>
      <c r="AD554" s="1014"/>
      <c r="AE554" s="1014"/>
    </row>
    <row r="555" customFormat="false" ht="12.75" hidden="false" customHeight="false" outlineLevel="0" collapsed="false">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row>
    <row r="556" customFormat="false" ht="12.75" hidden="false" customHeight="false" outlineLevel="0" collapsed="false">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row>
    <row r="557" customFormat="false" ht="12.75" hidden="false" customHeight="false" outlineLevel="0" collapsed="false">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row>
    <row r="558" customFormat="false" ht="12.75" hidden="false" customHeight="false" outlineLevel="0" collapsed="false">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row>
    <row r="559" customFormat="false" ht="12.75" hidden="false" customHeight="false" outlineLevel="0" collapsed="false">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row>
    <row r="560" customFormat="false" ht="12.75" hidden="false" customHeight="false" outlineLevel="0" collapsed="false">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row>
    <row r="561" customFormat="false" ht="12.75" hidden="false" customHeight="false" outlineLevel="0" collapsed="false">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row>
    <row r="562" customFormat="false" ht="12.75" hidden="false" customHeight="false" outlineLevel="0" collapsed="false">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row>
    <row r="563" customFormat="false" ht="12.75" hidden="false" customHeight="false" outlineLevel="0" collapsed="false">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row>
    <row r="564" customFormat="false" ht="12.75" hidden="false" customHeight="false" outlineLevel="0" collapsed="false">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row>
    <row r="565" customFormat="false" ht="12.75" hidden="false" customHeight="false" outlineLevel="0" collapsed="false">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row>
    <row r="566" customFormat="false" ht="12.75" hidden="false" customHeight="false" outlineLevel="0" collapsed="false">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row>
    <row r="567" customFormat="false" ht="12.75" hidden="false" customHeight="false" outlineLevel="0" collapsed="false">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row>
    <row r="568" customFormat="false" ht="12.75" hidden="false" customHeight="false" outlineLevel="0" collapsed="false">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row>
    <row r="569" customFormat="false" ht="12.75" hidden="false" customHeight="false" outlineLevel="0" collapsed="false">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row>
    <row r="570" customFormat="false" ht="12.75" hidden="false" customHeight="false" outlineLevel="0" collapsed="false">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row>
    <row r="571" customFormat="false" ht="12.75" hidden="false" customHeight="false" outlineLevel="0" collapsed="false">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row>
    <row r="572" customFormat="false" ht="12.75" hidden="false" customHeight="false" outlineLevel="0" collapsed="false">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row>
    <row r="573" customFormat="false" ht="12.75" hidden="false" customHeight="false" outlineLevel="0" collapsed="false">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row>
    <row r="574" customFormat="false" ht="12.75" hidden="false" customHeight="false" outlineLevel="0" collapsed="false">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row>
    <row r="575" customFormat="false" ht="12.75" hidden="false" customHeight="false" outlineLevel="0" collapsed="false">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row>
    <row r="576" customFormat="false" ht="12.75" hidden="false" customHeight="false" outlineLevel="0" collapsed="false">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row>
    <row r="577" customFormat="false" ht="12.75" hidden="false" customHeight="false" outlineLevel="0" collapsed="false">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row>
    <row r="578" customFormat="false" ht="12.75" hidden="false" customHeight="false" outlineLevel="0" collapsed="false">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row>
    <row r="579" customFormat="false" ht="12.75" hidden="false" customHeight="false" outlineLevel="0" collapsed="false">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row>
    <row r="580" customFormat="false" ht="12.75" hidden="false" customHeight="false" outlineLevel="0" collapsed="false">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row>
    <row r="581" customFormat="false" ht="12.75" hidden="false" customHeight="false" outlineLevel="0" collapsed="false">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row>
    <row r="582" customFormat="false" ht="12.75" hidden="false" customHeight="false" outlineLevel="0" collapsed="false">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row>
    <row r="583" customFormat="false" ht="12.75" hidden="false" customHeight="false" outlineLevel="0" collapsed="false">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row>
    <row r="584" customFormat="false" ht="12.75" hidden="false" customHeight="false" outlineLevel="0" collapsed="false">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row>
    <row r="585" customFormat="false" ht="12.75" hidden="false" customHeight="false" outlineLevel="0" collapsed="false">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row>
    <row r="586" customFormat="false" ht="12.75" hidden="false" customHeight="false" outlineLevel="0" collapsed="false">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row>
    <row r="587" customFormat="false" ht="12.75" hidden="false" customHeight="false" outlineLevel="0" collapsed="false">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row>
    <row r="588" customFormat="false" ht="12.75" hidden="false" customHeight="false" outlineLevel="0" collapsed="false">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row>
    <row r="589" customFormat="false" ht="12.75" hidden="false" customHeight="false" outlineLevel="0" collapsed="false">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row>
    <row r="590" customFormat="false" ht="12.75" hidden="false" customHeight="false" outlineLevel="0" collapsed="false">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row>
    <row r="591" customFormat="false" ht="12.75" hidden="false" customHeight="false" outlineLevel="0" collapsed="false">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row>
    <row r="592" customFormat="false" ht="12.75" hidden="false" customHeight="false" outlineLevel="0" collapsed="false">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row>
    <row r="593" customFormat="false" ht="12.75" hidden="false" customHeight="false" outlineLevel="0" collapsed="false">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row>
    <row r="594" customFormat="false" ht="12.75" hidden="false" customHeight="false" outlineLevel="0" collapsed="false">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row>
    <row r="595" customFormat="false" ht="12.75" hidden="false" customHeight="false" outlineLevel="0" collapsed="false">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row>
    <row r="596" customFormat="false" ht="12.75" hidden="false" customHeight="false" outlineLevel="0" collapsed="false">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row>
    <row r="597" customFormat="false" ht="12.75" hidden="false" customHeight="false" outlineLevel="0" collapsed="false">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row>
    <row r="598" customFormat="false" ht="12.75" hidden="false" customHeight="false" outlineLevel="0" collapsed="false">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row>
    <row r="599" customFormat="false" ht="12.75" hidden="false" customHeight="false" outlineLevel="0" collapsed="false">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row>
    <row r="600" customFormat="false" ht="12.75" hidden="false" customHeight="false" outlineLevel="0" collapsed="false">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row>
    <row r="601" customFormat="false" ht="12.75" hidden="false" customHeight="false" outlineLevel="0" collapsed="false">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row>
    <row r="602" customFormat="false" ht="12.75" hidden="false" customHeight="false" outlineLevel="0" collapsed="false">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row>
    <row r="603" customFormat="false" ht="12.75" hidden="false" customHeight="false" outlineLevel="0" collapsed="false">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row>
    <row r="604" customFormat="false" ht="12.75" hidden="false" customHeight="false" outlineLevel="0" collapsed="false">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row>
    <row r="605" customFormat="false" ht="12.75" hidden="false" customHeight="false" outlineLevel="0" collapsed="false">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row>
    <row r="606" customFormat="false" ht="12.75" hidden="false" customHeight="false" outlineLevel="0" collapsed="false">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row>
    <row r="607" customFormat="false" ht="12.75" hidden="false" customHeight="false" outlineLevel="0" collapsed="false">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row>
    <row r="608" customFormat="false" ht="12.75" hidden="false" customHeight="false" outlineLevel="0" collapsed="false">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row>
    <row r="609" customFormat="false" ht="12.75" hidden="false" customHeight="false" outlineLevel="0" collapsed="false">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row>
    <row r="610" customFormat="false" ht="12.75" hidden="false" customHeight="false" outlineLevel="0" collapsed="false">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row>
    <row r="611" customFormat="false" ht="12.75" hidden="false" customHeight="false" outlineLevel="0" collapsed="false">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row>
    <row r="612" customFormat="false" ht="12.75" hidden="false" customHeight="false" outlineLevel="0" collapsed="false">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row>
    <row r="613" customFormat="false" ht="12.75" hidden="false" customHeight="false" outlineLevel="0" collapsed="false">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row>
    <row r="614" customFormat="false" ht="12.75" hidden="false" customHeight="false" outlineLevel="0" collapsed="false">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row>
    <row r="615" customFormat="false" ht="12.75" hidden="false" customHeight="false" outlineLevel="0" collapsed="false">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row>
    <row r="616" customFormat="false" ht="12.75" hidden="false" customHeight="false" outlineLevel="0" collapsed="false">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row>
    <row r="617" customFormat="false" ht="12.75" hidden="false" customHeight="false" outlineLevel="0" collapsed="false">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row>
    <row r="618" customFormat="false" ht="12.75" hidden="false" customHeight="false" outlineLevel="0" collapsed="false">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row>
    <row r="619" customFormat="false" ht="12.75" hidden="false" customHeight="false" outlineLevel="0" collapsed="false">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row>
    <row r="620" customFormat="false" ht="12.75" hidden="false" customHeight="false" outlineLevel="0" collapsed="false">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row>
    <row r="621" customFormat="false" ht="12.75" hidden="false" customHeight="false" outlineLevel="0" collapsed="false">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row>
    <row r="622" customFormat="false" ht="12.75" hidden="false" customHeight="false" outlineLevel="0" collapsed="false">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row>
    <row r="623" customFormat="false" ht="12.75" hidden="false" customHeight="false" outlineLevel="0" collapsed="false">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row>
    <row r="624" customFormat="false" ht="12.75" hidden="false" customHeight="false" outlineLevel="0" collapsed="false">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row>
    <row r="625" customFormat="false" ht="12.75" hidden="false" customHeight="false" outlineLevel="0" collapsed="false">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row>
    <row r="626" customFormat="false" ht="12.75" hidden="false" customHeight="false" outlineLevel="0" collapsed="false">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row>
    <row r="627" customFormat="false" ht="12.75" hidden="false" customHeight="false" outlineLevel="0" collapsed="false">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row>
    <row r="628" customFormat="false" ht="12.75" hidden="false" customHeight="false" outlineLevel="0" collapsed="false">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row>
    <row r="629" customFormat="false" ht="12.75" hidden="false" customHeight="false" outlineLevel="0" collapsed="false">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row>
    <row r="630" customFormat="false" ht="12.75" hidden="false" customHeight="false" outlineLevel="0" collapsed="false">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row>
    <row r="631" customFormat="false" ht="12.75" hidden="false" customHeight="false" outlineLevel="0" collapsed="false">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row>
    <row r="632" customFormat="false" ht="12.75" hidden="false" customHeight="false" outlineLevel="0" collapsed="false">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row>
    <row r="633" customFormat="false" ht="12.75" hidden="false" customHeight="false" outlineLevel="0" collapsed="false">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row>
    <row r="634" customFormat="false" ht="12.75" hidden="false" customHeight="false" outlineLevel="0" collapsed="false">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row>
    <row r="635" customFormat="false" ht="12.75" hidden="false" customHeight="false" outlineLevel="0" collapsed="false">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row>
    <row r="636" customFormat="false" ht="12.75" hidden="false" customHeight="false" outlineLevel="0" collapsed="false">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row>
    <row r="637" customFormat="false" ht="12.75" hidden="false" customHeight="false" outlineLevel="0" collapsed="false">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row>
    <row r="638" customFormat="false" ht="12.75" hidden="false" customHeight="false" outlineLevel="0" collapsed="false">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row>
    <row r="639" customFormat="false" ht="12.75" hidden="false" customHeight="false" outlineLevel="0" collapsed="false">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row>
    <row r="640" customFormat="false" ht="12.75" hidden="false" customHeight="false" outlineLevel="0" collapsed="false">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row>
    <row r="641" customFormat="false" ht="12.75" hidden="false" customHeight="false" outlineLevel="0" collapsed="false">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row>
    <row r="642" customFormat="false" ht="12.75" hidden="false" customHeight="false" outlineLevel="0" collapsed="false">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row>
    <row r="643" customFormat="false" ht="12.75" hidden="false" customHeight="false" outlineLevel="0" collapsed="false">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row>
    <row r="644" customFormat="false" ht="12.75" hidden="false" customHeight="false" outlineLevel="0" collapsed="false">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row>
    <row r="645" customFormat="false" ht="12.75" hidden="false" customHeight="false" outlineLevel="0" collapsed="false">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row>
    <row r="646" customFormat="false" ht="12.75" hidden="false" customHeight="false" outlineLevel="0" collapsed="false">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row>
    <row r="647" customFormat="false" ht="12.75" hidden="false" customHeight="false" outlineLevel="0" collapsed="false">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row>
    <row r="648" customFormat="false" ht="12.75" hidden="false" customHeight="false" outlineLevel="0" collapsed="false">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row>
    <row r="649" customFormat="false" ht="12.75" hidden="false" customHeight="false" outlineLevel="0" collapsed="false">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row>
    <row r="650" customFormat="false" ht="12.75" hidden="false" customHeight="false" outlineLevel="0" collapsed="false">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row>
    <row r="651" customFormat="false" ht="12.75" hidden="false" customHeight="false" outlineLevel="0" collapsed="false">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row>
    <row r="652" customFormat="false" ht="12.75" hidden="false" customHeight="false" outlineLevel="0" collapsed="false">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row>
    <row r="653" customFormat="false" ht="12.75" hidden="false" customHeight="false" outlineLevel="0" collapsed="false">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row>
    <row r="654" customFormat="false" ht="12.75" hidden="false" customHeight="false" outlineLevel="0" collapsed="false">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row>
    <row r="655" customFormat="false" ht="12.75" hidden="false" customHeight="false" outlineLevel="0" collapsed="false">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row>
    <row r="656" customFormat="false" ht="12.75" hidden="false" customHeight="false" outlineLevel="0" collapsed="false">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row>
    <row r="657" customFormat="false" ht="12.75" hidden="false" customHeight="false" outlineLevel="0" collapsed="false">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row>
    <row r="658" customFormat="false" ht="12.75" hidden="false" customHeight="false" outlineLevel="0" collapsed="false">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row>
    <row r="659" customFormat="false" ht="12.75" hidden="false" customHeight="false" outlineLevel="0" collapsed="false">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row>
    <row r="660" customFormat="false" ht="12.75" hidden="false" customHeight="false" outlineLevel="0" collapsed="false">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row>
    <row r="661" customFormat="false" ht="12.75" hidden="false" customHeight="false" outlineLevel="0" collapsed="false">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row>
    <row r="662" customFormat="false" ht="12.75" hidden="false" customHeight="false" outlineLevel="0" collapsed="false">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row>
    <row r="663" customFormat="false" ht="12.75" hidden="false" customHeight="false" outlineLevel="0" collapsed="false">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row>
    <row r="664" customFormat="false" ht="12.75" hidden="false" customHeight="false" outlineLevel="0" collapsed="false">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row>
    <row r="665" customFormat="false" ht="12.75" hidden="false" customHeight="false" outlineLevel="0" collapsed="false">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row>
    <row r="666" customFormat="false" ht="12.75" hidden="false" customHeight="false" outlineLevel="0" collapsed="false">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row>
    <row r="667" customFormat="false" ht="12.75" hidden="false" customHeight="false" outlineLevel="0" collapsed="false">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row>
    <row r="668" customFormat="false" ht="12.75" hidden="false" customHeight="false" outlineLevel="0" collapsed="false">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row>
    <row r="669" customFormat="false" ht="12.75" hidden="false" customHeight="false" outlineLevel="0" collapsed="false">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row>
    <row r="670" customFormat="false" ht="12.75" hidden="false" customHeight="false" outlineLevel="0" collapsed="false">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row>
    <row r="671" customFormat="false" ht="12.75" hidden="false" customHeight="false" outlineLevel="0" collapsed="false">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row>
    <row r="672" customFormat="false" ht="12.75" hidden="false" customHeight="false" outlineLevel="0" collapsed="false">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row>
    <row r="673" customFormat="false" ht="12.75" hidden="false" customHeight="false" outlineLevel="0" collapsed="false">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row>
    <row r="674" customFormat="false" ht="12.75" hidden="false" customHeight="false" outlineLevel="0" collapsed="false">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row>
    <row r="675" customFormat="false" ht="12.75" hidden="false" customHeight="false" outlineLevel="0" collapsed="false">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row>
    <row r="676" customFormat="false" ht="12.75" hidden="false" customHeight="false" outlineLevel="0" collapsed="false">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row>
    <row r="677" customFormat="false" ht="12.75" hidden="false" customHeight="false" outlineLevel="0" collapsed="false">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row>
    <row r="678" customFormat="false" ht="12.75" hidden="false" customHeight="false" outlineLevel="0" collapsed="false">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row>
    <row r="679" customFormat="false" ht="12.75" hidden="false" customHeight="false" outlineLevel="0" collapsed="false">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row>
    <row r="680" customFormat="false" ht="12.75" hidden="false" customHeight="false" outlineLevel="0" collapsed="false">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row>
    <row r="681" customFormat="false" ht="12.75" hidden="false" customHeight="false" outlineLevel="0" collapsed="false">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row>
    <row r="682" customFormat="false" ht="12.75" hidden="false" customHeight="false" outlineLevel="0" collapsed="false">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row>
    <row r="683" customFormat="false" ht="12.75" hidden="false" customHeight="false" outlineLevel="0" collapsed="false">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row>
    <row r="684" customFormat="false" ht="12.75" hidden="false" customHeight="false" outlineLevel="0" collapsed="false">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row>
    <row r="685" customFormat="false" ht="12.75" hidden="false" customHeight="false" outlineLevel="0" collapsed="false">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row>
    <row r="686" customFormat="false" ht="12.75" hidden="false" customHeight="false" outlineLevel="0" collapsed="false">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row>
    <row r="687" customFormat="false" ht="12.75" hidden="false" customHeight="false" outlineLevel="0" collapsed="false">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row>
    <row r="688" customFormat="false" ht="12.75" hidden="false" customHeight="false" outlineLevel="0" collapsed="false">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row>
    <row r="689" customFormat="false" ht="12.75" hidden="false" customHeight="false" outlineLevel="0" collapsed="false">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row>
    <row r="690" customFormat="false" ht="12.75" hidden="false" customHeight="false" outlineLevel="0" collapsed="false">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row>
    <row r="691" customFormat="false" ht="12.75" hidden="false" customHeight="false" outlineLevel="0" collapsed="false">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row>
    <row r="692" customFormat="false" ht="12.75" hidden="false" customHeight="false" outlineLevel="0" collapsed="false">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row>
    <row r="693" customFormat="false" ht="12.75" hidden="false" customHeight="false" outlineLevel="0" collapsed="false">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row>
    <row r="694" customFormat="false" ht="12.75" hidden="false" customHeight="false" outlineLevel="0" collapsed="false">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row>
    <row r="695" customFormat="false" ht="12.75" hidden="false" customHeight="false" outlineLevel="0" collapsed="false">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row>
    <row r="696" customFormat="false" ht="12.75" hidden="false" customHeight="false" outlineLevel="0" collapsed="false">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row>
    <row r="697" customFormat="false" ht="12.75" hidden="false" customHeight="false" outlineLevel="0" collapsed="false">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row>
    <row r="698" customFormat="false" ht="12.75" hidden="false" customHeight="false" outlineLevel="0" collapsed="false">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row>
    <row r="699" customFormat="false" ht="12.75" hidden="false" customHeight="false" outlineLevel="0" collapsed="false">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row>
    <row r="700" customFormat="false" ht="12.75" hidden="false" customHeight="false" outlineLevel="0" collapsed="false">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row>
    <row r="701" customFormat="false" ht="12.75" hidden="false" customHeight="false" outlineLevel="0" collapsed="false">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row>
    <row r="702" customFormat="false" ht="12.75" hidden="false" customHeight="false" outlineLevel="0" collapsed="false">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row>
    <row r="703" customFormat="false" ht="12.75" hidden="false" customHeight="false" outlineLevel="0" collapsed="false">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row>
    <row r="704" customFormat="false" ht="12.75" hidden="false" customHeight="false" outlineLevel="0" collapsed="false">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row>
    <row r="705" customFormat="false" ht="12.75" hidden="false" customHeight="false" outlineLevel="0" collapsed="false">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row>
    <row r="706" customFormat="false" ht="12.75" hidden="false" customHeight="false" outlineLevel="0" collapsed="false">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row>
    <row r="707" customFormat="false" ht="12.75" hidden="false" customHeight="false" outlineLevel="0" collapsed="false">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row>
    <row r="708" customFormat="false" ht="12.75" hidden="false" customHeight="false" outlineLevel="0" collapsed="false">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row>
    <row r="709" customFormat="false" ht="12.75" hidden="false" customHeight="false" outlineLevel="0" collapsed="false">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row>
    <row r="710" customFormat="false" ht="12.75" hidden="false" customHeight="false" outlineLevel="0" collapsed="false">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row>
    <row r="711" customFormat="false" ht="12.75" hidden="false" customHeight="false" outlineLevel="0" collapsed="false">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row>
    <row r="712" customFormat="false" ht="12.75" hidden="false" customHeight="false" outlineLevel="0" collapsed="false">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row>
    <row r="713" customFormat="false" ht="12.75" hidden="false" customHeight="false" outlineLevel="0" collapsed="false">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row>
    <row r="714" customFormat="false" ht="12.75" hidden="false" customHeight="false" outlineLevel="0" collapsed="false">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row>
    <row r="715" customFormat="false" ht="12.75" hidden="false" customHeight="false" outlineLevel="0" collapsed="false">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row>
    <row r="716" customFormat="false" ht="12.75" hidden="false" customHeight="false" outlineLevel="0" collapsed="false">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row>
    <row r="717" customFormat="false" ht="12.75" hidden="false" customHeight="false" outlineLevel="0" collapsed="false">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row>
    <row r="718" customFormat="false" ht="12.75" hidden="false" customHeight="false" outlineLevel="0" collapsed="false">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row>
    <row r="719" customFormat="false" ht="12.75" hidden="false" customHeight="false" outlineLevel="0" collapsed="false">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row>
    <row r="720" customFormat="false" ht="12.75" hidden="false" customHeight="false" outlineLevel="0" collapsed="false">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row>
    <row r="721" customFormat="false" ht="12.75" hidden="false" customHeight="false" outlineLevel="0" collapsed="false">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row>
    <row r="722" customFormat="false" ht="12.75" hidden="false" customHeight="false" outlineLevel="0" collapsed="false">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row>
    <row r="723" customFormat="false" ht="12.75" hidden="false" customHeight="false" outlineLevel="0" collapsed="false">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row>
    <row r="724" customFormat="false" ht="12.75" hidden="false" customHeight="false" outlineLevel="0" collapsed="false">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row>
    <row r="725" customFormat="false" ht="12.75" hidden="false" customHeight="false" outlineLevel="0" collapsed="false">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row>
    <row r="726" customFormat="false" ht="12.75" hidden="false" customHeight="false" outlineLevel="0" collapsed="false">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row>
    <row r="727" customFormat="false" ht="12.75" hidden="false" customHeight="false" outlineLevel="0" collapsed="false">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row>
    <row r="728" customFormat="false" ht="12.75" hidden="false" customHeight="false" outlineLevel="0" collapsed="false">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row>
    <row r="729" customFormat="false" ht="12.75" hidden="false" customHeight="false" outlineLevel="0" collapsed="false">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row>
    <row r="730" customFormat="false" ht="12.75" hidden="false" customHeight="false" outlineLevel="0" collapsed="false">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row>
    <row r="731" customFormat="false" ht="12.75" hidden="false" customHeight="false" outlineLevel="0" collapsed="false">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row>
    <row r="732" customFormat="false" ht="12.75" hidden="false" customHeight="false" outlineLevel="0" collapsed="false">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row>
    <row r="733" customFormat="false" ht="12.75" hidden="false" customHeight="false" outlineLevel="0" collapsed="false">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row>
    <row r="734" customFormat="false" ht="12.75" hidden="false" customHeight="false" outlineLevel="0" collapsed="false">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row>
    <row r="735" customFormat="false" ht="12.75" hidden="false" customHeight="false" outlineLevel="0" collapsed="false">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row>
    <row r="736" customFormat="false" ht="12.75" hidden="false" customHeight="false" outlineLevel="0" collapsed="false">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row>
    <row r="737" customFormat="false" ht="12.75" hidden="false" customHeight="false" outlineLevel="0" collapsed="false">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row>
    <row r="738" customFormat="false" ht="12.75" hidden="false" customHeight="false" outlineLevel="0" collapsed="false">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row>
    <row r="739" customFormat="false" ht="12.75" hidden="false" customHeight="false" outlineLevel="0" collapsed="false">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row>
    <row r="740" customFormat="false" ht="12.75" hidden="false" customHeight="false" outlineLevel="0" collapsed="false">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row>
    <row r="741" customFormat="false" ht="12.75" hidden="false" customHeight="false" outlineLevel="0" collapsed="false">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row>
    <row r="742" customFormat="false" ht="12.75" hidden="false" customHeight="false" outlineLevel="0" collapsed="false">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row>
  </sheetData>
  <mergeCells count="43">
    <mergeCell ref="A1:N1"/>
    <mergeCell ref="A3:B3"/>
    <mergeCell ref="C3:N3"/>
    <mergeCell ref="O3:AB3"/>
    <mergeCell ref="A4:B4"/>
    <mergeCell ref="D4:E4"/>
    <mergeCell ref="J4:L4"/>
    <mergeCell ref="M4:N4"/>
    <mergeCell ref="O4:P4"/>
    <mergeCell ref="Q4:R4"/>
    <mergeCell ref="S4:T4"/>
    <mergeCell ref="W4:X4"/>
    <mergeCell ref="AA4:AA5"/>
    <mergeCell ref="AB4:AB5"/>
    <mergeCell ref="A5:B5"/>
    <mergeCell ref="C5:C6"/>
    <mergeCell ref="D5:D6"/>
    <mergeCell ref="E5:E6"/>
    <mergeCell ref="F5:F6"/>
    <mergeCell ref="G5:G6"/>
    <mergeCell ref="H5:H6"/>
    <mergeCell ref="I5:I6"/>
    <mergeCell ref="J5:J6"/>
    <mergeCell ref="K5:K6"/>
    <mergeCell ref="L5:L6"/>
    <mergeCell ref="M5:M6"/>
    <mergeCell ref="N5:N6"/>
    <mergeCell ref="O5:P5"/>
    <mergeCell ref="Q5:R5"/>
    <mergeCell ref="S5:T5"/>
    <mergeCell ref="W5:X5"/>
    <mergeCell ref="A6:B6"/>
    <mergeCell ref="A7:A8"/>
    <mergeCell ref="A9:A10"/>
    <mergeCell ref="O9:P9"/>
    <mergeCell ref="Q9:R9"/>
    <mergeCell ref="S9:T9"/>
    <mergeCell ref="O10:P10"/>
    <mergeCell ref="Q10:R10"/>
    <mergeCell ref="S10:T10"/>
    <mergeCell ref="C17:AB17"/>
    <mergeCell ref="C18:AB18"/>
    <mergeCell ref="D23:AB23"/>
  </mergeCells>
  <hyperlinks>
    <hyperlink ref="S1" location="Home!A1" display="y HOME"/>
  </hyperlinks>
  <printOptions headings="false" gridLines="false" gridLinesSet="true" horizontalCentered="true" verticalCentered="false"/>
  <pageMargins left="0.354166666666667" right="0.354166666666667" top="0.39375" bottom="0.39375"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1" manualBreakCount="1">
    <brk id="26" man="true" max="16383" min="0"/>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A6A6A6"/>
    <pageSetUpPr fitToPage="true"/>
  </sheetPr>
  <dimension ref="A1:L44"/>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1" topLeftCell="A2" activePane="bottomLeft" state="frozen"/>
      <selection pane="topLeft" activeCell="A1" activeCellId="0" sqref="A1"/>
      <selection pane="bottomLeft" activeCell="J36" activeCellId="0" sqref="J36"/>
    </sheetView>
  </sheetViews>
  <sheetFormatPr defaultColWidth="10.9921875" defaultRowHeight="14.25" zeroHeight="false" outlineLevelRow="0" outlineLevelCol="0"/>
  <cols>
    <col collapsed="false" customWidth="true" hidden="false" outlineLevel="0" max="1" min="1" style="415" width="3.13"/>
    <col collapsed="false" customWidth="true" hidden="false" outlineLevel="0" max="2" min="2" style="804" width="31.87"/>
    <col collapsed="false" customWidth="true" hidden="false" outlineLevel="0" max="3" min="3" style="415" width="27"/>
    <col collapsed="false" customWidth="true" hidden="false" outlineLevel="0" max="4" min="4" style="415" width="28.13"/>
    <col collapsed="false" customWidth="true" hidden="false" outlineLevel="0" max="5" min="5" style="415" width="9.12"/>
    <col collapsed="false" customWidth="true" hidden="false" outlineLevel="0" max="6" min="6" style="415" width="15.13"/>
    <col collapsed="false" customWidth="true" hidden="true" outlineLevel="0" max="7" min="7" style="415" width="5.13"/>
    <col collapsed="false" customWidth="true" hidden="true" outlineLevel="0" max="8" min="8" style="415" width="15"/>
    <col collapsed="false" customWidth="true" hidden="false" outlineLevel="0" max="9" min="9" style="415" width="38.13"/>
    <col collapsed="false" customWidth="true" hidden="false" outlineLevel="0" max="10" min="10" style="415" width="9.62"/>
    <col collapsed="false" customWidth="true" hidden="false" outlineLevel="0" max="12" min="11" style="415" width="15.62"/>
    <col collapsed="false" customWidth="false" hidden="false" outlineLevel="0" max="1024" min="13" style="415" width="11"/>
  </cols>
  <sheetData>
    <row r="1" customFormat="false" ht="31.5" hidden="false" customHeight="true" outlineLevel="0" collapsed="false">
      <c r="A1" s="1030"/>
      <c r="B1" s="1031" t="s">
        <v>704</v>
      </c>
      <c r="C1" s="1031"/>
      <c r="D1" s="1031"/>
      <c r="E1" s="1031"/>
      <c r="F1" s="1031"/>
      <c r="G1" s="1031"/>
      <c r="H1" s="1031"/>
      <c r="I1" s="1031"/>
      <c r="J1" s="1032" t="s">
        <v>4</v>
      </c>
      <c r="K1" s="1033"/>
      <c r="L1" s="1033"/>
    </row>
    <row r="2" customFormat="false" ht="9" hidden="false" customHeight="true" outlineLevel="0" collapsed="false">
      <c r="A2" s="1034"/>
      <c r="B2" s="1035"/>
      <c r="C2" s="1035"/>
      <c r="D2" s="1035"/>
      <c r="E2" s="1035"/>
      <c r="F2" s="1036"/>
      <c r="G2" s="1036"/>
      <c r="H2" s="1036"/>
      <c r="I2" s="1036"/>
      <c r="J2" s="1034"/>
    </row>
    <row r="3" customFormat="false" ht="35.25" hidden="false" customHeight="true" outlineLevel="0" collapsed="false">
      <c r="A3" s="1034"/>
      <c r="B3" s="1037" t="s">
        <v>705</v>
      </c>
      <c r="C3" s="1037"/>
      <c r="D3" s="1037"/>
      <c r="E3" s="1037"/>
      <c r="F3" s="1037"/>
      <c r="G3" s="1037"/>
      <c r="H3" s="1037"/>
      <c r="I3" s="1037"/>
      <c r="J3" s="1038"/>
      <c r="L3" s="1033"/>
    </row>
    <row r="4" customFormat="false" ht="42.75" hidden="false" customHeight="true" outlineLevel="0" collapsed="false">
      <c r="A4" s="1034"/>
      <c r="B4" s="1039"/>
      <c r="C4" s="1039"/>
      <c r="D4" s="1039"/>
      <c r="E4" s="1039"/>
      <c r="F4" s="1039"/>
      <c r="G4" s="1039"/>
      <c r="H4" s="1039"/>
      <c r="I4" s="1039"/>
      <c r="J4" s="1034"/>
      <c r="L4" s="1033"/>
    </row>
    <row r="5" customFormat="false" ht="15" hidden="false" customHeight="false" outlineLevel="0" collapsed="false">
      <c r="A5" s="1034"/>
      <c r="B5" s="1040" t="s">
        <v>706</v>
      </c>
      <c r="C5" s="1040" t="s">
        <v>707</v>
      </c>
      <c r="D5" s="1040" t="s">
        <v>708</v>
      </c>
      <c r="E5" s="1039"/>
      <c r="F5" s="1039"/>
      <c r="G5" s="1039"/>
      <c r="H5" s="1039"/>
      <c r="I5" s="1039"/>
      <c r="J5" s="1034"/>
    </row>
    <row r="6" customFormat="false" ht="14.25" hidden="false" customHeight="false" outlineLevel="0" collapsed="false">
      <c r="A6" s="1034"/>
      <c r="B6" s="1041" t="s">
        <v>709</v>
      </c>
      <c r="C6" s="1042" t="s">
        <v>710</v>
      </c>
      <c r="D6" s="1043" t="s">
        <v>711</v>
      </c>
      <c r="E6" s="1039"/>
      <c r="F6" s="1039"/>
      <c r="G6" s="1039"/>
      <c r="H6" s="1039"/>
      <c r="I6" s="1039"/>
      <c r="J6" s="1034"/>
    </row>
    <row r="7" customFormat="false" ht="14.25" hidden="false" customHeight="false" outlineLevel="0" collapsed="false">
      <c r="A7" s="1034"/>
      <c r="B7" s="1044" t="s">
        <v>712</v>
      </c>
      <c r="C7" s="1045" t="s">
        <v>713</v>
      </c>
      <c r="D7" s="1046" t="s">
        <v>714</v>
      </c>
      <c r="E7" s="1039"/>
      <c r="F7" s="1039"/>
      <c r="G7" s="1039"/>
      <c r="H7" s="1039"/>
      <c r="I7" s="1039"/>
      <c r="J7" s="1034"/>
    </row>
    <row r="8" customFormat="false" ht="14.25" hidden="false" customHeight="false" outlineLevel="0" collapsed="false">
      <c r="A8" s="1034"/>
      <c r="B8" s="1047" t="s">
        <v>715</v>
      </c>
      <c r="C8" s="1048" t="s">
        <v>716</v>
      </c>
      <c r="D8" s="1049" t="s">
        <v>717</v>
      </c>
      <c r="E8" s="1039"/>
      <c r="F8" s="1039"/>
      <c r="G8" s="1039"/>
      <c r="H8" s="1039"/>
      <c r="I8" s="1039"/>
      <c r="J8" s="1034"/>
    </row>
    <row r="9" customFormat="false" ht="14.25" hidden="false" customHeight="false" outlineLevel="0" collapsed="false">
      <c r="A9" s="1034"/>
      <c r="B9" s="1050" t="s">
        <v>718</v>
      </c>
      <c r="C9" s="1051" t="s">
        <v>719</v>
      </c>
      <c r="D9" s="1052" t="s">
        <v>720</v>
      </c>
      <c r="E9" s="1039"/>
      <c r="F9" s="1039"/>
      <c r="G9" s="1039"/>
      <c r="H9" s="1039"/>
      <c r="I9" s="1039"/>
      <c r="J9" s="1034"/>
    </row>
    <row r="10" customFormat="false" ht="99.75" hidden="false" customHeight="true" outlineLevel="0" collapsed="false">
      <c r="A10" s="1034"/>
      <c r="B10" s="1053"/>
      <c r="C10" s="1053"/>
      <c r="D10" s="1053"/>
      <c r="E10" s="1039"/>
      <c r="F10" s="1039"/>
      <c r="G10" s="1039"/>
      <c r="H10" s="1039"/>
      <c r="I10" s="1039"/>
      <c r="J10" s="1034"/>
    </row>
    <row r="11" customFormat="false" ht="31.5" hidden="false" customHeight="true" outlineLevel="0" collapsed="false">
      <c r="A11" s="1034"/>
      <c r="B11" s="1054" t="s">
        <v>721</v>
      </c>
      <c r="C11" s="1055" t="s">
        <v>485</v>
      </c>
      <c r="D11" s="1055"/>
      <c r="E11" s="1055"/>
      <c r="F11" s="1056" t="s">
        <v>722</v>
      </c>
      <c r="G11" s="1057"/>
      <c r="H11" s="1057" t="s">
        <v>723</v>
      </c>
      <c r="I11" s="1058" t="s">
        <v>595</v>
      </c>
      <c r="J11" s="1034"/>
      <c r="L11" s="1033"/>
    </row>
    <row r="12" customFormat="false" ht="18.75" hidden="false" customHeight="true" outlineLevel="0" collapsed="false">
      <c r="A12" s="1034"/>
      <c r="B12" s="1059" t="s">
        <v>724</v>
      </c>
      <c r="C12" s="1060" t="s">
        <v>725</v>
      </c>
      <c r="D12" s="1060"/>
      <c r="E12" s="1060"/>
      <c r="F12" s="1061"/>
      <c r="G12" s="1062" t="n">
        <f aca="false">IF(F12="A", "4","0")+IF(F12="B", "3","0")+IF(F12="C", "2","0")+IF(F12="D", "1","0")</f>
        <v>0</v>
      </c>
      <c r="H12" s="1063" t="n">
        <f aca="false">AVERAGE(G12:G18)</f>
        <v>0</v>
      </c>
      <c r="I12" s="1064"/>
      <c r="J12" s="1034"/>
      <c r="L12" s="1033"/>
    </row>
    <row r="13" customFormat="false" ht="15" hidden="false" customHeight="true" outlineLevel="0" collapsed="false">
      <c r="A13" s="1034"/>
      <c r="B13" s="1059"/>
      <c r="C13" s="1065" t="s">
        <v>726</v>
      </c>
      <c r="D13" s="1065"/>
      <c r="E13" s="1065"/>
      <c r="F13" s="1066"/>
      <c r="G13" s="1067" t="n">
        <f aca="false">IF(F13="A", "4","0")+IF(F13="B", "3","0")+IF(F13="C", "2","0")+IF(F13="D", "1","0")</f>
        <v>0</v>
      </c>
      <c r="H13" s="1063"/>
      <c r="I13" s="1064"/>
      <c r="J13" s="1034"/>
    </row>
    <row r="14" customFormat="false" ht="27" hidden="false" customHeight="true" outlineLevel="0" collapsed="false">
      <c r="A14" s="1034"/>
      <c r="B14" s="1059"/>
      <c r="C14" s="1068" t="s">
        <v>727</v>
      </c>
      <c r="D14" s="1068"/>
      <c r="E14" s="1068"/>
      <c r="F14" s="1066"/>
      <c r="G14" s="1067" t="n">
        <f aca="false">IF(F14="A", "4","0")+IF(F14="B", "3","0")+IF(F14="C", "2","0")+IF(F14="D", "1","0")</f>
        <v>0</v>
      </c>
      <c r="H14" s="1063"/>
      <c r="I14" s="1064"/>
      <c r="J14" s="1034"/>
    </row>
    <row r="15" customFormat="false" ht="18.75" hidden="false" customHeight="true" outlineLevel="0" collapsed="false">
      <c r="A15" s="1034"/>
      <c r="B15" s="1059"/>
      <c r="C15" s="1065" t="s">
        <v>728</v>
      </c>
      <c r="D15" s="1065"/>
      <c r="E15" s="1065"/>
      <c r="F15" s="1066"/>
      <c r="G15" s="1067" t="n">
        <f aca="false">IF(F15="A", "4","0")+IF(F15="B", "3","0")+IF(F15="C", "2","0")+IF(F15="D", "1","0")</f>
        <v>0</v>
      </c>
      <c r="H15" s="1063"/>
      <c r="I15" s="1064"/>
      <c r="J15" s="1034"/>
    </row>
    <row r="16" customFormat="false" ht="15.75" hidden="false" customHeight="true" outlineLevel="0" collapsed="false">
      <c r="A16" s="1034"/>
      <c r="B16" s="1059"/>
      <c r="C16" s="1065" t="s">
        <v>729</v>
      </c>
      <c r="D16" s="1065"/>
      <c r="E16" s="1065"/>
      <c r="F16" s="1066"/>
      <c r="G16" s="1067" t="n">
        <f aca="false">IF(F16="A", "4","0")+IF(F16="B", "3","0")+IF(F16="C", "2","0")+IF(F16="D", "1","0")</f>
        <v>0</v>
      </c>
      <c r="H16" s="1063"/>
      <c r="I16" s="1064"/>
      <c r="J16" s="1034"/>
    </row>
    <row r="17" customFormat="false" ht="30" hidden="false" customHeight="true" outlineLevel="0" collapsed="false">
      <c r="A17" s="1034"/>
      <c r="B17" s="1059"/>
      <c r="C17" s="1065" t="s">
        <v>730</v>
      </c>
      <c r="D17" s="1065"/>
      <c r="E17" s="1065"/>
      <c r="F17" s="1066"/>
      <c r="G17" s="1067" t="n">
        <f aca="false">IF(F17="A", "4","0")+IF(F17="B", "3","0")+IF(F17="C", "2","0")+IF(F17="D", "1","0")</f>
        <v>0</v>
      </c>
      <c r="H17" s="1063"/>
      <c r="I17" s="1064"/>
      <c r="J17" s="1034"/>
    </row>
    <row r="18" customFormat="false" ht="28.5" hidden="false" customHeight="true" outlineLevel="0" collapsed="false">
      <c r="A18" s="1034"/>
      <c r="B18" s="1059"/>
      <c r="C18" s="1069" t="s">
        <v>731</v>
      </c>
      <c r="D18" s="1069"/>
      <c r="E18" s="1069"/>
      <c r="F18" s="1070"/>
      <c r="G18" s="1071" t="n">
        <f aca="false">IF(F18="A", "4","0")+IF(F18="B", "3","0")+IF(F18="C", "2","0")+IF(F18="D", "1","0")</f>
        <v>0</v>
      </c>
      <c r="H18" s="1063"/>
      <c r="I18" s="1064"/>
      <c r="J18" s="1072" t="str">
        <f aca="false">CONCATENATE(TEXT(500-LEN(I12), "#")," chars left")</f>
        <v>500 chars left</v>
      </c>
    </row>
    <row r="19" customFormat="false" ht="25.5" hidden="false" customHeight="true" outlineLevel="0" collapsed="false">
      <c r="A19" s="1034"/>
      <c r="B19" s="1059" t="s">
        <v>732</v>
      </c>
      <c r="C19" s="1073" t="s">
        <v>733</v>
      </c>
      <c r="D19" s="1073"/>
      <c r="E19" s="1073"/>
      <c r="F19" s="1061"/>
      <c r="G19" s="1062" t="n">
        <f aca="false">IF(F19="A", "4","0")+IF(F19="B", "3","0")+IF(F19="C", "2","0")+IF(F19="D", "1","0")</f>
        <v>0</v>
      </c>
      <c r="H19" s="1074" t="n">
        <f aca="false">AVERAGE(G19:G22)</f>
        <v>0</v>
      </c>
      <c r="I19" s="1064"/>
      <c r="J19" s="1075"/>
    </row>
    <row r="20" customFormat="false" ht="18.75" hidden="false" customHeight="true" outlineLevel="0" collapsed="false">
      <c r="A20" s="1034"/>
      <c r="B20" s="1059"/>
      <c r="C20" s="1068" t="s">
        <v>734</v>
      </c>
      <c r="D20" s="1068"/>
      <c r="E20" s="1068"/>
      <c r="F20" s="1066"/>
      <c r="G20" s="1067" t="n">
        <f aca="false">IF(F20="A", "4","0")+IF(F20="B", "3","0")+IF(F20="C", "2","0")+IF(F20="D", "1","0")</f>
        <v>0</v>
      </c>
      <c r="H20" s="1074"/>
      <c r="I20" s="1064"/>
      <c r="J20" s="1075"/>
    </row>
    <row r="21" customFormat="false" ht="18.75" hidden="false" customHeight="true" outlineLevel="0" collapsed="false">
      <c r="A21" s="1034"/>
      <c r="B21" s="1059"/>
      <c r="C21" s="1065" t="s">
        <v>735</v>
      </c>
      <c r="D21" s="1065"/>
      <c r="E21" s="1065"/>
      <c r="F21" s="1066"/>
      <c r="G21" s="1067" t="n">
        <f aca="false">IF(F21="A", "4","0")+IF(F21="B", "3","0")+IF(F21="C", "2","0")+IF(F21="D", "1","0")</f>
        <v>0</v>
      </c>
      <c r="H21" s="1074"/>
      <c r="I21" s="1064"/>
      <c r="J21" s="1075"/>
    </row>
    <row r="22" customFormat="false" ht="18.75" hidden="false" customHeight="true" outlineLevel="0" collapsed="false">
      <c r="A22" s="1034"/>
      <c r="B22" s="1059"/>
      <c r="C22" s="1069" t="s">
        <v>736</v>
      </c>
      <c r="D22" s="1069"/>
      <c r="E22" s="1069"/>
      <c r="F22" s="1070"/>
      <c r="G22" s="1071" t="n">
        <f aca="false">IF(F22="A", "4","0")+IF(F22="B", "3","0")+IF(F22="C", "2","0")+IF(F22="D", "1","0")</f>
        <v>0</v>
      </c>
      <c r="H22" s="1074"/>
      <c r="I22" s="1064"/>
      <c r="J22" s="1072" t="str">
        <f aca="false">CONCATENATE(TEXT(500-LEN(I19), "#")," chars left")</f>
        <v>500 chars left</v>
      </c>
    </row>
    <row r="23" customFormat="false" ht="18.75" hidden="false" customHeight="true" outlineLevel="0" collapsed="false">
      <c r="A23" s="1034"/>
      <c r="B23" s="1059" t="s">
        <v>737</v>
      </c>
      <c r="C23" s="1076" t="s">
        <v>738</v>
      </c>
      <c r="D23" s="1076"/>
      <c r="E23" s="1076"/>
      <c r="F23" s="1061"/>
      <c r="G23" s="1062" t="n">
        <f aca="false">IF(F23="A", "4","0")+IF(F23="B", "3","0")+IF(F23="C", "2","0")+IF(F23="D", "1","0")</f>
        <v>0</v>
      </c>
      <c r="H23" s="1063" t="n">
        <f aca="false">AVERAGE(G23:G25)</f>
        <v>0</v>
      </c>
      <c r="I23" s="1064"/>
      <c r="J23" s="1075"/>
    </row>
    <row r="24" customFormat="false" ht="28.5" hidden="false" customHeight="true" outlineLevel="0" collapsed="false">
      <c r="A24" s="1034"/>
      <c r="B24" s="1059"/>
      <c r="C24" s="1077" t="s">
        <v>739</v>
      </c>
      <c r="D24" s="1077"/>
      <c r="E24" s="1077"/>
      <c r="F24" s="1066"/>
      <c r="G24" s="1067" t="n">
        <f aca="false">IF(F24="A", "4","0")+IF(F24="B", "3","0")+IF(F24="C", "2","0")+IF(F24="D", "1","0")</f>
        <v>0</v>
      </c>
      <c r="H24" s="1063"/>
      <c r="I24" s="1064"/>
      <c r="J24" s="1075"/>
    </row>
    <row r="25" customFormat="false" ht="27.75" hidden="false" customHeight="true" outlineLevel="0" collapsed="false">
      <c r="A25" s="1034"/>
      <c r="B25" s="1059"/>
      <c r="C25" s="1078" t="s">
        <v>740</v>
      </c>
      <c r="D25" s="1078"/>
      <c r="E25" s="1078"/>
      <c r="F25" s="1070"/>
      <c r="G25" s="1071" t="n">
        <f aca="false">IF(F25="A", "4","0")+IF(F25="B", "3","0")+IF(F25="C", "2","0")+IF(F25="D", "1","0")</f>
        <v>0</v>
      </c>
      <c r="H25" s="1063"/>
      <c r="I25" s="1064"/>
      <c r="J25" s="1072" t="str">
        <f aca="false">CONCATENATE(TEXT(500-LEN(I23), "#")," chars left")</f>
        <v>500 chars left</v>
      </c>
    </row>
    <row r="26" customFormat="false" ht="15" hidden="false" customHeight="true" outlineLevel="0" collapsed="false">
      <c r="A26" s="1034"/>
      <c r="B26" s="1059" t="s">
        <v>741</v>
      </c>
      <c r="C26" s="1076" t="s">
        <v>742</v>
      </c>
      <c r="D26" s="1076"/>
      <c r="E26" s="1076"/>
      <c r="F26" s="1061"/>
      <c r="G26" s="1062" t="n">
        <f aca="false">IF(F26="A", "4","0")+IF(F26="B", "3","0")+IF(F26="C", "2","0")+IF(F26="D", "1","0")</f>
        <v>0</v>
      </c>
      <c r="H26" s="1074" t="n">
        <f aca="false">AVERAGE(G26:G28)</f>
        <v>0</v>
      </c>
      <c r="I26" s="1064"/>
      <c r="J26" s="1075"/>
    </row>
    <row r="27" customFormat="false" ht="30.75" hidden="false" customHeight="true" outlineLevel="0" collapsed="false">
      <c r="A27" s="1034"/>
      <c r="B27" s="1059"/>
      <c r="C27" s="1079" t="s">
        <v>743</v>
      </c>
      <c r="D27" s="1079"/>
      <c r="E27" s="1079"/>
      <c r="F27" s="1066"/>
      <c r="G27" s="1067" t="n">
        <f aca="false">IF(F27="A", "4","0")+IF(F27="B", "3","0")+IF(F27="C", "2","0")+IF(F27="D", "1","0")</f>
        <v>0</v>
      </c>
      <c r="H27" s="1074"/>
      <c r="I27" s="1064"/>
      <c r="J27" s="1075"/>
    </row>
    <row r="28" customFormat="false" ht="17.25" hidden="false" customHeight="true" outlineLevel="0" collapsed="false">
      <c r="A28" s="1034"/>
      <c r="B28" s="1059"/>
      <c r="C28" s="1069" t="s">
        <v>744</v>
      </c>
      <c r="D28" s="1069"/>
      <c r="E28" s="1069"/>
      <c r="F28" s="1070"/>
      <c r="G28" s="1071" t="n">
        <f aca="false">IF(F28="A", "4","0")+IF(F28="B", "3","0")+IF(F28="C", "2","0")+IF(F28="D", "1","0")</f>
        <v>0</v>
      </c>
      <c r="H28" s="1074"/>
      <c r="I28" s="1064"/>
      <c r="J28" s="1072" t="str">
        <f aca="false">CONCATENATE(TEXT(500-LEN(I26), "#")," chars left")</f>
        <v>500 chars left</v>
      </c>
    </row>
    <row r="29" customFormat="false" ht="18.75" hidden="false" customHeight="true" outlineLevel="0" collapsed="false">
      <c r="A29" s="1034"/>
      <c r="B29" s="1059" t="s">
        <v>745</v>
      </c>
      <c r="C29" s="1080" t="s">
        <v>746</v>
      </c>
      <c r="D29" s="1080"/>
      <c r="E29" s="1080"/>
      <c r="F29" s="1081"/>
      <c r="G29" s="1062" t="n">
        <f aca="false">IF(F29="A", "4","0")+IF(F29="B", "3","0")+IF(F29="C", "2","0")+IF(F29="D", "1","0")</f>
        <v>0</v>
      </c>
      <c r="H29" s="1063" t="n">
        <f aca="false">AVERAGE(G29:G32)</f>
        <v>0</v>
      </c>
      <c r="I29" s="1064"/>
      <c r="J29" s="1075"/>
    </row>
    <row r="30" customFormat="false" ht="18.75" hidden="false" customHeight="true" outlineLevel="0" collapsed="false">
      <c r="A30" s="1034"/>
      <c r="B30" s="1059"/>
      <c r="C30" s="1065" t="s">
        <v>747</v>
      </c>
      <c r="D30" s="1065"/>
      <c r="E30" s="1065"/>
      <c r="F30" s="1082"/>
      <c r="G30" s="1067" t="n">
        <f aca="false">IF(F30="A", "4","0")+IF(F30="B", "3","0")+IF(F30="C", "2","0")+IF(F30="D", "1","0")</f>
        <v>0</v>
      </c>
      <c r="H30" s="1063"/>
      <c r="I30" s="1064"/>
      <c r="J30" s="1075"/>
    </row>
    <row r="31" customFormat="false" ht="18.75" hidden="false" customHeight="true" outlineLevel="0" collapsed="false">
      <c r="A31" s="1034"/>
      <c r="B31" s="1059"/>
      <c r="C31" s="1065" t="s">
        <v>748</v>
      </c>
      <c r="D31" s="1065"/>
      <c r="E31" s="1065"/>
      <c r="F31" s="1082"/>
      <c r="G31" s="1067" t="n">
        <f aca="false">IF(F31="A", "4","0")+IF(F31="B", "3","0")+IF(F31="C", "2","0")+IF(F31="D", "1","0")</f>
        <v>0</v>
      </c>
      <c r="H31" s="1063"/>
      <c r="I31" s="1064"/>
      <c r="J31" s="1075"/>
    </row>
    <row r="32" customFormat="false" ht="27" hidden="false" customHeight="true" outlineLevel="0" collapsed="false">
      <c r="A32" s="1034"/>
      <c r="B32" s="1059"/>
      <c r="C32" s="1078" t="s">
        <v>749</v>
      </c>
      <c r="D32" s="1078"/>
      <c r="E32" s="1078"/>
      <c r="F32" s="1083"/>
      <c r="G32" s="1071" t="n">
        <f aca="false">IF(F32="A", "4","0")+IF(F32="B", "3","0")+IF(F32="C", "2","0")+IF(F32="D", "1","0")</f>
        <v>0</v>
      </c>
      <c r="H32" s="1063"/>
      <c r="I32" s="1064"/>
      <c r="J32" s="1072" t="str">
        <f aca="false">CONCATENATE(TEXT(500-LEN(I29), "#")," chars left")</f>
        <v>500 chars left</v>
      </c>
    </row>
    <row r="33" customFormat="false" ht="18" hidden="false" customHeight="true" outlineLevel="0" collapsed="false">
      <c r="A33" s="1034"/>
      <c r="B33" s="1084"/>
      <c r="C33" s="1085"/>
      <c r="D33" s="1034"/>
      <c r="E33" s="1034"/>
      <c r="F33" s="1034"/>
      <c r="G33" s="1034"/>
      <c r="H33" s="1034"/>
      <c r="I33" s="1034"/>
      <c r="J33" s="1034"/>
    </row>
    <row r="34" customFormat="false" ht="24.75" hidden="false" customHeight="true" outlineLevel="0" collapsed="false">
      <c r="A34" s="1086"/>
      <c r="B34" s="1086"/>
      <c r="C34" s="1086"/>
      <c r="D34" s="1086"/>
      <c r="E34" s="1086"/>
      <c r="F34" s="1087"/>
      <c r="G34" s="1086"/>
      <c r="H34" s="1086"/>
      <c r="I34" s="1088"/>
      <c r="J34" s="1089"/>
    </row>
    <row r="35" customFormat="false" ht="30" hidden="false" customHeight="true" outlineLevel="0" collapsed="false">
      <c r="B35" s="1090" t="s">
        <v>750</v>
      </c>
      <c r="C35" s="1091"/>
      <c r="D35" s="1092"/>
      <c r="E35" s="1092"/>
      <c r="F35" s="1092"/>
      <c r="G35" s="1092"/>
      <c r="H35" s="1092"/>
      <c r="I35" s="1092"/>
    </row>
    <row r="36" customFormat="false" ht="30.75" hidden="false" customHeight="true" outlineLevel="0" collapsed="false">
      <c r="B36" s="1093" t="s">
        <v>751</v>
      </c>
      <c r="C36" s="1093"/>
      <c r="D36" s="1093"/>
      <c r="E36" s="1093"/>
      <c r="F36" s="1093"/>
      <c r="G36" s="1093"/>
      <c r="H36" s="1093"/>
      <c r="I36" s="1093"/>
    </row>
    <row r="37" customFormat="false" ht="15" hidden="false" customHeight="true" outlineLevel="0" collapsed="false">
      <c r="B37" s="1094" t="s">
        <v>752</v>
      </c>
      <c r="C37" s="1094" t="s">
        <v>723</v>
      </c>
      <c r="D37" s="1092"/>
      <c r="E37" s="1092"/>
      <c r="F37" s="1092"/>
      <c r="G37" s="1092"/>
      <c r="H37" s="1092"/>
      <c r="I37" s="1092"/>
    </row>
    <row r="38" customFormat="false" ht="15" hidden="false" customHeight="true" outlineLevel="0" collapsed="false">
      <c r="B38" s="1095" t="s">
        <v>753</v>
      </c>
      <c r="C38" s="1095" t="n">
        <f aca="false">ROUND(H12,0)</f>
        <v>0</v>
      </c>
      <c r="D38" s="1092"/>
      <c r="E38" s="1092"/>
      <c r="F38" s="1092"/>
      <c r="G38" s="1092"/>
      <c r="H38" s="1092"/>
      <c r="I38" s="1092"/>
    </row>
    <row r="39" customFormat="false" ht="25.5" hidden="false" customHeight="false" outlineLevel="0" collapsed="false">
      <c r="B39" s="1095" t="s">
        <v>754</v>
      </c>
      <c r="C39" s="1095" t="n">
        <f aca="false">ROUND(H19,0)</f>
        <v>0</v>
      </c>
      <c r="D39" s="1092"/>
      <c r="E39" s="1092"/>
      <c r="F39" s="1092"/>
      <c r="G39" s="1092"/>
      <c r="H39" s="1092"/>
      <c r="I39" s="1090"/>
    </row>
    <row r="40" customFormat="false" ht="25.5" hidden="false" customHeight="false" outlineLevel="0" collapsed="false">
      <c r="B40" s="1095" t="s">
        <v>755</v>
      </c>
      <c r="C40" s="1095" t="n">
        <f aca="false">ROUND(H23,0)</f>
        <v>0</v>
      </c>
      <c r="D40" s="1092"/>
      <c r="E40" s="1092"/>
      <c r="F40" s="1092"/>
      <c r="G40" s="1092"/>
      <c r="H40" s="1092"/>
      <c r="I40" s="1092"/>
    </row>
    <row r="41" customFormat="false" ht="15" hidden="false" customHeight="true" outlineLevel="0" collapsed="false">
      <c r="B41" s="1095" t="s">
        <v>756</v>
      </c>
      <c r="C41" s="1095" t="n">
        <f aca="false">ROUND(H26,0)</f>
        <v>0</v>
      </c>
      <c r="D41" s="1092"/>
      <c r="E41" s="1092"/>
      <c r="F41" s="1092"/>
      <c r="G41" s="1092"/>
      <c r="H41" s="1092"/>
      <c r="I41" s="1092"/>
    </row>
    <row r="42" customFormat="false" ht="14.25" hidden="false" customHeight="false" outlineLevel="0" collapsed="false">
      <c r="B42" s="1095" t="s">
        <v>757</v>
      </c>
      <c r="C42" s="1095" t="n">
        <f aca="false">ROUND(H29,0)</f>
        <v>0</v>
      </c>
      <c r="D42" s="1092"/>
      <c r="E42" s="1092"/>
      <c r="F42" s="1092"/>
      <c r="G42" s="1092"/>
      <c r="H42" s="1092"/>
      <c r="I42" s="1092"/>
    </row>
    <row r="43" customFormat="false" ht="15" hidden="false" customHeight="false" outlineLevel="0" collapsed="false">
      <c r="B43" s="602"/>
      <c r="C43" s="1096"/>
      <c r="D43" s="602"/>
      <c r="E43" s="602"/>
      <c r="F43" s="602"/>
      <c r="G43" s="602"/>
      <c r="H43" s="602"/>
      <c r="I43" s="602"/>
    </row>
    <row r="44" customFormat="false" ht="42.75" hidden="false" customHeight="true" outlineLevel="0" collapsed="false">
      <c r="B44" s="601"/>
      <c r="C44" s="602"/>
      <c r="D44" s="602"/>
      <c r="E44" s="602"/>
      <c r="F44" s="602"/>
      <c r="G44" s="602"/>
      <c r="H44" s="602"/>
      <c r="I44" s="602"/>
    </row>
  </sheetData>
  <mergeCells count="43">
    <mergeCell ref="B1:I1"/>
    <mergeCell ref="B3:I3"/>
    <mergeCell ref="B4:D4"/>
    <mergeCell ref="E4:I10"/>
    <mergeCell ref="B10:D10"/>
    <mergeCell ref="C11:E11"/>
    <mergeCell ref="B12:B18"/>
    <mergeCell ref="C12:E12"/>
    <mergeCell ref="H12:H18"/>
    <mergeCell ref="I12:I18"/>
    <mergeCell ref="C13:E13"/>
    <mergeCell ref="C14:E14"/>
    <mergeCell ref="C15:E15"/>
    <mergeCell ref="C16:E16"/>
    <mergeCell ref="C17:E17"/>
    <mergeCell ref="C18:E18"/>
    <mergeCell ref="B19:B22"/>
    <mergeCell ref="C19:E19"/>
    <mergeCell ref="H19:H22"/>
    <mergeCell ref="I19:I22"/>
    <mergeCell ref="C20:E20"/>
    <mergeCell ref="C21:E21"/>
    <mergeCell ref="C22:E22"/>
    <mergeCell ref="B23:B25"/>
    <mergeCell ref="C23:E23"/>
    <mergeCell ref="H23:H25"/>
    <mergeCell ref="I23:I25"/>
    <mergeCell ref="C24:E24"/>
    <mergeCell ref="C25:E25"/>
    <mergeCell ref="B26:B28"/>
    <mergeCell ref="C26:E26"/>
    <mergeCell ref="H26:H28"/>
    <mergeCell ref="I26:I28"/>
    <mergeCell ref="C27:E27"/>
    <mergeCell ref="C28:E28"/>
    <mergeCell ref="B29:B32"/>
    <mergeCell ref="C29:E29"/>
    <mergeCell ref="H29:H32"/>
    <mergeCell ref="I29:I32"/>
    <mergeCell ref="C30:E30"/>
    <mergeCell ref="C31:E31"/>
    <mergeCell ref="C32:E32"/>
    <mergeCell ref="B36:I36"/>
  </mergeCells>
  <conditionalFormatting sqref="F12:G32">
    <cfRule type="containsText" priority="2" operator="containsText" aboveAverage="0" equalAverage="0" bottom="0" percent="0" rank="0" text="N" dxfId="0">
      <formula>NOT(ISERROR(SEARCH("N",F12)))</formula>
    </cfRule>
    <cfRule type="containsText" priority="3" operator="containsText" aboveAverage="0" equalAverage="0" bottom="0" percent="0" rank="0" text="D" dxfId="1">
      <formula>NOT(ISERROR(SEARCH("D",F12)))</formula>
    </cfRule>
    <cfRule type="containsText" priority="4" operator="containsText" aboveAverage="0" equalAverage="0" bottom="0" percent="0" rank="0" text="C" dxfId="2">
      <formula>NOT(ISERROR(SEARCH("C",F12)))</formula>
    </cfRule>
    <cfRule type="containsText" priority="5" operator="containsText" aboveAverage="0" equalAverage="0" bottom="0" percent="0" rank="0" text="B" dxfId="3">
      <formula>NOT(ISERROR(SEARCH("B",F12)))</formula>
    </cfRule>
    <cfRule type="expression" priority="6" aboveAverage="0" equalAverage="0" bottom="0" percent="0" rank="0" text="" dxfId="4">
      <formula>LEFT(F12,1)="A"</formula>
    </cfRule>
  </conditionalFormatting>
  <dataValidations count="8">
    <dataValidation allowBlank="true" operator="between" prompt="Determines the nature and extent of risk by analysing potential hazards and assessing vulnerability that could pose a potential threat or harm to people, property, livelihoods and the environment on which they depend." promptTitle="Risk &amp; Vulnerability Assessment" showDropDown="false" showErrorMessage="true" showInputMessage="true" sqref="C19:E19" type="none">
      <formula1>0</formula1>
      <formula2>0</formula2>
    </dataValidation>
    <dataValidation allowBlank="true" operator="between" prompt="Mainstreaming adaptation into policy processes focuses on integrating adaptation issues into other ongoing (sectoral) policy processes and planning documents." showDropDown="false" showErrorMessage="true" showInputMessage="true" sqref="C24:E24" type="none">
      <formula1>0</formula1>
      <formula2>0</formula2>
    </dataValidation>
    <dataValidation allowBlank="true" operator="between" prompt="Technologies, processes, and activities directed at enhancing our capacity to adapt (building adaptive capacity) and at minimising, adjusting to and taking advantage of the consequences of climatic change (delivering adaptation)." promptTitle="Adaptation Actions" showDropDown="false" showErrorMessage="true" showInputMessage="true" sqref="C27:E27" type="none">
      <formula1>0</formula1>
      <formula2>0</formula2>
    </dataValidation>
    <dataValidation allowBlank="true" operator="between" prompt="Strategy: Outlines the vision of the local authority for a more climate resilient future and the (human/financial) means to achieve it.&#10;Action plan: Defines concrete adaptation actions,which translate the strategy into action. (see corresponding tabs)" promptTitle="Strategy vs. Action Plan" showDropDown="false" showErrorMessage="true" showInputMessage="true" sqref="C32:E32" type="none">
      <formula1>0</formula1>
      <formula2>0</formula2>
    </dataValidation>
    <dataValidation allowBlank="true" operator="between" prompt="Technologies, processes, and activities directed at enhancing our capacity to adapt (building adaptive capacity) and at minimising, adjusting to and taking advantage of the consequences of climatic change (delivering adaptation)." promptTitle="Adaptation Actions:" showDropDown="false" showErrorMessage="true" showInputMessage="true" sqref="C25:E25" type="none">
      <formula1>0</formula1>
      <formula2>0</formula2>
    </dataValidation>
    <dataValidation allowBlank="true" operator="between" prompt="Please enter your status (A-D)" showDropDown="false" showErrorMessage="true" showInputMessage="true" sqref="F11" type="none">
      <formula1>0</formula1>
      <formula2>0</formula2>
    </dataValidation>
    <dataValidation allowBlank="true" operator="between" prompt="Please specify here your state of play and your next steps / areas of improvements." showDropDown="false" showErrorMessage="true" showInputMessage="true" sqref="I11" type="none">
      <formula1>0</formula1>
      <formula2>0</formula2>
    </dataValidation>
    <dataValidation allowBlank="true" operator="between" prompt="Any official climate policy documents where adaptation commitments are referred to." showDropDown="false" showErrorMessage="true" showInputMessage="true" sqref="C12:E12" type="none">
      <formula1>0</formula1>
      <formula2>0</formula2>
    </dataValidation>
  </dataValidations>
  <hyperlinks>
    <hyperlink ref="J1" location="Home!A1" display="y HOME"/>
  </hyperlinks>
  <printOptions headings="false" gridLines="false" gridLinesSet="true" horizontalCentered="true" verticalCentered="false"/>
  <pageMargins left="0.315277777777778" right="0.315277777777778" top="0.354166666666667" bottom="0.354166666666667"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rowBreaks count="1" manualBreakCount="1">
    <brk id="25" man="true" max="16383" min="0"/>
  </rowBreaks>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A6A6A6"/>
    <pageSetUpPr fitToPage="true"/>
  </sheetPr>
  <dimension ref="A1:IP12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1" topLeftCell="A2" activePane="bottomLeft" state="frozen"/>
      <selection pane="topLeft" activeCell="A1" activeCellId="0" sqref="A1"/>
      <selection pane="bottomLeft" activeCell="E17" activeCellId="0" sqref="E17"/>
    </sheetView>
  </sheetViews>
  <sheetFormatPr defaultColWidth="11.37109375" defaultRowHeight="14.25" zeroHeight="true" outlineLevelRow="0" outlineLevelCol="0"/>
  <cols>
    <col collapsed="false" customWidth="true" hidden="false" outlineLevel="0" max="1" min="1" style="1097" width="5"/>
    <col collapsed="false" customWidth="true" hidden="false" outlineLevel="0" max="2" min="2" style="804" width="26.62"/>
    <col collapsed="false" customWidth="true" hidden="false" outlineLevel="0" max="3" min="3" style="804" width="97"/>
    <col collapsed="false" customWidth="true" hidden="false" outlineLevel="0" max="4" min="4" style="804" width="24"/>
    <col collapsed="false" customWidth="true" hidden="false" outlineLevel="0" max="5" min="5" style="804" width="16.5"/>
    <col collapsed="false" customWidth="true" hidden="true" outlineLevel="0" max="6" min="6" style="1098" width="18.38"/>
    <col collapsed="false" customWidth="true" hidden="true" outlineLevel="0" max="7" min="7" style="804" width="51"/>
    <col collapsed="false" customWidth="true" hidden="true" outlineLevel="0" max="255" min="8" style="804" width="10.5"/>
    <col collapsed="false" customWidth="false" hidden="true" outlineLevel="0" max="1024" min="256" style="804" width="11.38"/>
  </cols>
  <sheetData>
    <row r="1" customFormat="false" ht="32.1" hidden="false" customHeight="true" outlineLevel="0" collapsed="false">
      <c r="A1" s="1031" t="s">
        <v>758</v>
      </c>
      <c r="B1" s="1031"/>
      <c r="C1" s="1031"/>
      <c r="D1" s="1031"/>
      <c r="E1" s="1099" t="s">
        <v>4</v>
      </c>
      <c r="F1" s="1100"/>
      <c r="G1" s="1101"/>
    </row>
    <row r="2" customFormat="false" ht="15" hidden="false" customHeight="true" outlineLevel="0" collapsed="false">
      <c r="B2" s="1102" t="s">
        <v>759</v>
      </c>
      <c r="C2" s="1102"/>
      <c r="D2" s="1102"/>
      <c r="E2" s="1102"/>
    </row>
    <row r="3" customFormat="false" ht="15.75" hidden="false" customHeight="true" outlineLevel="0" collapsed="false">
      <c r="B3" s="1102" t="s">
        <v>760</v>
      </c>
      <c r="C3" s="1102"/>
      <c r="D3" s="1102"/>
      <c r="E3" s="1102"/>
    </row>
    <row r="4" customFormat="false" ht="18" hidden="false" customHeight="true" outlineLevel="0" collapsed="false">
      <c r="B4" s="1103"/>
      <c r="C4" s="1103"/>
      <c r="D4" s="1103"/>
      <c r="E4" s="1103"/>
    </row>
    <row r="5" s="1105" customFormat="true" ht="18" hidden="false" customHeight="true" outlineLevel="0" collapsed="false">
      <c r="A5" s="1104" t="s">
        <v>761</v>
      </c>
      <c r="B5" s="1104"/>
      <c r="C5" s="1104"/>
      <c r="D5" s="1104"/>
      <c r="E5" s="1104"/>
    </row>
    <row r="6" s="804" customFormat="true" ht="15" hidden="false" customHeight="false" outlineLevel="0" collapsed="false">
      <c r="A6" s="1106" t="s">
        <v>762</v>
      </c>
      <c r="B6" s="1107" t="s">
        <v>112</v>
      </c>
      <c r="C6" s="1107" t="s">
        <v>310</v>
      </c>
      <c r="D6" s="1107" t="s">
        <v>763</v>
      </c>
      <c r="E6" s="1107" t="s">
        <v>764</v>
      </c>
    </row>
    <row r="7" s="1111" customFormat="true" ht="14.25" hidden="false" customHeight="true" outlineLevel="0" collapsed="false">
      <c r="A7" s="1108" t="n">
        <v>1.1</v>
      </c>
      <c r="B7" s="1109" t="s">
        <v>325</v>
      </c>
      <c r="C7" s="1110" t="s">
        <v>765</v>
      </c>
      <c r="D7" s="1110" t="s">
        <v>766</v>
      </c>
      <c r="E7" s="1110"/>
    </row>
    <row r="8" s="1111" customFormat="true" ht="26.25" hidden="false" customHeight="true" outlineLevel="0" collapsed="false">
      <c r="A8" s="1108" t="n">
        <v>1.2</v>
      </c>
      <c r="B8" s="1112" t="s">
        <v>767</v>
      </c>
      <c r="C8" s="1113" t="s">
        <v>768</v>
      </c>
      <c r="D8" s="1113" t="s">
        <v>766</v>
      </c>
      <c r="E8" s="1113"/>
    </row>
    <row r="9" s="1111" customFormat="true" ht="29.25" hidden="false" customHeight="true" outlineLevel="0" collapsed="false">
      <c r="A9" s="1108" t="n">
        <v>1.3</v>
      </c>
      <c r="B9" s="1112" t="s">
        <v>389</v>
      </c>
      <c r="C9" s="1113" t="s">
        <v>769</v>
      </c>
      <c r="D9" s="1113" t="s">
        <v>16</v>
      </c>
      <c r="E9" s="1113"/>
    </row>
    <row r="10" s="1111" customFormat="true" ht="27.75" hidden="false" customHeight="true" outlineLevel="0" collapsed="false">
      <c r="A10" s="1108" t="n">
        <v>1.4</v>
      </c>
      <c r="B10" s="1112" t="s">
        <v>770</v>
      </c>
      <c r="C10" s="1113" t="s">
        <v>771</v>
      </c>
      <c r="D10" s="1113" t="s">
        <v>772</v>
      </c>
      <c r="E10" s="1113"/>
    </row>
    <row r="11" s="1111" customFormat="true" ht="28.5" hidden="false" customHeight="true" outlineLevel="0" collapsed="false">
      <c r="A11" s="1108" t="n">
        <v>1.5</v>
      </c>
      <c r="B11" s="1112" t="s">
        <v>770</v>
      </c>
      <c r="C11" s="1113" t="s">
        <v>773</v>
      </c>
      <c r="D11" s="1113" t="s">
        <v>774</v>
      </c>
      <c r="E11" s="1113"/>
    </row>
    <row r="12" s="1111" customFormat="true" ht="14.25" hidden="false" customHeight="true" outlineLevel="0" collapsed="false">
      <c r="A12" s="1108" t="n">
        <v>1.6</v>
      </c>
      <c r="B12" s="1112" t="s">
        <v>333</v>
      </c>
      <c r="C12" s="1113" t="s">
        <v>775</v>
      </c>
      <c r="D12" s="1113" t="s">
        <v>766</v>
      </c>
      <c r="E12" s="1113"/>
    </row>
    <row r="13" s="1111" customFormat="true" ht="14.25" hidden="false" customHeight="true" outlineLevel="0" collapsed="false">
      <c r="A13" s="1108" t="n">
        <v>1.7</v>
      </c>
      <c r="B13" s="1112" t="s">
        <v>333</v>
      </c>
      <c r="C13" s="1113" t="s">
        <v>776</v>
      </c>
      <c r="D13" s="1113" t="s">
        <v>766</v>
      </c>
      <c r="E13" s="1113"/>
    </row>
    <row r="14" s="1111" customFormat="true" ht="14.25" hidden="false" customHeight="true" outlineLevel="0" collapsed="false">
      <c r="A14" s="1108" t="n">
        <v>1.8</v>
      </c>
      <c r="B14" s="1112" t="s">
        <v>392</v>
      </c>
      <c r="C14" s="1113" t="s">
        <v>777</v>
      </c>
      <c r="D14" s="1113" t="s">
        <v>778</v>
      </c>
      <c r="E14" s="1113"/>
    </row>
    <row r="15" s="1111" customFormat="true" ht="14.25" hidden="false" customHeight="true" outlineLevel="0" collapsed="false">
      <c r="A15" s="1108" t="n">
        <v>1.9</v>
      </c>
      <c r="B15" s="1112" t="s">
        <v>333</v>
      </c>
      <c r="C15" s="1113" t="s">
        <v>779</v>
      </c>
      <c r="D15" s="1113" t="s">
        <v>16</v>
      </c>
      <c r="E15" s="1113"/>
    </row>
    <row r="16" s="1111" customFormat="true" ht="14.25" hidden="false" customHeight="true" outlineLevel="0" collapsed="false">
      <c r="A16" s="1108" t="s">
        <v>780</v>
      </c>
      <c r="B16" s="1112" t="s">
        <v>333</v>
      </c>
      <c r="C16" s="1113" t="s">
        <v>781</v>
      </c>
      <c r="D16" s="1113" t="s">
        <v>772</v>
      </c>
      <c r="E16" s="1113"/>
    </row>
    <row r="17" s="1111" customFormat="true" ht="14.25" hidden="false" customHeight="true" outlineLevel="0" collapsed="false">
      <c r="A17" s="1108" t="s">
        <v>782</v>
      </c>
      <c r="B17" s="1112" t="s">
        <v>391</v>
      </c>
      <c r="C17" s="1113" t="s">
        <v>783</v>
      </c>
      <c r="D17" s="1113" t="s">
        <v>16</v>
      </c>
      <c r="E17" s="1113"/>
    </row>
    <row r="18" s="1111" customFormat="true" ht="14.25" hidden="false" customHeight="true" outlineLevel="0" collapsed="false">
      <c r="A18" s="1108" t="s">
        <v>784</v>
      </c>
      <c r="B18" s="1112" t="s">
        <v>391</v>
      </c>
      <c r="C18" s="1113" t="s">
        <v>785</v>
      </c>
      <c r="D18" s="1113" t="s">
        <v>16</v>
      </c>
      <c r="E18" s="1113"/>
    </row>
    <row r="19" s="1111" customFormat="true" ht="14.25" hidden="false" customHeight="true" outlineLevel="0" collapsed="false">
      <c r="A19" s="1108" t="s">
        <v>786</v>
      </c>
      <c r="B19" s="1112" t="s">
        <v>391</v>
      </c>
      <c r="C19" s="1113" t="s">
        <v>787</v>
      </c>
      <c r="D19" s="1113" t="s">
        <v>16</v>
      </c>
      <c r="E19" s="1113"/>
    </row>
    <row r="20" s="1111" customFormat="true" ht="14.25" hidden="false" customHeight="true" outlineLevel="0" collapsed="false">
      <c r="A20" s="1108" t="s">
        <v>788</v>
      </c>
      <c r="B20" s="1112" t="s">
        <v>391</v>
      </c>
      <c r="C20" s="1113" t="s">
        <v>789</v>
      </c>
      <c r="D20" s="1113" t="s">
        <v>16</v>
      </c>
      <c r="E20" s="1113"/>
    </row>
    <row r="21" s="1111" customFormat="true" ht="14.25" hidden="false" customHeight="true" outlineLevel="0" collapsed="false">
      <c r="A21" s="1108" t="s">
        <v>790</v>
      </c>
      <c r="B21" s="1112" t="s">
        <v>390</v>
      </c>
      <c r="C21" s="1113" t="s">
        <v>791</v>
      </c>
      <c r="D21" s="1113" t="s">
        <v>16</v>
      </c>
      <c r="E21" s="1113"/>
    </row>
    <row r="22" s="1111" customFormat="true" ht="14.25" hidden="false" customHeight="true" outlineLevel="0" collapsed="false">
      <c r="A22" s="1108" t="s">
        <v>792</v>
      </c>
      <c r="B22" s="1112" t="s">
        <v>390</v>
      </c>
      <c r="C22" s="1113" t="s">
        <v>793</v>
      </c>
      <c r="D22" s="1113" t="s">
        <v>16</v>
      </c>
      <c r="E22" s="1113"/>
    </row>
    <row r="23" s="1111" customFormat="true" ht="14.25" hidden="false" customHeight="true" outlineLevel="0" collapsed="false">
      <c r="A23" s="1108" t="s">
        <v>794</v>
      </c>
      <c r="B23" s="1112" t="s">
        <v>390</v>
      </c>
      <c r="C23" s="1113" t="s">
        <v>795</v>
      </c>
      <c r="D23" s="1113" t="s">
        <v>16</v>
      </c>
      <c r="E23" s="1113"/>
    </row>
    <row r="24" s="1111" customFormat="true" ht="14.25" hidden="false" customHeight="true" outlineLevel="0" collapsed="false">
      <c r="A24" s="1108" t="s">
        <v>796</v>
      </c>
      <c r="B24" s="1112" t="s">
        <v>390</v>
      </c>
      <c r="C24" s="1113" t="s">
        <v>797</v>
      </c>
      <c r="D24" s="1113" t="s">
        <v>16</v>
      </c>
      <c r="E24" s="1113"/>
    </row>
    <row r="25" s="1111" customFormat="true" ht="14.25" hidden="false" customHeight="true" outlineLevel="0" collapsed="false">
      <c r="A25" s="1108" t="s">
        <v>798</v>
      </c>
      <c r="B25" s="1112" t="s">
        <v>390</v>
      </c>
      <c r="C25" s="1113" t="s">
        <v>799</v>
      </c>
      <c r="D25" s="1113" t="s">
        <v>16</v>
      </c>
      <c r="E25" s="1113"/>
    </row>
    <row r="26" s="1111" customFormat="true" ht="14.25" hidden="false" customHeight="true" outlineLevel="0" collapsed="false">
      <c r="A26" s="1108" t="s">
        <v>800</v>
      </c>
      <c r="B26" s="1112" t="s">
        <v>390</v>
      </c>
      <c r="C26" s="1113" t="s">
        <v>801</v>
      </c>
      <c r="D26" s="1113" t="s">
        <v>16</v>
      </c>
      <c r="E26" s="1113"/>
    </row>
    <row r="27" s="1111" customFormat="true" ht="14.25" hidden="false" customHeight="true" outlineLevel="0" collapsed="false">
      <c r="A27" s="1108" t="s">
        <v>802</v>
      </c>
      <c r="B27" s="1112" t="s">
        <v>390</v>
      </c>
      <c r="C27" s="1113" t="s">
        <v>803</v>
      </c>
      <c r="D27" s="1113" t="s">
        <v>16</v>
      </c>
      <c r="E27" s="1113"/>
    </row>
    <row r="28" s="1111" customFormat="true" ht="14.25" hidden="false" customHeight="true" outlineLevel="0" collapsed="false">
      <c r="A28" s="1108" t="s">
        <v>804</v>
      </c>
      <c r="B28" s="1112" t="s">
        <v>335</v>
      </c>
      <c r="C28" s="1113" t="s">
        <v>805</v>
      </c>
      <c r="D28" s="1113" t="s">
        <v>16</v>
      </c>
      <c r="E28" s="1113"/>
    </row>
    <row r="29" s="1111" customFormat="true" ht="14.25" hidden="false" customHeight="true" outlineLevel="0" collapsed="false">
      <c r="A29" s="1108" t="s">
        <v>806</v>
      </c>
      <c r="B29" s="1112" t="s">
        <v>47</v>
      </c>
      <c r="C29" s="1113" t="s">
        <v>807</v>
      </c>
      <c r="D29" s="1113" t="s">
        <v>808</v>
      </c>
      <c r="E29" s="1113"/>
    </row>
    <row r="30" s="1111" customFormat="true" ht="14.25" hidden="false" customHeight="true" outlineLevel="0" collapsed="false">
      <c r="A30" s="1108" t="s">
        <v>809</v>
      </c>
      <c r="B30" s="1112" t="s">
        <v>47</v>
      </c>
      <c r="C30" s="1113" t="s">
        <v>810</v>
      </c>
      <c r="D30" s="1113" t="s">
        <v>808</v>
      </c>
      <c r="E30" s="1113"/>
    </row>
    <row r="31" s="1111" customFormat="true" ht="17.25" hidden="false" customHeight="true" outlineLevel="0" collapsed="false">
      <c r="A31" s="1114"/>
      <c r="B31" s="1115" t="s">
        <v>811</v>
      </c>
      <c r="C31" s="1116"/>
      <c r="D31" s="1116"/>
      <c r="E31" s="1116"/>
      <c r="F31" s="1117"/>
    </row>
    <row r="32" s="1111" customFormat="true" ht="17.25" hidden="false" customHeight="true" outlineLevel="0" collapsed="false">
      <c r="A32" s="1118" t="s">
        <v>812</v>
      </c>
      <c r="B32" s="1118"/>
      <c r="C32" s="1118"/>
      <c r="D32" s="1118"/>
      <c r="E32" s="1118"/>
      <c r="F32" s="1117"/>
    </row>
    <row r="33" s="1111" customFormat="true" ht="17.25" hidden="false" customHeight="true" outlineLevel="0" collapsed="false">
      <c r="A33" s="1119" t="s">
        <v>762</v>
      </c>
      <c r="B33" s="1120" t="s">
        <v>813</v>
      </c>
      <c r="C33" s="1107" t="s">
        <v>310</v>
      </c>
      <c r="D33" s="1107" t="s">
        <v>763</v>
      </c>
      <c r="E33" s="1107" t="s">
        <v>764</v>
      </c>
      <c r="F33" s="1117"/>
    </row>
    <row r="34" customFormat="false" ht="15" hidden="true" customHeight="true" outlineLevel="0" collapsed="false">
      <c r="A34" s="1121" t="s">
        <v>762</v>
      </c>
      <c r="B34" s="1107" t="s">
        <v>814</v>
      </c>
      <c r="C34" s="1107" t="s">
        <v>815</v>
      </c>
      <c r="D34" s="1107" t="s">
        <v>763</v>
      </c>
      <c r="E34" s="1107" t="s">
        <v>764</v>
      </c>
      <c r="F34" s="1122"/>
      <c r="G34" s="1122"/>
      <c r="H34" s="1122"/>
      <c r="I34" s="1122"/>
      <c r="J34" s="1122"/>
      <c r="K34" s="1122"/>
      <c r="L34" s="1122"/>
      <c r="M34" s="1122"/>
      <c r="N34" s="1122"/>
      <c r="O34" s="1122"/>
      <c r="P34" s="1122"/>
      <c r="Q34" s="1122"/>
      <c r="R34" s="1122"/>
      <c r="S34" s="1122"/>
      <c r="T34" s="1122"/>
      <c r="U34" s="1122"/>
      <c r="V34" s="1122"/>
      <c r="W34" s="1122"/>
      <c r="X34" s="1122"/>
      <c r="Y34" s="1122"/>
      <c r="Z34" s="1122"/>
      <c r="AA34" s="1122"/>
      <c r="AB34" s="1122"/>
      <c r="AC34" s="1122"/>
      <c r="AD34" s="1122"/>
      <c r="AE34" s="1122"/>
      <c r="AF34" s="1122"/>
      <c r="AG34" s="1122"/>
      <c r="AH34" s="1122"/>
      <c r="AI34" s="1122"/>
      <c r="AJ34" s="1122"/>
      <c r="AK34" s="1122"/>
      <c r="AL34" s="1122"/>
      <c r="AM34" s="1122"/>
      <c r="AN34" s="1122"/>
      <c r="AO34" s="1122"/>
      <c r="AP34" s="1122"/>
      <c r="AQ34" s="1122"/>
      <c r="AR34" s="1122"/>
      <c r="AS34" s="1122"/>
      <c r="AT34" s="1122"/>
      <c r="AU34" s="1122"/>
      <c r="AV34" s="1122"/>
      <c r="AW34" s="1122"/>
      <c r="AX34" s="1122"/>
      <c r="AY34" s="1122"/>
      <c r="AZ34" s="1122"/>
      <c r="BA34" s="1122"/>
      <c r="BB34" s="1122"/>
      <c r="BC34" s="1122"/>
      <c r="BD34" s="1122"/>
      <c r="BE34" s="1122"/>
      <c r="BF34" s="1122"/>
      <c r="BG34" s="1122"/>
      <c r="BH34" s="1122"/>
      <c r="BI34" s="1122"/>
      <c r="BJ34" s="1122"/>
      <c r="BK34" s="1122"/>
      <c r="BL34" s="1122"/>
      <c r="BM34" s="1122"/>
      <c r="BN34" s="1122"/>
      <c r="BO34" s="1122"/>
      <c r="BP34" s="1122"/>
      <c r="BQ34" s="1122"/>
      <c r="BR34" s="1122"/>
      <c r="BS34" s="1122"/>
      <c r="BT34" s="1122"/>
      <c r="BU34" s="1122"/>
      <c r="BV34" s="1122"/>
      <c r="BW34" s="1122"/>
      <c r="BX34" s="1122"/>
      <c r="BY34" s="1122"/>
      <c r="BZ34" s="1122"/>
      <c r="CA34" s="1122"/>
      <c r="CB34" s="1122"/>
      <c r="CC34" s="1122"/>
      <c r="CD34" s="1122"/>
      <c r="CE34" s="1122"/>
      <c r="CF34" s="1122"/>
      <c r="CG34" s="1122"/>
      <c r="CH34" s="1122"/>
      <c r="CI34" s="1122"/>
      <c r="CJ34" s="1122"/>
      <c r="CK34" s="1122"/>
      <c r="CL34" s="1122"/>
      <c r="CM34" s="1122"/>
      <c r="CN34" s="1122"/>
      <c r="CO34" s="1122"/>
      <c r="CP34" s="1122"/>
      <c r="CQ34" s="1122"/>
      <c r="CR34" s="1122"/>
      <c r="CS34" s="1122"/>
      <c r="CT34" s="1122"/>
      <c r="CU34" s="1122"/>
      <c r="CV34" s="1122"/>
      <c r="CW34" s="1122"/>
      <c r="CX34" s="1122"/>
      <c r="CY34" s="1122"/>
      <c r="CZ34" s="1122"/>
      <c r="DA34" s="1122"/>
      <c r="DB34" s="1122"/>
      <c r="DC34" s="1122"/>
      <c r="DD34" s="1122"/>
      <c r="DE34" s="1122"/>
      <c r="DF34" s="1122"/>
      <c r="DG34" s="1122"/>
      <c r="DH34" s="1122"/>
      <c r="DI34" s="1122"/>
      <c r="DJ34" s="1122"/>
      <c r="DK34" s="1122"/>
      <c r="DL34" s="1122"/>
      <c r="DM34" s="1122"/>
      <c r="DN34" s="1122"/>
      <c r="DO34" s="1122"/>
      <c r="DP34" s="1122"/>
      <c r="DQ34" s="1122"/>
      <c r="DR34" s="1122"/>
      <c r="DS34" s="1122"/>
      <c r="DT34" s="1122"/>
      <c r="DU34" s="1122"/>
      <c r="DV34" s="1122"/>
      <c r="DW34" s="1122"/>
      <c r="DX34" s="1122"/>
      <c r="DY34" s="1122"/>
      <c r="DZ34" s="1122"/>
      <c r="EA34" s="1122"/>
      <c r="EB34" s="1122"/>
      <c r="EC34" s="1122"/>
      <c r="ED34" s="1122"/>
      <c r="EE34" s="1122"/>
      <c r="EF34" s="1122"/>
      <c r="EG34" s="1122"/>
      <c r="EH34" s="1122"/>
      <c r="EI34" s="1122"/>
      <c r="EJ34" s="1122"/>
      <c r="EK34" s="1122"/>
      <c r="EL34" s="1122"/>
      <c r="EM34" s="1122"/>
      <c r="EN34" s="1122"/>
      <c r="EO34" s="1122"/>
      <c r="EP34" s="1122"/>
      <c r="EQ34" s="1122"/>
      <c r="ER34" s="1122"/>
      <c r="ES34" s="1122"/>
      <c r="ET34" s="1122"/>
      <c r="EU34" s="1122"/>
      <c r="EV34" s="1122"/>
      <c r="EW34" s="1122"/>
      <c r="EX34" s="1122"/>
      <c r="EY34" s="1122"/>
      <c r="EZ34" s="1122"/>
      <c r="FA34" s="1122"/>
      <c r="FB34" s="1122"/>
      <c r="FC34" s="1122"/>
      <c r="FD34" s="1122"/>
      <c r="FE34" s="1122"/>
      <c r="FF34" s="1122"/>
      <c r="FG34" s="1122"/>
      <c r="FH34" s="1122"/>
      <c r="FI34" s="1122"/>
      <c r="FJ34" s="1122"/>
      <c r="FK34" s="1122"/>
      <c r="FL34" s="1122"/>
      <c r="FM34" s="1122"/>
      <c r="FN34" s="1122"/>
      <c r="FO34" s="1122"/>
      <c r="FP34" s="1122"/>
      <c r="FQ34" s="1122"/>
      <c r="FR34" s="1122"/>
      <c r="FS34" s="1122"/>
      <c r="FT34" s="1122"/>
      <c r="FU34" s="1122"/>
      <c r="FV34" s="1122"/>
      <c r="FW34" s="1122"/>
      <c r="FX34" s="1122"/>
      <c r="FY34" s="1122"/>
      <c r="FZ34" s="1122"/>
      <c r="GA34" s="1122"/>
      <c r="GB34" s="1122"/>
      <c r="GC34" s="1122"/>
      <c r="GD34" s="1122"/>
      <c r="GE34" s="1122"/>
      <c r="GF34" s="1122"/>
      <c r="GG34" s="1122"/>
      <c r="GH34" s="1122"/>
      <c r="GI34" s="1122"/>
      <c r="GJ34" s="1122"/>
      <c r="GK34" s="1122"/>
      <c r="GL34" s="1122"/>
      <c r="GM34" s="1122"/>
      <c r="GN34" s="1122"/>
      <c r="GO34" s="1122"/>
      <c r="GP34" s="1122"/>
      <c r="GQ34" s="1122"/>
      <c r="GR34" s="1122"/>
      <c r="GS34" s="1122"/>
      <c r="GT34" s="1122"/>
      <c r="GU34" s="1122"/>
      <c r="GV34" s="1122"/>
      <c r="GW34" s="1122"/>
      <c r="GX34" s="1122"/>
      <c r="GY34" s="1122"/>
      <c r="GZ34" s="1122"/>
      <c r="HA34" s="1122"/>
      <c r="HB34" s="1122"/>
      <c r="HC34" s="1122"/>
      <c r="HD34" s="1122"/>
      <c r="HE34" s="1122"/>
      <c r="HF34" s="1122"/>
      <c r="HG34" s="1122"/>
      <c r="HH34" s="1122"/>
      <c r="HI34" s="1122"/>
      <c r="HJ34" s="1122"/>
      <c r="HK34" s="1122"/>
      <c r="HL34" s="1122"/>
      <c r="HM34" s="1122"/>
      <c r="HN34" s="1122"/>
      <c r="HO34" s="1122"/>
      <c r="HP34" s="1122"/>
      <c r="HQ34" s="1122"/>
      <c r="HR34" s="1122"/>
      <c r="HS34" s="1122"/>
      <c r="HT34" s="1122"/>
      <c r="HU34" s="1122"/>
      <c r="HV34" s="1122"/>
      <c r="HW34" s="1122"/>
      <c r="HX34" s="1122"/>
      <c r="HY34" s="1122"/>
      <c r="HZ34" s="1122"/>
      <c r="IA34" s="1122"/>
      <c r="IB34" s="1122"/>
      <c r="IC34" s="1122"/>
      <c r="ID34" s="1122"/>
      <c r="IE34" s="1122"/>
      <c r="IF34" s="1122"/>
      <c r="IG34" s="1122"/>
      <c r="IH34" s="1122"/>
      <c r="II34" s="1122"/>
      <c r="IJ34" s="1122"/>
      <c r="IK34" s="1122"/>
      <c r="IL34" s="1122"/>
      <c r="IM34" s="1122"/>
      <c r="IN34" s="1122"/>
      <c r="IO34" s="1122"/>
      <c r="IP34" s="1122"/>
    </row>
    <row r="35" s="601" customFormat="true" ht="15" hidden="false" customHeight="true" outlineLevel="0" collapsed="false">
      <c r="A35" s="1108" t="s">
        <v>816</v>
      </c>
      <c r="B35" s="1123" t="s">
        <v>817</v>
      </c>
      <c r="C35" s="1124" t="s">
        <v>818</v>
      </c>
      <c r="D35" s="1125" t="s">
        <v>16</v>
      </c>
      <c r="E35" s="1126"/>
      <c r="F35" s="1127"/>
      <c r="G35" s="1127"/>
      <c r="H35" s="1127"/>
      <c r="I35" s="1127"/>
      <c r="J35" s="1127"/>
      <c r="K35" s="1127"/>
      <c r="L35" s="1127"/>
      <c r="M35" s="1127"/>
      <c r="N35" s="1127"/>
      <c r="O35" s="1127"/>
      <c r="P35" s="1127"/>
      <c r="Q35" s="1127"/>
      <c r="R35" s="1127"/>
      <c r="S35" s="1127"/>
      <c r="T35" s="1127"/>
      <c r="U35" s="1127"/>
      <c r="V35" s="1127"/>
      <c r="W35" s="1127"/>
      <c r="X35" s="1127"/>
      <c r="Y35" s="1127"/>
      <c r="Z35" s="1127"/>
      <c r="AA35" s="1127"/>
      <c r="AB35" s="1127"/>
      <c r="AC35" s="1127"/>
      <c r="AD35" s="1127"/>
      <c r="AE35" s="1127"/>
      <c r="AF35" s="1127"/>
      <c r="AG35" s="1127"/>
      <c r="AH35" s="1127"/>
      <c r="AI35" s="1127"/>
      <c r="AJ35" s="1127"/>
      <c r="AK35" s="1127"/>
      <c r="AL35" s="1127"/>
      <c r="AM35" s="1127"/>
      <c r="AN35" s="1127"/>
      <c r="AO35" s="1127"/>
      <c r="AP35" s="1127"/>
      <c r="AQ35" s="1127"/>
      <c r="AR35" s="1127"/>
      <c r="AS35" s="1127"/>
      <c r="AT35" s="1127"/>
      <c r="AU35" s="1127"/>
      <c r="AV35" s="1127"/>
      <c r="AW35" s="1127"/>
      <c r="AX35" s="1127"/>
      <c r="AY35" s="1127"/>
      <c r="AZ35" s="1127"/>
      <c r="BA35" s="1127"/>
      <c r="BB35" s="1127"/>
      <c r="BC35" s="1127"/>
      <c r="BD35" s="1127"/>
      <c r="BE35" s="1127"/>
      <c r="BF35" s="1127"/>
      <c r="BG35" s="1127"/>
      <c r="BH35" s="1127"/>
      <c r="BI35" s="1127"/>
      <c r="BJ35" s="1127"/>
      <c r="BK35" s="1127"/>
      <c r="BL35" s="1127"/>
      <c r="BM35" s="1127"/>
      <c r="BN35" s="1127"/>
      <c r="BO35" s="1127"/>
      <c r="BP35" s="1127"/>
      <c r="BQ35" s="1127"/>
      <c r="BR35" s="1127"/>
      <c r="BS35" s="1127"/>
      <c r="BT35" s="1127"/>
      <c r="BU35" s="1127"/>
      <c r="BV35" s="1127"/>
      <c r="BW35" s="1127"/>
      <c r="BX35" s="1127"/>
      <c r="BY35" s="1127"/>
      <c r="BZ35" s="1127"/>
      <c r="CA35" s="1127"/>
      <c r="CB35" s="1127"/>
      <c r="CC35" s="1127"/>
      <c r="CD35" s="1127"/>
      <c r="CE35" s="1127"/>
      <c r="CF35" s="1127"/>
      <c r="CG35" s="1127"/>
      <c r="CH35" s="1127"/>
      <c r="CI35" s="1127"/>
      <c r="CJ35" s="1127"/>
      <c r="CK35" s="1127"/>
      <c r="CL35" s="1127"/>
      <c r="CM35" s="1127"/>
      <c r="CN35" s="1127"/>
      <c r="CO35" s="1127"/>
      <c r="CP35" s="1127"/>
      <c r="CQ35" s="1127"/>
      <c r="CR35" s="1127"/>
      <c r="CS35" s="1127"/>
      <c r="CT35" s="1127"/>
      <c r="CU35" s="1127"/>
      <c r="CV35" s="1127"/>
      <c r="CW35" s="1127"/>
      <c r="CX35" s="1127"/>
      <c r="CY35" s="1127"/>
      <c r="CZ35" s="1127"/>
      <c r="DA35" s="1127"/>
      <c r="DB35" s="1127"/>
      <c r="DC35" s="1127"/>
      <c r="DD35" s="1127"/>
      <c r="DE35" s="1127"/>
      <c r="DF35" s="1127"/>
      <c r="DG35" s="1127"/>
      <c r="DH35" s="1127"/>
      <c r="DI35" s="1127"/>
      <c r="DJ35" s="1127"/>
      <c r="DK35" s="1127"/>
      <c r="DL35" s="1127"/>
      <c r="DM35" s="1127"/>
      <c r="DN35" s="1127"/>
      <c r="DO35" s="1127"/>
      <c r="DP35" s="1127"/>
      <c r="DQ35" s="1127"/>
      <c r="DR35" s="1127"/>
      <c r="DS35" s="1127"/>
      <c r="DT35" s="1127"/>
      <c r="DU35" s="1127"/>
      <c r="DV35" s="1127"/>
      <c r="DW35" s="1127"/>
      <c r="DX35" s="1127"/>
      <c r="DY35" s="1127"/>
      <c r="DZ35" s="1127"/>
      <c r="EA35" s="1127"/>
      <c r="EB35" s="1127"/>
      <c r="EC35" s="1127"/>
      <c r="ED35" s="1127"/>
      <c r="EE35" s="1127"/>
      <c r="EF35" s="1127"/>
      <c r="EG35" s="1127"/>
      <c r="EH35" s="1127"/>
      <c r="EI35" s="1127"/>
      <c r="EJ35" s="1127"/>
      <c r="EK35" s="1127"/>
      <c r="EL35" s="1127"/>
      <c r="EM35" s="1127"/>
      <c r="EN35" s="1127"/>
      <c r="EO35" s="1127"/>
      <c r="EP35" s="1127"/>
      <c r="EQ35" s="1127"/>
      <c r="ER35" s="1127"/>
      <c r="ES35" s="1127"/>
      <c r="ET35" s="1127"/>
      <c r="EU35" s="1127"/>
      <c r="EV35" s="1127"/>
      <c r="EW35" s="1127"/>
      <c r="EX35" s="1127"/>
      <c r="EY35" s="1127"/>
      <c r="EZ35" s="1127"/>
      <c r="FA35" s="1127"/>
      <c r="FB35" s="1127"/>
      <c r="FC35" s="1127"/>
      <c r="FD35" s="1127"/>
      <c r="FE35" s="1127"/>
      <c r="FF35" s="1127"/>
      <c r="FG35" s="1127"/>
      <c r="FH35" s="1127"/>
      <c r="FI35" s="1127"/>
      <c r="FJ35" s="1127"/>
      <c r="FK35" s="1127"/>
      <c r="FL35" s="1127"/>
      <c r="FM35" s="1127"/>
      <c r="FN35" s="1127"/>
      <c r="FO35" s="1127"/>
      <c r="FP35" s="1127"/>
      <c r="FQ35" s="1127"/>
      <c r="FR35" s="1127"/>
      <c r="FS35" s="1127"/>
      <c r="FT35" s="1127"/>
      <c r="FU35" s="1127"/>
      <c r="FV35" s="1127"/>
      <c r="FW35" s="1127"/>
      <c r="FX35" s="1127"/>
      <c r="FY35" s="1127"/>
      <c r="FZ35" s="1127"/>
      <c r="GA35" s="1127"/>
      <c r="GB35" s="1127"/>
      <c r="GC35" s="1127"/>
      <c r="GD35" s="1127"/>
      <c r="GE35" s="1127"/>
      <c r="GF35" s="1127"/>
      <c r="GG35" s="1127"/>
      <c r="GH35" s="1127"/>
      <c r="GI35" s="1127"/>
      <c r="GJ35" s="1127"/>
      <c r="GK35" s="1127"/>
      <c r="GL35" s="1127"/>
      <c r="GM35" s="1127"/>
      <c r="GN35" s="1127"/>
      <c r="GO35" s="1127"/>
      <c r="GP35" s="1127"/>
      <c r="GQ35" s="1127"/>
      <c r="GR35" s="1127"/>
      <c r="GS35" s="1127"/>
      <c r="GT35" s="1127"/>
      <c r="GU35" s="1127"/>
      <c r="GV35" s="1127"/>
      <c r="GW35" s="1127"/>
      <c r="GX35" s="1127"/>
      <c r="GY35" s="1127"/>
      <c r="GZ35" s="1127"/>
      <c r="HA35" s="1127"/>
      <c r="HB35" s="1127"/>
      <c r="HC35" s="1127"/>
      <c r="HD35" s="1127"/>
      <c r="HE35" s="1127"/>
      <c r="HF35" s="1127"/>
      <c r="HG35" s="1127"/>
      <c r="HH35" s="1127"/>
      <c r="HI35" s="1127"/>
      <c r="HJ35" s="1127"/>
      <c r="HK35" s="1127"/>
      <c r="HL35" s="1127"/>
      <c r="HM35" s="1127"/>
      <c r="HN35" s="1127"/>
      <c r="HO35" s="1127"/>
      <c r="HP35" s="1127"/>
      <c r="HQ35" s="1127"/>
      <c r="HR35" s="1127"/>
      <c r="HS35" s="1127"/>
      <c r="HT35" s="1127"/>
      <c r="HU35" s="1127"/>
      <c r="HV35" s="1127"/>
      <c r="HW35" s="1127"/>
      <c r="HX35" s="1127"/>
      <c r="HY35" s="1127"/>
      <c r="HZ35" s="1127"/>
      <c r="IA35" s="1127"/>
      <c r="IB35" s="1127"/>
      <c r="IC35" s="1127"/>
      <c r="ID35" s="1127"/>
      <c r="IE35" s="1127"/>
      <c r="IF35" s="1127"/>
      <c r="IG35" s="1127"/>
      <c r="IH35" s="1127"/>
      <c r="II35" s="1127"/>
      <c r="IJ35" s="1127"/>
      <c r="IK35" s="1127"/>
      <c r="IL35" s="1127"/>
      <c r="IM35" s="1127"/>
      <c r="IN35" s="1127"/>
      <c r="IO35" s="1127"/>
      <c r="IP35" s="1127"/>
    </row>
    <row r="36" s="601" customFormat="true" ht="29.25" hidden="false" customHeight="true" outlineLevel="0" collapsed="false">
      <c r="A36" s="1108" t="s">
        <v>819</v>
      </c>
      <c r="B36" s="1128" t="s">
        <v>817</v>
      </c>
      <c r="C36" s="1129" t="s">
        <v>820</v>
      </c>
      <c r="D36" s="1130" t="s">
        <v>16</v>
      </c>
      <c r="E36" s="1130"/>
      <c r="F36" s="1127"/>
      <c r="G36" s="1127"/>
      <c r="H36" s="1127"/>
      <c r="I36" s="1127"/>
      <c r="J36" s="1127"/>
      <c r="K36" s="1127"/>
      <c r="L36" s="1127"/>
      <c r="M36" s="1127"/>
      <c r="N36" s="1127"/>
      <c r="O36" s="1127"/>
      <c r="P36" s="1127"/>
      <c r="Q36" s="1127"/>
      <c r="R36" s="1127"/>
      <c r="S36" s="1127"/>
      <c r="T36" s="1127"/>
      <c r="U36" s="1127"/>
      <c r="V36" s="1127"/>
      <c r="W36" s="1127"/>
      <c r="X36" s="1127"/>
      <c r="Y36" s="1127"/>
      <c r="Z36" s="1127"/>
      <c r="AA36" s="1127"/>
      <c r="AB36" s="1127"/>
      <c r="AC36" s="1127"/>
      <c r="AD36" s="1127"/>
      <c r="AE36" s="1127"/>
      <c r="AF36" s="1127"/>
      <c r="AG36" s="1127"/>
      <c r="AH36" s="1127"/>
      <c r="AI36" s="1127"/>
      <c r="AJ36" s="1127"/>
      <c r="AK36" s="1127"/>
      <c r="AL36" s="1127"/>
      <c r="AM36" s="1127"/>
      <c r="AN36" s="1127"/>
      <c r="AO36" s="1127"/>
      <c r="AP36" s="1127"/>
      <c r="AQ36" s="1127"/>
      <c r="AR36" s="1127"/>
      <c r="AS36" s="1127"/>
      <c r="AT36" s="1127"/>
      <c r="AU36" s="1127"/>
      <c r="AV36" s="1127"/>
      <c r="AW36" s="1127"/>
      <c r="AX36" s="1127"/>
      <c r="AY36" s="1127"/>
      <c r="AZ36" s="1127"/>
      <c r="BA36" s="1127"/>
      <c r="BB36" s="1127"/>
      <c r="BC36" s="1127"/>
      <c r="BD36" s="1127"/>
      <c r="BE36" s="1127"/>
      <c r="BF36" s="1127"/>
      <c r="BG36" s="1127"/>
      <c r="BH36" s="1127"/>
      <c r="BI36" s="1127"/>
      <c r="BJ36" s="1127"/>
      <c r="BK36" s="1127"/>
      <c r="BL36" s="1127"/>
      <c r="BM36" s="1127"/>
      <c r="BN36" s="1127"/>
      <c r="BO36" s="1127"/>
      <c r="BP36" s="1127"/>
      <c r="BQ36" s="1127"/>
      <c r="BR36" s="1127"/>
      <c r="BS36" s="1127"/>
      <c r="BT36" s="1127"/>
      <c r="BU36" s="1127"/>
      <c r="BV36" s="1127"/>
      <c r="BW36" s="1127"/>
      <c r="BX36" s="1127"/>
      <c r="BY36" s="1127"/>
      <c r="BZ36" s="1127"/>
      <c r="CA36" s="1127"/>
      <c r="CB36" s="1127"/>
      <c r="CC36" s="1127"/>
      <c r="CD36" s="1127"/>
      <c r="CE36" s="1127"/>
      <c r="CF36" s="1127"/>
      <c r="CG36" s="1127"/>
      <c r="CH36" s="1127"/>
      <c r="CI36" s="1127"/>
      <c r="CJ36" s="1127"/>
      <c r="CK36" s="1127"/>
      <c r="CL36" s="1127"/>
      <c r="CM36" s="1127"/>
      <c r="CN36" s="1127"/>
      <c r="CO36" s="1127"/>
      <c r="CP36" s="1127"/>
      <c r="CQ36" s="1127"/>
      <c r="CR36" s="1127"/>
      <c r="CS36" s="1127"/>
      <c r="CT36" s="1127"/>
      <c r="CU36" s="1127"/>
      <c r="CV36" s="1127"/>
      <c r="CW36" s="1127"/>
      <c r="CX36" s="1127"/>
      <c r="CY36" s="1127"/>
      <c r="CZ36" s="1127"/>
      <c r="DA36" s="1127"/>
      <c r="DB36" s="1127"/>
      <c r="DC36" s="1127"/>
      <c r="DD36" s="1127"/>
      <c r="DE36" s="1127"/>
      <c r="DF36" s="1127"/>
      <c r="DG36" s="1127"/>
      <c r="DH36" s="1127"/>
      <c r="DI36" s="1127"/>
      <c r="DJ36" s="1127"/>
      <c r="DK36" s="1127"/>
      <c r="DL36" s="1127"/>
      <c r="DM36" s="1127"/>
      <c r="DN36" s="1127"/>
      <c r="DO36" s="1127"/>
      <c r="DP36" s="1127"/>
      <c r="DQ36" s="1127"/>
      <c r="DR36" s="1127"/>
      <c r="DS36" s="1127"/>
      <c r="DT36" s="1127"/>
      <c r="DU36" s="1127"/>
      <c r="DV36" s="1127"/>
      <c r="DW36" s="1127"/>
      <c r="DX36" s="1127"/>
      <c r="DY36" s="1127"/>
      <c r="DZ36" s="1127"/>
      <c r="EA36" s="1127"/>
      <c r="EB36" s="1127"/>
      <c r="EC36" s="1127"/>
      <c r="ED36" s="1127"/>
      <c r="EE36" s="1127"/>
      <c r="EF36" s="1127"/>
      <c r="EG36" s="1127"/>
      <c r="EH36" s="1127"/>
      <c r="EI36" s="1127"/>
      <c r="EJ36" s="1127"/>
      <c r="EK36" s="1127"/>
      <c r="EL36" s="1127"/>
      <c r="EM36" s="1127"/>
      <c r="EN36" s="1127"/>
      <c r="EO36" s="1127"/>
      <c r="EP36" s="1127"/>
      <c r="EQ36" s="1127"/>
      <c r="ER36" s="1127"/>
      <c r="ES36" s="1127"/>
      <c r="ET36" s="1127"/>
      <c r="EU36" s="1127"/>
      <c r="EV36" s="1127"/>
      <c r="EW36" s="1127"/>
      <c r="EX36" s="1127"/>
      <c r="EY36" s="1127"/>
      <c r="EZ36" s="1127"/>
      <c r="FA36" s="1127"/>
      <c r="FB36" s="1127"/>
      <c r="FC36" s="1127"/>
      <c r="FD36" s="1127"/>
      <c r="FE36" s="1127"/>
      <c r="FF36" s="1127"/>
      <c r="FG36" s="1127"/>
      <c r="FH36" s="1127"/>
      <c r="FI36" s="1127"/>
      <c r="FJ36" s="1127"/>
      <c r="FK36" s="1127"/>
      <c r="FL36" s="1127"/>
      <c r="FM36" s="1127"/>
      <c r="FN36" s="1127"/>
      <c r="FO36" s="1127"/>
      <c r="FP36" s="1127"/>
      <c r="FQ36" s="1127"/>
      <c r="FR36" s="1127"/>
      <c r="FS36" s="1127"/>
      <c r="FT36" s="1127"/>
      <c r="FU36" s="1127"/>
      <c r="FV36" s="1127"/>
      <c r="FW36" s="1127"/>
      <c r="FX36" s="1127"/>
      <c r="FY36" s="1127"/>
      <c r="FZ36" s="1127"/>
      <c r="GA36" s="1127"/>
      <c r="GB36" s="1127"/>
      <c r="GC36" s="1127"/>
      <c r="GD36" s="1127"/>
      <c r="GE36" s="1127"/>
      <c r="GF36" s="1127"/>
      <c r="GG36" s="1127"/>
      <c r="GH36" s="1127"/>
      <c r="GI36" s="1127"/>
      <c r="GJ36" s="1127"/>
      <c r="GK36" s="1127"/>
      <c r="GL36" s="1127"/>
      <c r="GM36" s="1127"/>
      <c r="GN36" s="1127"/>
      <c r="GO36" s="1127"/>
      <c r="GP36" s="1127"/>
      <c r="GQ36" s="1127"/>
      <c r="GR36" s="1127"/>
      <c r="GS36" s="1127"/>
      <c r="GT36" s="1127"/>
      <c r="GU36" s="1127"/>
      <c r="GV36" s="1127"/>
      <c r="GW36" s="1127"/>
      <c r="GX36" s="1127"/>
      <c r="GY36" s="1127"/>
      <c r="GZ36" s="1127"/>
      <c r="HA36" s="1127"/>
      <c r="HB36" s="1127"/>
      <c r="HC36" s="1127"/>
      <c r="HD36" s="1127"/>
      <c r="HE36" s="1127"/>
      <c r="HF36" s="1127"/>
      <c r="HG36" s="1127"/>
      <c r="HH36" s="1127"/>
      <c r="HI36" s="1127"/>
      <c r="HJ36" s="1127"/>
      <c r="HK36" s="1127"/>
      <c r="HL36" s="1127"/>
      <c r="HM36" s="1127"/>
      <c r="HN36" s="1127"/>
      <c r="HO36" s="1127"/>
      <c r="HP36" s="1127"/>
      <c r="HQ36" s="1127"/>
      <c r="HR36" s="1127"/>
      <c r="HS36" s="1127"/>
      <c r="HT36" s="1127"/>
      <c r="HU36" s="1127"/>
      <c r="HV36" s="1127"/>
      <c r="HW36" s="1127"/>
      <c r="HX36" s="1127"/>
      <c r="HY36" s="1127"/>
      <c r="HZ36" s="1127"/>
      <c r="IA36" s="1127"/>
      <c r="IB36" s="1127"/>
      <c r="IC36" s="1127"/>
      <c r="ID36" s="1127"/>
      <c r="IE36" s="1127"/>
      <c r="IF36" s="1127"/>
      <c r="IG36" s="1127"/>
      <c r="IH36" s="1127"/>
      <c r="II36" s="1127"/>
      <c r="IJ36" s="1127"/>
      <c r="IK36" s="1127"/>
      <c r="IL36" s="1127"/>
      <c r="IM36" s="1127"/>
      <c r="IN36" s="1127"/>
      <c r="IO36" s="1127"/>
      <c r="IP36" s="1127"/>
    </row>
    <row r="37" s="804" customFormat="true" ht="14.25" hidden="false" customHeight="true" outlineLevel="0" collapsed="false">
      <c r="A37" s="1108" t="s">
        <v>821</v>
      </c>
      <c r="B37" s="1128" t="s">
        <v>817</v>
      </c>
      <c r="C37" s="1129" t="s">
        <v>822</v>
      </c>
      <c r="D37" s="1130" t="s">
        <v>772</v>
      </c>
      <c r="E37" s="1130"/>
    </row>
    <row r="38" s="804" customFormat="true" ht="14.25" hidden="false" customHeight="true" outlineLevel="0" collapsed="false">
      <c r="A38" s="1108" t="s">
        <v>823</v>
      </c>
      <c r="B38" s="1131" t="s">
        <v>817</v>
      </c>
      <c r="C38" s="1130" t="s">
        <v>824</v>
      </c>
      <c r="D38" s="1130" t="s">
        <v>825</v>
      </c>
      <c r="E38" s="1130"/>
    </row>
    <row r="39" s="804" customFormat="true" ht="14.25" hidden="false" customHeight="true" outlineLevel="0" collapsed="false">
      <c r="A39" s="1108" t="s">
        <v>826</v>
      </c>
      <c r="B39" s="1131" t="s">
        <v>817</v>
      </c>
      <c r="C39" s="1129" t="s">
        <v>827</v>
      </c>
      <c r="D39" s="1130" t="s">
        <v>16</v>
      </c>
      <c r="E39" s="1130"/>
    </row>
    <row r="40" s="804" customFormat="true" ht="14.25" hidden="false" customHeight="true" outlineLevel="0" collapsed="false">
      <c r="A40" s="1108" t="s">
        <v>828</v>
      </c>
      <c r="B40" s="1131" t="s">
        <v>829</v>
      </c>
      <c r="C40" s="1129" t="s">
        <v>830</v>
      </c>
      <c r="D40" s="1132" t="s">
        <v>16</v>
      </c>
      <c r="E40" s="1132"/>
    </row>
    <row r="41" s="804" customFormat="true" ht="14.25" hidden="false" customHeight="true" outlineLevel="0" collapsed="false">
      <c r="A41" s="1108" t="s">
        <v>831</v>
      </c>
      <c r="B41" s="1131" t="s">
        <v>832</v>
      </c>
      <c r="C41" s="1129" t="s">
        <v>833</v>
      </c>
      <c r="D41" s="1129" t="s">
        <v>834</v>
      </c>
      <c r="E41" s="1130"/>
    </row>
    <row r="42" s="804" customFormat="true" ht="14.25" hidden="false" customHeight="true" outlineLevel="0" collapsed="false">
      <c r="A42" s="1108" t="s">
        <v>835</v>
      </c>
      <c r="B42" s="1131" t="s">
        <v>832</v>
      </c>
      <c r="C42" s="1129" t="s">
        <v>836</v>
      </c>
      <c r="D42" s="1130" t="s">
        <v>837</v>
      </c>
      <c r="E42" s="1130"/>
    </row>
    <row r="43" s="804" customFormat="true" ht="14.25" hidden="false" customHeight="true" outlineLevel="0" collapsed="false">
      <c r="A43" s="1108" t="s">
        <v>838</v>
      </c>
      <c r="B43" s="1131" t="s">
        <v>832</v>
      </c>
      <c r="C43" s="1129" t="s">
        <v>839</v>
      </c>
      <c r="D43" s="1130" t="s">
        <v>16</v>
      </c>
      <c r="E43" s="1130"/>
    </row>
    <row r="44" s="804" customFormat="true" ht="14.25" hidden="false" customHeight="true" outlineLevel="0" collapsed="false">
      <c r="A44" s="1108" t="s">
        <v>840</v>
      </c>
      <c r="B44" s="1131" t="s">
        <v>832</v>
      </c>
      <c r="C44" s="1129" t="s">
        <v>841</v>
      </c>
      <c r="D44" s="1130" t="s">
        <v>16</v>
      </c>
      <c r="E44" s="1130"/>
    </row>
    <row r="45" s="804" customFormat="true" ht="14.25" hidden="false" customHeight="true" outlineLevel="0" collapsed="false">
      <c r="A45" s="1108" t="s">
        <v>842</v>
      </c>
      <c r="B45" s="1128" t="s">
        <v>843</v>
      </c>
      <c r="C45" s="1129" t="s">
        <v>844</v>
      </c>
      <c r="D45" s="1130" t="s">
        <v>774</v>
      </c>
      <c r="E45" s="1133"/>
    </row>
    <row r="46" s="1111" customFormat="true" ht="12.75" hidden="false" customHeight="true" outlineLevel="0" collapsed="false">
      <c r="A46" s="1134"/>
      <c r="B46" s="1135" t="s">
        <v>811</v>
      </c>
      <c r="C46" s="1136"/>
      <c r="D46" s="1137"/>
      <c r="E46" s="1137"/>
      <c r="F46" s="1117"/>
    </row>
    <row r="47" s="1140" customFormat="true" ht="14.25" hidden="false" customHeight="false" outlineLevel="0" collapsed="false">
      <c r="A47" s="1138"/>
      <c r="B47" s="1103"/>
      <c r="C47" s="1103"/>
      <c r="D47" s="1103"/>
      <c r="E47" s="1103"/>
      <c r="F47" s="1139"/>
    </row>
    <row r="48" s="1143" customFormat="true" ht="15" hidden="false" customHeight="false" outlineLevel="0" collapsed="false">
      <c r="A48" s="1141"/>
      <c r="B48" s="1142" t="s">
        <v>845</v>
      </c>
      <c r="C48" s="1142"/>
      <c r="D48" s="1142"/>
      <c r="E48" s="1142"/>
    </row>
    <row r="49" s="1147" customFormat="true" ht="14.25" hidden="false" customHeight="false" outlineLevel="0" collapsed="false">
      <c r="A49" s="1144"/>
      <c r="B49" s="1145" t="s">
        <v>846</v>
      </c>
      <c r="C49" s="1145"/>
      <c r="D49" s="1146"/>
      <c r="E49" s="1146"/>
    </row>
    <row r="50" s="1147" customFormat="true" ht="14.25" hidden="false" customHeight="false" outlineLevel="0" collapsed="false">
      <c r="A50" s="1144"/>
      <c r="B50" s="1145" t="s">
        <v>847</v>
      </c>
      <c r="C50" s="1145"/>
      <c r="D50" s="1146"/>
      <c r="E50" s="1146"/>
    </row>
    <row r="51" s="1149" customFormat="true" ht="14.25" hidden="false" customHeight="false" outlineLevel="0" collapsed="false">
      <c r="A51" s="1148"/>
      <c r="B51" s="1145" t="s">
        <v>848</v>
      </c>
      <c r="C51" s="1145"/>
    </row>
    <row r="52" s="1147" customFormat="true" ht="14.25" hidden="false" customHeight="false" outlineLevel="0" collapsed="false">
      <c r="A52" s="1144"/>
      <c r="B52" s="1145" t="s">
        <v>849</v>
      </c>
      <c r="C52" s="1145"/>
      <c r="D52" s="1146"/>
      <c r="E52" s="1146"/>
    </row>
    <row r="53" s="1147" customFormat="true" ht="14.25" hidden="false" customHeight="false" outlineLevel="0" collapsed="false">
      <c r="A53" s="1144"/>
      <c r="B53" s="1145" t="s">
        <v>850</v>
      </c>
      <c r="C53" s="1145"/>
      <c r="D53" s="1146"/>
      <c r="E53" s="1146"/>
    </row>
    <row r="54" s="1147" customFormat="true" ht="18" hidden="false" customHeight="true" outlineLevel="0" collapsed="false">
      <c r="A54" s="1144"/>
      <c r="B54" s="1145" t="s">
        <v>851</v>
      </c>
      <c r="C54" s="1145"/>
      <c r="D54" s="1145"/>
      <c r="E54" s="1145"/>
    </row>
    <row r="55" s="1147" customFormat="true" ht="14.25" hidden="false" customHeight="false" outlineLevel="0" collapsed="false">
      <c r="A55" s="1144"/>
      <c r="B55" s="1145" t="s">
        <v>852</v>
      </c>
      <c r="C55" s="1145"/>
      <c r="D55" s="1146"/>
      <c r="E55" s="1146"/>
    </row>
    <row r="56" customFormat="false" ht="14.25" hidden="true" customHeight="false" outlineLevel="0" collapsed="false">
      <c r="B56" s="1150"/>
      <c r="C56" s="1150"/>
      <c r="D56" s="1111"/>
      <c r="E56" s="1111"/>
    </row>
    <row r="126" customFormat="false" ht="14.25" hidden="false" customHeight="false" outlineLevel="0" collapsed="false"/>
    <row r="127" customFormat="false" ht="14.25" hidden="false" customHeight="false" outlineLevel="0" collapsed="false"/>
  </sheetData>
  <mergeCells count="16">
    <mergeCell ref="A1:D1"/>
    <mergeCell ref="B2:E2"/>
    <mergeCell ref="B3:E3"/>
    <mergeCell ref="B4:E4"/>
    <mergeCell ref="A5:C5"/>
    <mergeCell ref="A32:E32"/>
    <mergeCell ref="B47:E47"/>
    <mergeCell ref="B48:E48"/>
    <mergeCell ref="B49:C49"/>
    <mergeCell ref="B50:C50"/>
    <mergeCell ref="B51:C51"/>
    <mergeCell ref="B52:C52"/>
    <mergeCell ref="B53:C53"/>
    <mergeCell ref="B54:E54"/>
    <mergeCell ref="B55:C55"/>
    <mergeCell ref="B56:C56"/>
  </mergeCells>
  <hyperlinks>
    <hyperlink ref="E1" location="Home!A1" display="y HOME"/>
    <hyperlink ref="B49" r:id="rId1" display="EUROSTAT Urban Audit – Database"/>
    <hyperlink ref="B50" r:id="rId2" display="EEA's Urban Adaptation Map Viewer – Tool"/>
    <hyperlink ref="B51" r:id="rId3" display="EEA's Map book urban vulnerability to climate change – Factsheets (July 2016)"/>
    <hyperlink ref="B52" r:id="rId4" display="Urban Vulnerability Indicators – Technical Report (ETC-CCA &amp; ETC-SIA, 2012)"/>
    <hyperlink ref="B53" r:id="rId5" display="&quot;World Council on City Data&quot; – Open Data Portal"/>
    <hyperlink ref="B54" r:id="rId6" location="iso:std:iso:37120:ed-1:v1:en" display="ISO 37120 Sustainable Development of Communities: Indicators for City Services and Quality of Life (ISO May 2014) - Note: only informative sessions of standards are publicly available."/>
    <hyperlink ref="B55" r:id="rId7" display="Planning for Adaptation to Climate Change  –  Guidance Document (ACT Life project, 2013)"/>
  </hyperlinks>
  <printOptions headings="false" gridLines="false" gridLinesSet="true" horizontalCentered="true" verticalCentered="false"/>
  <pageMargins left="0.315277777777778" right="0.315277777777778" top="0.354166666666667" bottom="0.354166666666667"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rowBreaks count="1" manualBreakCount="1">
    <brk id="5" man="true" max="16383" min="0"/>
  </rowBreaks>
  <tableParts>
    <tablePart r:id="rId8"/>
    <tablePart r:id="rId9"/>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C258"/>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D209" activeCellId="0" sqref="D209"/>
    </sheetView>
  </sheetViews>
  <sheetFormatPr defaultColWidth="8.9921875" defaultRowHeight="14.25" zeroHeight="false" outlineLevelRow="0" outlineLevelCol="0"/>
  <cols>
    <col collapsed="false" customWidth="true" hidden="false" outlineLevel="0" max="1" min="1" style="0" width="16"/>
    <col collapsed="false" customWidth="true" hidden="false" outlineLevel="0" max="2" min="2" style="0" width="82.38"/>
    <col collapsed="false" customWidth="true" hidden="false" outlineLevel="0" max="7" min="7" style="0" width="24.13"/>
  </cols>
  <sheetData>
    <row r="1" customFormat="false" ht="14.25" hidden="false" customHeight="false" outlineLevel="0" collapsed="false">
      <c r="A1" s="0" t="s">
        <v>3</v>
      </c>
      <c r="B1" s="1151" t="s">
        <v>853</v>
      </c>
    </row>
    <row r="2" customFormat="false" ht="14.25" hidden="false" customHeight="false" outlineLevel="0" collapsed="false">
      <c r="B2" s="0" t="s">
        <v>854</v>
      </c>
    </row>
    <row r="3" customFormat="false" ht="14.25" hidden="false" customHeight="false" outlineLevel="0" collapsed="false">
      <c r="B3" s="0" t="s">
        <v>855</v>
      </c>
    </row>
    <row r="4" customFormat="false" ht="14.25" hidden="false" customHeight="false" outlineLevel="0" collapsed="false">
      <c r="B4" s="0" t="s">
        <v>856</v>
      </c>
    </row>
    <row r="6" customFormat="false" ht="14.25" hidden="false" customHeight="false" outlineLevel="0" collapsed="false">
      <c r="A6" s="0" t="s">
        <v>857</v>
      </c>
      <c r="B6" s="1151" t="s">
        <v>352</v>
      </c>
    </row>
    <row r="7" customFormat="false" ht="14.25" hidden="false" customHeight="false" outlineLevel="0" collapsed="false">
      <c r="B7" s="0" t="s">
        <v>407</v>
      </c>
    </row>
    <row r="8" customFormat="false" ht="14.25" hidden="false" customHeight="false" outlineLevel="0" collapsed="false">
      <c r="B8" s="0" t="s">
        <v>858</v>
      </c>
    </row>
    <row r="9" customFormat="false" ht="14.25" hidden="false" customHeight="false" outlineLevel="0" collapsed="false">
      <c r="B9" s="0" t="s">
        <v>859</v>
      </c>
    </row>
    <row r="10" customFormat="false" ht="14.25" hidden="false" customHeight="false" outlineLevel="0" collapsed="false">
      <c r="B10" s="0" t="s">
        <v>860</v>
      </c>
    </row>
    <row r="11" customFormat="false" ht="14.25" hidden="false" customHeight="false" outlineLevel="0" collapsed="false">
      <c r="B11" s="0" t="s">
        <v>861</v>
      </c>
    </row>
    <row r="12" customFormat="false" ht="14.25" hidden="false" customHeight="false" outlineLevel="0" collapsed="false">
      <c r="B12" s="0" t="s">
        <v>862</v>
      </c>
    </row>
    <row r="13" customFormat="false" ht="14.25" hidden="false" customHeight="false" outlineLevel="0" collapsed="false">
      <c r="B13" s="0" t="s">
        <v>47</v>
      </c>
    </row>
    <row r="15" customFormat="false" ht="14.25" hidden="false" customHeight="false" outlineLevel="0" collapsed="false">
      <c r="A15" s="0" t="s">
        <v>857</v>
      </c>
      <c r="B15" s="1151" t="s">
        <v>863</v>
      </c>
    </row>
    <row r="16" customFormat="false" ht="14.25" hidden="false" customHeight="false" outlineLevel="0" collapsed="false">
      <c r="B16" s="0" t="s">
        <v>864</v>
      </c>
    </row>
    <row r="17" customFormat="false" ht="14.25" hidden="false" customHeight="false" outlineLevel="0" collapsed="false">
      <c r="B17" s="0" t="s">
        <v>865</v>
      </c>
    </row>
    <row r="19" customFormat="false" ht="14.25" hidden="false" customHeight="false" outlineLevel="0" collapsed="false">
      <c r="A19" s="0" t="s">
        <v>857</v>
      </c>
      <c r="B19" s="1151" t="s">
        <v>866</v>
      </c>
    </row>
    <row r="20" customFormat="false" ht="14.25" hidden="false" customHeight="false" outlineLevel="0" collapsed="false">
      <c r="B20" s="0" t="s">
        <v>867</v>
      </c>
    </row>
    <row r="21" customFormat="false" ht="14.25" hidden="false" customHeight="false" outlineLevel="0" collapsed="false">
      <c r="B21" s="0" t="s">
        <v>868</v>
      </c>
    </row>
    <row r="22" customFormat="false" ht="14.25" hidden="false" customHeight="false" outlineLevel="0" collapsed="false">
      <c r="B22" s="0" t="s">
        <v>47</v>
      </c>
    </row>
    <row r="24" customFormat="false" ht="14.25" hidden="false" customHeight="false" outlineLevel="0" collapsed="false">
      <c r="A24" s="0" t="s">
        <v>869</v>
      </c>
      <c r="B24" s="1151" t="s">
        <v>870</v>
      </c>
    </row>
    <row r="25" customFormat="false" ht="14.25" hidden="false" customHeight="false" outlineLevel="0" collapsed="false">
      <c r="B25" s="0" t="s">
        <v>402</v>
      </c>
    </row>
    <row r="26" customFormat="false" ht="14.25" hidden="false" customHeight="false" outlineLevel="0" collapsed="false">
      <c r="B26" s="0" t="s">
        <v>325</v>
      </c>
    </row>
    <row r="27" customFormat="false" ht="14.25" hidden="false" customHeight="false" outlineLevel="0" collapsed="false">
      <c r="B27" s="0" t="s">
        <v>327</v>
      </c>
    </row>
    <row r="28" customFormat="false" ht="14.25" hidden="false" customHeight="false" outlineLevel="0" collapsed="false">
      <c r="B28" s="0" t="s">
        <v>328</v>
      </c>
    </row>
    <row r="29" customFormat="false" ht="14.25" hidden="false" customHeight="false" outlineLevel="0" collapsed="false">
      <c r="B29" s="0" t="s">
        <v>329</v>
      </c>
    </row>
    <row r="30" customFormat="false" ht="14.25" hidden="false" customHeight="false" outlineLevel="0" collapsed="false">
      <c r="B30" s="0" t="s">
        <v>182</v>
      </c>
    </row>
    <row r="31" customFormat="false" ht="14.25" hidden="false" customHeight="false" outlineLevel="0" collapsed="false">
      <c r="B31" s="0" t="s">
        <v>330</v>
      </c>
    </row>
    <row r="32" customFormat="false" ht="14.25" hidden="false" customHeight="false" outlineLevel="0" collapsed="false">
      <c r="B32" s="0" t="s">
        <v>331</v>
      </c>
    </row>
    <row r="33" customFormat="false" ht="14.1" hidden="false" customHeight="false" outlineLevel="0" collapsed="false">
      <c r="B33" s="0" t="s">
        <v>871</v>
      </c>
    </row>
    <row r="34" customFormat="false" ht="14.1" hidden="false" customHeight="false" outlineLevel="0" collapsed="false">
      <c r="B34" s="0" t="s">
        <v>333</v>
      </c>
    </row>
    <row r="35" customFormat="false" ht="14.1" hidden="false" customHeight="false" outlineLevel="0" collapsed="false">
      <c r="B35" s="0" t="s">
        <v>334</v>
      </c>
    </row>
    <row r="36" customFormat="false" ht="14.1" hidden="false" customHeight="false" outlineLevel="0" collapsed="false">
      <c r="B36" s="0" t="s">
        <v>335</v>
      </c>
    </row>
    <row r="37" customFormat="false" ht="14.1" hidden="false" customHeight="false" outlineLevel="0" collapsed="false">
      <c r="B37" s="0" t="s">
        <v>336</v>
      </c>
    </row>
    <row r="38" customFormat="false" ht="14.1" hidden="false" customHeight="false" outlineLevel="0" collapsed="false">
      <c r="B38" s="0" t="s">
        <v>337</v>
      </c>
    </row>
    <row r="39" customFormat="false" ht="14.1" hidden="false" customHeight="false" outlineLevel="0" collapsed="false">
      <c r="B39" s="0" t="s">
        <v>872</v>
      </c>
    </row>
    <row r="40" customFormat="false" ht="14.1" hidden="false" customHeight="false" outlineLevel="0" collapsed="false">
      <c r="B40" s="0" t="s">
        <v>873</v>
      </c>
    </row>
    <row r="42" customFormat="false" ht="14.1" hidden="false" customHeight="false" outlineLevel="0" collapsed="false">
      <c r="A42" s="0" t="s">
        <v>869</v>
      </c>
      <c r="B42" s="1151" t="s">
        <v>874</v>
      </c>
    </row>
    <row r="43" customFormat="false" ht="14.1" hidden="false" customHeight="false" outlineLevel="0" collapsed="false">
      <c r="B43" s="0" t="s">
        <v>402</v>
      </c>
    </row>
    <row r="44" customFormat="false" ht="14.1" hidden="false" customHeight="false" outlineLevel="0" collapsed="false">
      <c r="B44" s="0" t="s">
        <v>875</v>
      </c>
    </row>
    <row r="45" customFormat="false" ht="14.1" hidden="false" customHeight="false" outlineLevel="0" collapsed="false">
      <c r="B45" s="0" t="s">
        <v>876</v>
      </c>
    </row>
    <row r="46" customFormat="false" ht="14.1" hidden="false" customHeight="false" outlineLevel="0" collapsed="false">
      <c r="B46" s="0" t="s">
        <v>877</v>
      </c>
    </row>
    <row r="47" customFormat="false" ht="14.1" hidden="false" customHeight="false" outlineLevel="0" collapsed="false">
      <c r="B47" s="0" t="s">
        <v>878</v>
      </c>
    </row>
    <row r="48" customFormat="false" ht="14.1" hidden="false" customHeight="false" outlineLevel="0" collapsed="false">
      <c r="B48" s="0" t="s">
        <v>879</v>
      </c>
    </row>
    <row r="49" customFormat="false" ht="14.1" hidden="false" customHeight="false" outlineLevel="0" collapsed="false">
      <c r="B49" s="0" t="s">
        <v>880</v>
      </c>
    </row>
    <row r="50" customFormat="false" ht="14.1" hidden="false" customHeight="false" outlineLevel="0" collapsed="false">
      <c r="B50" s="0" t="s">
        <v>881</v>
      </c>
    </row>
    <row r="51" customFormat="false" ht="14.1" hidden="false" customHeight="false" outlineLevel="0" collapsed="false">
      <c r="B51" s="0" t="s">
        <v>882</v>
      </c>
    </row>
    <row r="52" customFormat="false" ht="14.1" hidden="false" customHeight="false" outlineLevel="0" collapsed="false">
      <c r="B52" s="0" t="s">
        <v>883</v>
      </c>
    </row>
    <row r="53" customFormat="false" ht="14.1" hidden="false" customHeight="false" outlineLevel="0" collapsed="false">
      <c r="B53" s="0" t="s">
        <v>884</v>
      </c>
    </row>
    <row r="54" customFormat="false" ht="14.1" hidden="false" customHeight="false" outlineLevel="0" collapsed="false">
      <c r="B54" s="0" t="s">
        <v>885</v>
      </c>
    </row>
    <row r="55" customFormat="false" ht="14.25" hidden="false" customHeight="false" outlineLevel="0" collapsed="false">
      <c r="B55" s="0" t="s">
        <v>47</v>
      </c>
    </row>
    <row r="56" customFormat="false" ht="14.25" hidden="false" customHeight="false" outlineLevel="0" collapsed="false">
      <c r="B56" s="0" t="s">
        <v>886</v>
      </c>
    </row>
    <row r="58" customFormat="false" ht="14.25" hidden="false" customHeight="false" outlineLevel="0" collapsed="false">
      <c r="A58" s="0" t="s">
        <v>485</v>
      </c>
      <c r="B58" s="1151" t="s">
        <v>401</v>
      </c>
    </row>
    <row r="59" customFormat="false" ht="14.25" hidden="false" customHeight="false" outlineLevel="0" collapsed="false">
      <c r="B59" s="0" t="s">
        <v>402</v>
      </c>
    </row>
    <row r="60" customFormat="false" ht="14.25" hidden="false" customHeight="false" outlineLevel="0" collapsed="false">
      <c r="B60" s="0" t="s">
        <v>887</v>
      </c>
    </row>
    <row r="61" customFormat="false" ht="14.25" hidden="false" customHeight="false" outlineLevel="0" collapsed="false">
      <c r="B61" s="0" t="s">
        <v>888</v>
      </c>
    </row>
    <row r="62" customFormat="false" ht="14.25" hidden="false" customHeight="false" outlineLevel="0" collapsed="false">
      <c r="B62" s="0" t="s">
        <v>198</v>
      </c>
    </row>
    <row r="63" customFormat="false" ht="14.25" hidden="false" customHeight="false" outlineLevel="0" collapsed="false">
      <c r="B63" s="0" t="s">
        <v>889</v>
      </c>
    </row>
    <row r="64" customFormat="false" ht="14.25" hidden="false" customHeight="false" outlineLevel="0" collapsed="false">
      <c r="B64" s="0" t="s">
        <v>890</v>
      </c>
    </row>
    <row r="65" customFormat="false" ht="14.25" hidden="false" customHeight="false" outlineLevel="0" collapsed="false">
      <c r="B65" s="0" t="s">
        <v>47</v>
      </c>
    </row>
    <row r="67" customFormat="false" ht="14.25" hidden="false" customHeight="false" outlineLevel="0" collapsed="false">
      <c r="A67" s="0" t="s">
        <v>891</v>
      </c>
      <c r="B67" s="1151" t="s">
        <v>892</v>
      </c>
    </row>
    <row r="68" customFormat="false" ht="14.25" hidden="false" customHeight="false" outlineLevel="0" collapsed="false">
      <c r="B68" s="0" t="s">
        <v>402</v>
      </c>
    </row>
    <row r="69" customFormat="false" ht="14.25" hidden="false" customHeight="false" outlineLevel="0" collapsed="false">
      <c r="B69" s="415" t="s">
        <v>266</v>
      </c>
      <c r="C69" s="415"/>
    </row>
    <row r="70" customFormat="false" ht="14.25" hidden="false" customHeight="false" outlineLevel="0" collapsed="false">
      <c r="B70" s="415" t="s">
        <v>268</v>
      </c>
      <c r="C70" s="415"/>
    </row>
    <row r="71" customFormat="false" ht="14.25" hidden="false" customHeight="false" outlineLevel="0" collapsed="false">
      <c r="B71" s="0" t="s">
        <v>269</v>
      </c>
    </row>
    <row r="72" customFormat="false" ht="14.25" hidden="false" customHeight="false" outlineLevel="0" collapsed="false">
      <c r="B72" s="415" t="s">
        <v>893</v>
      </c>
    </row>
    <row r="73" customFormat="false" ht="14.25" hidden="false" customHeight="false" outlineLevel="0" collapsed="false">
      <c r="B73" s="415" t="s">
        <v>894</v>
      </c>
    </row>
    <row r="74" customFormat="false" ht="14.25" hidden="false" customHeight="false" outlineLevel="0" collapsed="false">
      <c r="B74" s="415" t="s">
        <v>281</v>
      </c>
    </row>
    <row r="75" customFormat="false" ht="14.25" hidden="false" customHeight="false" outlineLevel="0" collapsed="false">
      <c r="B75" s="415" t="s">
        <v>289</v>
      </c>
    </row>
    <row r="76" customFormat="false" ht="14.25" hidden="false" customHeight="false" outlineLevel="0" collapsed="false">
      <c r="B76" s="0" t="s">
        <v>294</v>
      </c>
    </row>
    <row r="77" customFormat="false" ht="14.25" hidden="false" customHeight="false" outlineLevel="0" collapsed="false">
      <c r="B77" s="0" t="s">
        <v>47</v>
      </c>
    </row>
    <row r="79" customFormat="false" ht="14.25" hidden="false" customHeight="false" outlineLevel="0" collapsed="false">
      <c r="A79" s="0" t="s">
        <v>485</v>
      </c>
      <c r="B79" s="1151" t="s">
        <v>895</v>
      </c>
    </row>
    <row r="80" customFormat="false" ht="14.25" hidden="false" customHeight="false" outlineLevel="0" collapsed="false">
      <c r="B80" s="0" t="s">
        <v>402</v>
      </c>
    </row>
    <row r="81" customFormat="false" ht="14.25" hidden="false" customHeight="false" outlineLevel="0" collapsed="false">
      <c r="B81" s="0" t="s">
        <v>896</v>
      </c>
    </row>
    <row r="82" customFormat="false" ht="14.25" hidden="false" customHeight="false" outlineLevel="0" collapsed="false">
      <c r="B82" s="0" t="s">
        <v>897</v>
      </c>
    </row>
    <row r="83" customFormat="false" ht="14.25" hidden="false" customHeight="false" outlineLevel="0" collapsed="false">
      <c r="B83" s="0" t="s">
        <v>898</v>
      </c>
    </row>
    <row r="84" customFormat="false" ht="14.25" hidden="false" customHeight="false" outlineLevel="0" collapsed="false">
      <c r="B84" s="0" t="s">
        <v>899</v>
      </c>
    </row>
    <row r="85" customFormat="false" ht="14.25" hidden="false" customHeight="false" outlineLevel="0" collapsed="false">
      <c r="B85" s="0" t="s">
        <v>900</v>
      </c>
    </row>
    <row r="86" customFormat="false" ht="14.25" hidden="false" customHeight="false" outlineLevel="0" collapsed="false">
      <c r="B86" s="0" t="s">
        <v>901</v>
      </c>
    </row>
    <row r="87" customFormat="false" ht="14.25" hidden="false" customHeight="false" outlineLevel="0" collapsed="false">
      <c r="B87" s="0" t="s">
        <v>47</v>
      </c>
    </row>
    <row r="89" customFormat="false" ht="14.25" hidden="false" customHeight="false" outlineLevel="0" collapsed="false">
      <c r="A89" s="0" t="s">
        <v>485</v>
      </c>
      <c r="B89" s="1151" t="s">
        <v>412</v>
      </c>
    </row>
    <row r="90" customFormat="false" ht="14.25" hidden="false" customHeight="false" outlineLevel="0" collapsed="false">
      <c r="B90" s="0" t="s">
        <v>402</v>
      </c>
    </row>
    <row r="91" customFormat="false" ht="14.25" hidden="false" customHeight="false" outlineLevel="0" collapsed="false">
      <c r="B91" s="0" t="s">
        <v>902</v>
      </c>
    </row>
    <row r="92" customFormat="false" ht="14.25" hidden="false" customHeight="false" outlineLevel="0" collapsed="false">
      <c r="B92" s="0" t="s">
        <v>903</v>
      </c>
      <c r="C92" s="415"/>
    </row>
    <row r="93" customFormat="false" ht="14.25" hidden="false" customHeight="false" outlineLevel="0" collapsed="false">
      <c r="B93" s="0" t="s">
        <v>904</v>
      </c>
    </row>
    <row r="94" customFormat="false" ht="14.25" hidden="false" customHeight="false" outlineLevel="0" collapsed="false">
      <c r="B94" s="0" t="s">
        <v>905</v>
      </c>
    </row>
    <row r="95" customFormat="false" ht="14.25" hidden="false" customHeight="false" outlineLevel="0" collapsed="false">
      <c r="B95" s="0" t="s">
        <v>906</v>
      </c>
    </row>
    <row r="96" customFormat="false" ht="14.25" hidden="false" customHeight="false" outlineLevel="0" collapsed="false">
      <c r="B96" s="0" t="s">
        <v>907</v>
      </c>
    </row>
    <row r="97" customFormat="false" ht="14.25" hidden="false" customHeight="false" outlineLevel="0" collapsed="false">
      <c r="B97" s="0" t="s">
        <v>908</v>
      </c>
    </row>
    <row r="98" customFormat="false" ht="14.25" hidden="false" customHeight="false" outlineLevel="0" collapsed="false">
      <c r="B98" s="0" t="s">
        <v>909</v>
      </c>
    </row>
    <row r="100" customFormat="false" ht="14.25" hidden="false" customHeight="false" outlineLevel="0" collapsed="false">
      <c r="A100" s="0" t="s">
        <v>485</v>
      </c>
      <c r="B100" s="1152" t="s">
        <v>367</v>
      </c>
    </row>
    <row r="101" customFormat="false" ht="14.25" hidden="false" customHeight="false" outlineLevel="0" collapsed="false">
      <c r="B101" s="602" t="s">
        <v>402</v>
      </c>
    </row>
    <row r="102" customFormat="false" ht="14.25" hidden="false" customHeight="false" outlineLevel="0" collapsed="false">
      <c r="B102" s="602" t="s">
        <v>135</v>
      </c>
    </row>
    <row r="103" customFormat="false" ht="14.25" hidden="false" customHeight="false" outlineLevel="0" collapsed="false">
      <c r="B103" s="602" t="s">
        <v>910</v>
      </c>
    </row>
    <row r="104" customFormat="false" ht="14.25" hidden="false" customHeight="false" outlineLevel="0" collapsed="false">
      <c r="B104" s="602" t="s">
        <v>141</v>
      </c>
    </row>
    <row r="105" customFormat="false" ht="14.25" hidden="false" customHeight="false" outlineLevel="0" collapsed="false">
      <c r="B105" s="602" t="s">
        <v>142</v>
      </c>
    </row>
    <row r="106" customFormat="false" ht="14.25" hidden="false" customHeight="false" outlineLevel="0" collapsed="false">
      <c r="B106" s="602" t="s">
        <v>327</v>
      </c>
    </row>
    <row r="107" customFormat="false" ht="14.25" hidden="false" customHeight="false" outlineLevel="0" collapsed="false">
      <c r="B107" s="602" t="s">
        <v>182</v>
      </c>
    </row>
    <row r="108" customFormat="false" ht="14.25" hidden="false" customHeight="false" outlineLevel="0" collapsed="false">
      <c r="B108" s="602" t="s">
        <v>383</v>
      </c>
    </row>
    <row r="109" customFormat="false" ht="14.25" hidden="false" customHeight="false" outlineLevel="0" collapsed="false">
      <c r="B109" s="602" t="s">
        <v>384</v>
      </c>
    </row>
    <row r="110" customFormat="false" ht="14.25" hidden="false" customHeight="false" outlineLevel="0" collapsed="false">
      <c r="B110" s="602" t="s">
        <v>47</v>
      </c>
    </row>
    <row r="112" customFormat="false" ht="14.25" hidden="false" customHeight="false" outlineLevel="0" collapsed="false">
      <c r="A112" s="0" t="s">
        <v>911</v>
      </c>
      <c r="B112" s="1153"/>
    </row>
    <row r="113" customFormat="false" ht="14.25" hidden="false" customHeight="false" outlineLevel="0" collapsed="false">
      <c r="A113" s="1154" t="s">
        <v>718</v>
      </c>
      <c r="B113" s="1155" t="s">
        <v>912</v>
      </c>
    </row>
    <row r="114" customFormat="false" ht="14.25" hidden="false" customHeight="false" outlineLevel="0" collapsed="false">
      <c r="A114" s="1156"/>
      <c r="B114" s="1157"/>
    </row>
    <row r="115" customFormat="false" ht="14.25" hidden="false" customHeight="false" outlineLevel="0" collapsed="false">
      <c r="A115" s="1158" t="s">
        <v>913</v>
      </c>
      <c r="B115" s="1159" t="s">
        <v>914</v>
      </c>
    </row>
    <row r="116" customFormat="false" ht="14.25" hidden="false" customHeight="false" outlineLevel="0" collapsed="false">
      <c r="A116" s="1160" t="s">
        <v>915</v>
      </c>
      <c r="B116" s="1161" t="s">
        <v>916</v>
      </c>
    </row>
    <row r="117" customFormat="false" ht="14.25" hidden="false" customHeight="false" outlineLevel="0" collapsed="false">
      <c r="A117" s="1160" t="s">
        <v>917</v>
      </c>
      <c r="B117" s="1161" t="s">
        <v>918</v>
      </c>
    </row>
    <row r="118" customFormat="false" ht="14.25" hidden="false" customHeight="false" outlineLevel="0" collapsed="false">
      <c r="A118" s="1160" t="s">
        <v>919</v>
      </c>
      <c r="B118" s="1161" t="s">
        <v>920</v>
      </c>
    </row>
    <row r="119" customFormat="false" ht="14.25" hidden="false" customHeight="false" outlineLevel="0" collapsed="false">
      <c r="A119" s="1160" t="s">
        <v>921</v>
      </c>
      <c r="B119" s="1161" t="s">
        <v>922</v>
      </c>
    </row>
    <row r="120" customFormat="false" ht="14.25" hidden="false" customHeight="false" outlineLevel="0" collapsed="false">
      <c r="A120" s="1160" t="s">
        <v>923</v>
      </c>
      <c r="B120" s="1161" t="s">
        <v>924</v>
      </c>
    </row>
    <row r="121" customFormat="false" ht="14.25" hidden="false" customHeight="false" outlineLevel="0" collapsed="false">
      <c r="A121" s="1160" t="s">
        <v>925</v>
      </c>
      <c r="B121" s="1161" t="s">
        <v>926</v>
      </c>
    </row>
    <row r="122" customFormat="false" ht="14.25" hidden="false" customHeight="false" outlineLevel="0" collapsed="false">
      <c r="A122" s="1160" t="s">
        <v>927</v>
      </c>
      <c r="B122" s="1161" t="s">
        <v>928</v>
      </c>
    </row>
    <row r="123" customFormat="false" ht="14.25" hidden="false" customHeight="false" outlineLevel="0" collapsed="false">
      <c r="A123" s="1160" t="s">
        <v>929</v>
      </c>
      <c r="B123" s="1161" t="s">
        <v>930</v>
      </c>
    </row>
    <row r="124" customFormat="false" ht="14.25" hidden="false" customHeight="false" outlineLevel="0" collapsed="false">
      <c r="A124" s="1160" t="s">
        <v>931</v>
      </c>
      <c r="B124" s="1161" t="s">
        <v>47</v>
      </c>
    </row>
    <row r="125" customFormat="false" ht="14.25" hidden="false" customHeight="false" outlineLevel="0" collapsed="false">
      <c r="B125" s="1160"/>
      <c r="C125" s="1162"/>
    </row>
    <row r="126" customFormat="false" ht="14.25" hidden="false" customHeight="false" outlineLevel="0" collapsed="false">
      <c r="A126" s="1158" t="s">
        <v>932</v>
      </c>
      <c r="B126" s="1163" t="s">
        <v>933</v>
      </c>
      <c r="C126" s="1162"/>
    </row>
    <row r="127" customFormat="false" ht="14.25" hidden="false" customHeight="false" outlineLevel="0" collapsed="false">
      <c r="A127" s="1164" t="s">
        <v>934</v>
      </c>
      <c r="B127" s="1165" t="s">
        <v>935</v>
      </c>
      <c r="C127" s="1162"/>
    </row>
    <row r="128" customFormat="false" ht="14.25" hidden="false" customHeight="false" outlineLevel="0" collapsed="false">
      <c r="A128" s="1164" t="s">
        <v>936</v>
      </c>
      <c r="B128" s="1165" t="s">
        <v>937</v>
      </c>
      <c r="C128" s="1162"/>
    </row>
    <row r="129" customFormat="false" ht="14.25" hidden="false" customHeight="false" outlineLevel="0" collapsed="false">
      <c r="A129" s="1164" t="s">
        <v>938</v>
      </c>
      <c r="B129" s="1161" t="s">
        <v>928</v>
      </c>
    </row>
    <row r="130" customFormat="false" ht="14.25" hidden="false" customHeight="false" outlineLevel="0" collapsed="false">
      <c r="A130" s="1164" t="s">
        <v>939</v>
      </c>
      <c r="B130" s="1165" t="s">
        <v>47</v>
      </c>
    </row>
    <row r="132" customFormat="false" ht="14.25" hidden="false" customHeight="false" outlineLevel="0" collapsed="false">
      <c r="A132" s="1158" t="s">
        <v>940</v>
      </c>
      <c r="B132" s="1159" t="s">
        <v>425</v>
      </c>
    </row>
    <row r="133" customFormat="false" ht="14.25" hidden="false" customHeight="false" outlineLevel="0" collapsed="false">
      <c r="A133" s="1160" t="s">
        <v>941</v>
      </c>
      <c r="B133" s="1162" t="s">
        <v>942</v>
      </c>
    </row>
    <row r="134" customFormat="false" ht="14.25" hidden="false" customHeight="false" outlineLevel="0" collapsed="false">
      <c r="A134" s="1160" t="s">
        <v>943</v>
      </c>
      <c r="B134" s="1162" t="s">
        <v>944</v>
      </c>
      <c r="C134" s="1162"/>
    </row>
    <row r="135" customFormat="false" ht="14.25" hidden="false" customHeight="false" outlineLevel="0" collapsed="false">
      <c r="A135" s="1160" t="s">
        <v>945</v>
      </c>
      <c r="B135" s="1162" t="s">
        <v>946</v>
      </c>
      <c r="C135" s="1161"/>
    </row>
    <row r="136" customFormat="false" ht="14.25" hidden="false" customHeight="false" outlineLevel="0" collapsed="false">
      <c r="A136" s="1160" t="s">
        <v>947</v>
      </c>
      <c r="B136" s="1162" t="s">
        <v>948</v>
      </c>
      <c r="C136" s="1162"/>
    </row>
    <row r="137" customFormat="false" ht="14.25" hidden="false" customHeight="false" outlineLevel="0" collapsed="false">
      <c r="A137" s="1160" t="s">
        <v>949</v>
      </c>
      <c r="B137" s="1162" t="s">
        <v>950</v>
      </c>
    </row>
    <row r="140" customFormat="false" ht="14.25" hidden="false" customHeight="false" outlineLevel="0" collapsed="false">
      <c r="A140" s="1158" t="s">
        <v>951</v>
      </c>
      <c r="B140" s="1163" t="s">
        <v>952</v>
      </c>
    </row>
    <row r="141" customFormat="false" ht="14.25" hidden="false" customHeight="false" outlineLevel="0" collapsed="false">
      <c r="A141" s="1160" t="s">
        <v>953</v>
      </c>
      <c r="B141" s="1161" t="s">
        <v>954</v>
      </c>
    </row>
    <row r="142" customFormat="false" ht="14.25" hidden="false" customHeight="false" outlineLevel="0" collapsed="false">
      <c r="A142" s="1160" t="s">
        <v>955</v>
      </c>
      <c r="B142" s="1161" t="s">
        <v>956</v>
      </c>
    </row>
    <row r="143" customFormat="false" ht="14.25" hidden="false" customHeight="false" outlineLevel="0" collapsed="false">
      <c r="A143" s="1160" t="s">
        <v>957</v>
      </c>
      <c r="B143" s="1161" t="s">
        <v>958</v>
      </c>
      <c r="C143" s="1162"/>
    </row>
    <row r="144" customFormat="false" ht="14.25" hidden="false" customHeight="false" outlineLevel="0" collapsed="false">
      <c r="A144" s="1160" t="s">
        <v>959</v>
      </c>
      <c r="B144" s="1161" t="s">
        <v>960</v>
      </c>
      <c r="C144" s="1162"/>
    </row>
    <row r="145" customFormat="false" ht="14.25" hidden="false" customHeight="false" outlineLevel="0" collapsed="false">
      <c r="A145" s="1160" t="s">
        <v>961</v>
      </c>
      <c r="B145" s="1161" t="s">
        <v>962</v>
      </c>
      <c r="C145" s="1162"/>
    </row>
    <row r="146" customFormat="false" ht="14.25" hidden="false" customHeight="false" outlineLevel="0" collapsed="false">
      <c r="A146" s="1160" t="s">
        <v>963</v>
      </c>
      <c r="B146" s="1161" t="s">
        <v>964</v>
      </c>
      <c r="C146" s="1162"/>
    </row>
    <row r="147" customFormat="false" ht="14.25" hidden="false" customHeight="false" outlineLevel="0" collapsed="false">
      <c r="A147" s="1160" t="s">
        <v>965</v>
      </c>
      <c r="B147" s="1161" t="s">
        <v>966</v>
      </c>
      <c r="C147" s="1162"/>
    </row>
    <row r="148" customFormat="false" ht="14.25" hidden="false" customHeight="false" outlineLevel="0" collapsed="false">
      <c r="A148" s="1160" t="s">
        <v>967</v>
      </c>
      <c r="B148" s="1161" t="s">
        <v>968</v>
      </c>
    </row>
    <row r="149" customFormat="false" ht="14.25" hidden="false" customHeight="false" outlineLevel="0" collapsed="false">
      <c r="A149" s="1160" t="s">
        <v>969</v>
      </c>
      <c r="B149" s="1161" t="s">
        <v>928</v>
      </c>
    </row>
    <row r="150" customFormat="false" ht="14.25" hidden="false" customHeight="false" outlineLevel="0" collapsed="false">
      <c r="A150" s="1160" t="s">
        <v>970</v>
      </c>
      <c r="B150" s="1161" t="s">
        <v>971</v>
      </c>
    </row>
    <row r="151" customFormat="false" ht="14.25" hidden="false" customHeight="false" outlineLevel="0" collapsed="false">
      <c r="A151" s="1160" t="s">
        <v>972</v>
      </c>
      <c r="B151" s="1161" t="s">
        <v>47</v>
      </c>
    </row>
    <row r="153" customFormat="false" ht="14.25" hidden="false" customHeight="false" outlineLevel="0" collapsed="false">
      <c r="A153" s="1158" t="s">
        <v>973</v>
      </c>
      <c r="B153" s="1163" t="s">
        <v>383</v>
      </c>
    </row>
    <row r="154" customFormat="false" ht="14.25" hidden="false" customHeight="false" outlineLevel="0" collapsed="false">
      <c r="A154" s="1160" t="s">
        <v>974</v>
      </c>
      <c r="B154" s="1161" t="s">
        <v>975</v>
      </c>
    </row>
    <row r="155" customFormat="false" ht="14.25" hidden="false" customHeight="false" outlineLevel="0" collapsed="false">
      <c r="A155" s="1160" t="s">
        <v>976</v>
      </c>
      <c r="B155" s="1161" t="s">
        <v>977</v>
      </c>
    </row>
    <row r="156" customFormat="false" ht="14.25" hidden="false" customHeight="false" outlineLevel="0" collapsed="false">
      <c r="A156" s="1160" t="s">
        <v>978</v>
      </c>
      <c r="B156" s="1161" t="s">
        <v>176</v>
      </c>
    </row>
    <row r="157" customFormat="false" ht="14.25" hidden="false" customHeight="false" outlineLevel="0" collapsed="false">
      <c r="A157" s="1160" t="s">
        <v>979</v>
      </c>
      <c r="B157" s="1161" t="s">
        <v>980</v>
      </c>
    </row>
    <row r="158" customFormat="false" ht="14.25" hidden="false" customHeight="false" outlineLevel="0" collapsed="false">
      <c r="A158" s="1160" t="s">
        <v>981</v>
      </c>
      <c r="B158" s="1161" t="s">
        <v>982</v>
      </c>
    </row>
    <row r="159" customFormat="false" ht="14.25" hidden="false" customHeight="false" outlineLevel="0" collapsed="false">
      <c r="A159" s="1160" t="s">
        <v>983</v>
      </c>
      <c r="B159" s="1161" t="s">
        <v>984</v>
      </c>
    </row>
    <row r="160" customFormat="false" ht="14.25" hidden="false" customHeight="false" outlineLevel="0" collapsed="false">
      <c r="A160" s="1160" t="s">
        <v>985</v>
      </c>
      <c r="B160" s="1161" t="s">
        <v>47</v>
      </c>
    </row>
    <row r="162" customFormat="false" ht="14.25" hidden="false" customHeight="false" outlineLevel="0" collapsed="false">
      <c r="A162" s="1158" t="s">
        <v>986</v>
      </c>
      <c r="B162" s="1159" t="s">
        <v>987</v>
      </c>
    </row>
    <row r="163" customFormat="false" ht="14.25" hidden="false" customHeight="false" outlineLevel="0" collapsed="false">
      <c r="A163" s="1160" t="s">
        <v>988</v>
      </c>
      <c r="B163" s="1161" t="s">
        <v>982</v>
      </c>
    </row>
    <row r="164" customFormat="false" ht="14.25" hidden="false" customHeight="false" outlineLevel="0" collapsed="false">
      <c r="A164" s="1160" t="s">
        <v>989</v>
      </c>
      <c r="B164" s="1161" t="s">
        <v>990</v>
      </c>
    </row>
    <row r="165" customFormat="false" ht="14.25" hidden="false" customHeight="false" outlineLevel="0" collapsed="false">
      <c r="A165" s="1160" t="s">
        <v>991</v>
      </c>
      <c r="B165" s="1161" t="s">
        <v>992</v>
      </c>
    </row>
    <row r="166" customFormat="false" ht="14.25" hidden="false" customHeight="false" outlineLevel="0" collapsed="false">
      <c r="A166" s="1160" t="s">
        <v>993</v>
      </c>
      <c r="B166" s="1161" t="s">
        <v>47</v>
      </c>
    </row>
    <row r="169" customFormat="false" ht="14.25" hidden="false" customHeight="false" outlineLevel="0" collapsed="false">
      <c r="A169" s="1158" t="s">
        <v>994</v>
      </c>
      <c r="B169" s="1159" t="s">
        <v>47</v>
      </c>
      <c r="C169" s="1162"/>
    </row>
    <row r="170" customFormat="false" ht="14.25" hidden="false" customHeight="false" outlineLevel="0" collapsed="false">
      <c r="A170" s="1160" t="s">
        <v>995</v>
      </c>
      <c r="B170" s="1161" t="s">
        <v>996</v>
      </c>
      <c r="C170" s="1162"/>
    </row>
    <row r="171" customFormat="false" ht="14.25" hidden="false" customHeight="false" outlineLevel="0" collapsed="false">
      <c r="A171" s="1160" t="s">
        <v>997</v>
      </c>
      <c r="B171" s="1161" t="s">
        <v>998</v>
      </c>
      <c r="C171" s="1162"/>
    </row>
    <row r="172" customFormat="false" ht="14.25" hidden="false" customHeight="false" outlineLevel="0" collapsed="false">
      <c r="A172" s="1160" t="s">
        <v>999</v>
      </c>
      <c r="B172" s="1161" t="s">
        <v>1000</v>
      </c>
      <c r="C172" s="1162"/>
    </row>
    <row r="173" customFormat="false" ht="14.25" hidden="false" customHeight="false" outlineLevel="0" collapsed="false">
      <c r="A173" s="1160" t="s">
        <v>1001</v>
      </c>
      <c r="B173" s="1161" t="s">
        <v>1002</v>
      </c>
    </row>
    <row r="174" customFormat="false" ht="14.25" hidden="false" customHeight="false" outlineLevel="0" collapsed="false">
      <c r="A174" s="1160" t="s">
        <v>1003</v>
      </c>
      <c r="B174" s="1161" t="s">
        <v>47</v>
      </c>
    </row>
    <row r="176" customFormat="false" ht="14.25" hidden="false" customHeight="false" outlineLevel="0" collapsed="false">
      <c r="A176" s="1154" t="s">
        <v>715</v>
      </c>
      <c r="B176" s="1155" t="s">
        <v>1004</v>
      </c>
    </row>
    <row r="177" customFormat="false" ht="14.25" hidden="false" customHeight="false" outlineLevel="0" collapsed="false">
      <c r="A177" s="1156"/>
      <c r="B177" s="1157"/>
    </row>
    <row r="178" customFormat="false" ht="14.25" hidden="false" customHeight="false" outlineLevel="0" collapsed="false">
      <c r="A178" s="1158" t="s">
        <v>1005</v>
      </c>
      <c r="B178" s="1159" t="s">
        <v>325</v>
      </c>
      <c r="C178" s="1162"/>
    </row>
    <row r="179" customFormat="false" ht="14.25" hidden="false" customHeight="false" outlineLevel="0" collapsed="false">
      <c r="A179" s="1160" t="s">
        <v>1006</v>
      </c>
      <c r="B179" s="1166" t="s">
        <v>1007</v>
      </c>
      <c r="C179" s="1161"/>
    </row>
    <row r="180" customFormat="false" ht="14.25" hidden="false" customHeight="false" outlineLevel="0" collapsed="false">
      <c r="A180" s="1160" t="s">
        <v>1008</v>
      </c>
      <c r="B180" s="1166" t="s">
        <v>1009</v>
      </c>
      <c r="C180" s="1161"/>
    </row>
    <row r="181" customFormat="false" ht="14.25" hidden="false" customHeight="false" outlineLevel="0" collapsed="false">
      <c r="A181" s="1160" t="s">
        <v>1010</v>
      </c>
      <c r="B181" s="1166" t="s">
        <v>1011</v>
      </c>
      <c r="C181" s="1161"/>
    </row>
    <row r="182" customFormat="false" ht="14.25" hidden="false" customHeight="false" outlineLevel="0" collapsed="false">
      <c r="A182" s="1160" t="s">
        <v>1012</v>
      </c>
      <c r="B182" s="1166" t="s">
        <v>1013</v>
      </c>
      <c r="C182" s="1162"/>
    </row>
    <row r="183" customFormat="false" ht="14.25" hidden="false" customHeight="false" outlineLevel="0" collapsed="false">
      <c r="A183" s="1160" t="s">
        <v>1014</v>
      </c>
      <c r="B183" s="1161" t="s">
        <v>1015</v>
      </c>
    </row>
    <row r="184" customFormat="false" ht="14.25" hidden="false" customHeight="false" outlineLevel="0" collapsed="false">
      <c r="A184" s="1160" t="s">
        <v>1016</v>
      </c>
      <c r="B184" s="1166" t="s">
        <v>1017</v>
      </c>
    </row>
    <row r="185" customFormat="false" ht="14.25" hidden="false" customHeight="false" outlineLevel="0" collapsed="false">
      <c r="A185" s="1160" t="s">
        <v>1018</v>
      </c>
      <c r="B185" s="1161" t="s">
        <v>1019</v>
      </c>
    </row>
    <row r="186" customFormat="false" ht="14.25" hidden="false" customHeight="false" outlineLevel="0" collapsed="false">
      <c r="A186" s="1160" t="s">
        <v>1020</v>
      </c>
      <c r="B186" s="1166" t="s">
        <v>1021</v>
      </c>
    </row>
    <row r="187" customFormat="false" ht="14.25" hidden="false" customHeight="false" outlineLevel="0" collapsed="false">
      <c r="A187" s="1160" t="s">
        <v>1022</v>
      </c>
      <c r="B187" s="1161" t="s">
        <v>1023</v>
      </c>
    </row>
    <row r="188" customFormat="false" ht="14.25" hidden="false" customHeight="false" outlineLevel="0" collapsed="false">
      <c r="A188" s="1160" t="s">
        <v>1024</v>
      </c>
      <c r="B188" s="1166" t="s">
        <v>1025</v>
      </c>
    </row>
    <row r="189" customFormat="false" ht="14.25" hidden="false" customHeight="false" outlineLevel="0" collapsed="false">
      <c r="A189" s="1160" t="s">
        <v>1026</v>
      </c>
      <c r="B189" s="1166" t="s">
        <v>1027</v>
      </c>
      <c r="C189" s="1162"/>
    </row>
    <row r="190" customFormat="false" ht="14.25" hidden="false" customHeight="false" outlineLevel="0" collapsed="false">
      <c r="A190" s="1160" t="s">
        <v>1028</v>
      </c>
      <c r="B190" s="1166" t="s">
        <v>47</v>
      </c>
    </row>
    <row r="191" customFormat="false" ht="14.25" hidden="false" customHeight="false" outlineLevel="0" collapsed="false">
      <c r="A191" s="1160"/>
      <c r="B191" s="1162"/>
    </row>
    <row r="192" customFormat="false" ht="14.25" hidden="false" customHeight="false" outlineLevel="0" collapsed="false">
      <c r="A192" s="1158" t="s">
        <v>1029</v>
      </c>
      <c r="B192" s="1163" t="s">
        <v>933</v>
      </c>
    </row>
    <row r="193" customFormat="false" ht="14.25" hidden="false" customHeight="false" outlineLevel="0" collapsed="false">
      <c r="A193" s="1160" t="s">
        <v>1030</v>
      </c>
      <c r="B193" s="1166" t="s">
        <v>1009</v>
      </c>
    </row>
    <row r="194" customFormat="false" ht="14.25" hidden="false" customHeight="false" outlineLevel="0" collapsed="false">
      <c r="A194" s="1160" t="s">
        <v>1031</v>
      </c>
      <c r="B194" s="1166" t="s">
        <v>1013</v>
      </c>
    </row>
    <row r="195" customFormat="false" ht="14.25" hidden="false" customHeight="false" outlineLevel="0" collapsed="false">
      <c r="A195" s="1160" t="s">
        <v>1032</v>
      </c>
      <c r="B195" s="1161" t="s">
        <v>1019</v>
      </c>
    </row>
    <row r="196" customFormat="false" ht="14.25" hidden="false" customHeight="false" outlineLevel="0" collapsed="false">
      <c r="A196" s="1160" t="s">
        <v>1033</v>
      </c>
      <c r="B196" s="1166" t="s">
        <v>1021</v>
      </c>
    </row>
    <row r="197" customFormat="false" ht="14.25" hidden="false" customHeight="false" outlineLevel="0" collapsed="false">
      <c r="A197" s="1160" t="s">
        <v>1034</v>
      </c>
      <c r="B197" s="1166" t="s">
        <v>1027</v>
      </c>
    </row>
    <row r="198" customFormat="false" ht="14.25" hidden="false" customHeight="false" outlineLevel="0" collapsed="false">
      <c r="A198" s="1160" t="s">
        <v>1035</v>
      </c>
      <c r="B198" s="1166" t="s">
        <v>47</v>
      </c>
    </row>
    <row r="199" customFormat="false" ht="14.25" hidden="false" customHeight="false" outlineLevel="0" collapsed="false">
      <c r="A199" s="1160"/>
      <c r="B199" s="1166"/>
    </row>
    <row r="200" customFormat="false" ht="14.25" hidden="false" customHeight="false" outlineLevel="0" collapsed="false">
      <c r="A200" s="1158" t="s">
        <v>1036</v>
      </c>
      <c r="B200" s="1159" t="s">
        <v>142</v>
      </c>
    </row>
    <row r="201" customFormat="false" ht="14.25" hidden="false" customHeight="false" outlineLevel="0" collapsed="false">
      <c r="A201" s="1160" t="s">
        <v>1037</v>
      </c>
      <c r="B201" s="1161" t="s">
        <v>1007</v>
      </c>
    </row>
    <row r="202" customFormat="false" ht="14.25" hidden="false" customHeight="false" outlineLevel="0" collapsed="false">
      <c r="A202" s="1160" t="s">
        <v>1038</v>
      </c>
      <c r="B202" s="1161" t="s">
        <v>1009</v>
      </c>
    </row>
    <row r="203" customFormat="false" ht="14.25" hidden="false" customHeight="false" outlineLevel="0" collapsed="false">
      <c r="A203" s="1160" t="s">
        <v>1039</v>
      </c>
      <c r="B203" s="1161" t="s">
        <v>1011</v>
      </c>
    </row>
    <row r="204" customFormat="false" ht="14.25" hidden="false" customHeight="false" outlineLevel="0" collapsed="false">
      <c r="A204" s="1160" t="s">
        <v>1040</v>
      </c>
      <c r="B204" s="1161" t="s">
        <v>1041</v>
      </c>
    </row>
    <row r="205" customFormat="false" ht="14.25" hidden="false" customHeight="false" outlineLevel="0" collapsed="false">
      <c r="A205" s="1160" t="s">
        <v>1042</v>
      </c>
      <c r="B205" s="1161" t="s">
        <v>1015</v>
      </c>
    </row>
    <row r="206" customFormat="false" ht="14.25" hidden="false" customHeight="false" outlineLevel="0" collapsed="false">
      <c r="A206" s="1160" t="s">
        <v>1043</v>
      </c>
      <c r="B206" s="1166" t="s">
        <v>1017</v>
      </c>
    </row>
    <row r="207" customFormat="false" ht="14.25" hidden="false" customHeight="false" outlineLevel="0" collapsed="false">
      <c r="A207" s="1160" t="s">
        <v>1044</v>
      </c>
      <c r="B207" s="1161" t="s">
        <v>1019</v>
      </c>
    </row>
    <row r="208" customFormat="false" ht="14.25" hidden="false" customHeight="false" outlineLevel="0" collapsed="false">
      <c r="A208" s="1160" t="s">
        <v>1045</v>
      </c>
      <c r="B208" s="1166" t="s">
        <v>1027</v>
      </c>
    </row>
    <row r="209" customFormat="false" ht="14.25" hidden="false" customHeight="false" outlineLevel="0" collapsed="false">
      <c r="A209" s="1160" t="s">
        <v>1046</v>
      </c>
      <c r="B209" s="1161" t="s">
        <v>47</v>
      </c>
    </row>
    <row r="210" customFormat="false" ht="14.25" hidden="false" customHeight="false" outlineLevel="0" collapsed="false">
      <c r="A210" s="1160"/>
      <c r="B210" s="1162"/>
    </row>
    <row r="211" customFormat="false" ht="14.25" hidden="false" customHeight="false" outlineLevel="0" collapsed="false">
      <c r="A211" s="1158" t="s">
        <v>1047</v>
      </c>
      <c r="B211" s="1159" t="s">
        <v>327</v>
      </c>
    </row>
    <row r="212" customFormat="false" ht="14.25" hidden="false" customHeight="false" outlineLevel="0" collapsed="false">
      <c r="A212" s="1160" t="s">
        <v>1048</v>
      </c>
      <c r="B212" s="1166" t="s">
        <v>1049</v>
      </c>
    </row>
    <row r="213" customFormat="false" ht="14.25" hidden="false" customHeight="false" outlineLevel="0" collapsed="false">
      <c r="A213" s="1160" t="s">
        <v>1050</v>
      </c>
      <c r="B213" s="1166" t="s">
        <v>1051</v>
      </c>
    </row>
    <row r="214" customFormat="false" ht="14.25" hidden="false" customHeight="false" outlineLevel="0" collapsed="false">
      <c r="A214" s="1160" t="s">
        <v>1052</v>
      </c>
      <c r="B214" s="1161" t="s">
        <v>1017</v>
      </c>
    </row>
    <row r="215" customFormat="false" ht="14.25" hidden="false" customHeight="false" outlineLevel="0" collapsed="false">
      <c r="A215" s="1160" t="s">
        <v>1053</v>
      </c>
      <c r="B215" s="1166" t="s">
        <v>1054</v>
      </c>
    </row>
    <row r="216" customFormat="false" ht="14.25" hidden="false" customHeight="false" outlineLevel="0" collapsed="false">
      <c r="A216" s="1160" t="s">
        <v>1055</v>
      </c>
      <c r="B216" s="1167" t="s">
        <v>1025</v>
      </c>
    </row>
    <row r="217" customFormat="false" ht="14.25" hidden="false" customHeight="false" outlineLevel="0" collapsed="false">
      <c r="A217" s="1160" t="s">
        <v>1056</v>
      </c>
      <c r="B217" s="1166" t="s">
        <v>1057</v>
      </c>
    </row>
    <row r="218" customFormat="false" ht="14.25" hidden="false" customHeight="false" outlineLevel="0" collapsed="false">
      <c r="A218" s="1160" t="s">
        <v>1058</v>
      </c>
      <c r="B218" s="1166" t="s">
        <v>1021</v>
      </c>
    </row>
    <row r="219" customFormat="false" ht="14.25" hidden="false" customHeight="false" outlineLevel="0" collapsed="false">
      <c r="A219" s="1160" t="s">
        <v>1059</v>
      </c>
      <c r="B219" s="1166" t="s">
        <v>1060</v>
      </c>
    </row>
    <row r="220" customFormat="false" ht="14.25" hidden="false" customHeight="false" outlineLevel="0" collapsed="false">
      <c r="A220" s="1160" t="s">
        <v>1061</v>
      </c>
      <c r="B220" s="1166" t="s">
        <v>1027</v>
      </c>
    </row>
    <row r="221" customFormat="false" ht="14.25" hidden="false" customHeight="false" outlineLevel="0" collapsed="false">
      <c r="A221" s="1160" t="s">
        <v>1062</v>
      </c>
      <c r="B221" s="1166" t="s">
        <v>47</v>
      </c>
    </row>
    <row r="222" customFormat="false" ht="14.25" hidden="false" customHeight="false" outlineLevel="0" collapsed="false">
      <c r="A222" s="1160"/>
      <c r="B222" s="1162"/>
    </row>
    <row r="223" customFormat="false" ht="14.25" hidden="false" customHeight="false" outlineLevel="0" collapsed="false">
      <c r="A223" s="1160"/>
      <c r="B223" s="1162"/>
    </row>
    <row r="224" customFormat="false" ht="14.25" hidden="false" customHeight="false" outlineLevel="0" collapsed="false">
      <c r="A224" s="1158" t="s">
        <v>1063</v>
      </c>
      <c r="B224" s="1163" t="s">
        <v>383</v>
      </c>
    </row>
    <row r="225" customFormat="false" ht="14.25" hidden="false" customHeight="false" outlineLevel="0" collapsed="false">
      <c r="A225" s="1160" t="s">
        <v>1064</v>
      </c>
      <c r="B225" s="1166" t="s">
        <v>1007</v>
      </c>
    </row>
    <row r="226" customFormat="false" ht="14.25" hidden="false" customHeight="false" outlineLevel="0" collapsed="false">
      <c r="A226" s="1160" t="s">
        <v>1065</v>
      </c>
      <c r="B226" s="1166" t="s">
        <v>1066</v>
      </c>
    </row>
    <row r="227" customFormat="false" ht="14.25" hidden="false" customHeight="false" outlineLevel="0" collapsed="false">
      <c r="A227" s="1160" t="s">
        <v>1067</v>
      </c>
      <c r="B227" s="1161" t="s">
        <v>1017</v>
      </c>
    </row>
    <row r="228" customFormat="false" ht="14.25" hidden="false" customHeight="false" outlineLevel="0" collapsed="false">
      <c r="A228" s="1160" t="s">
        <v>1068</v>
      </c>
      <c r="B228" s="1161" t="s">
        <v>1019</v>
      </c>
    </row>
    <row r="229" customFormat="false" ht="14.25" hidden="false" customHeight="false" outlineLevel="0" collapsed="false">
      <c r="A229" s="1160" t="s">
        <v>1069</v>
      </c>
      <c r="B229" s="1166" t="s">
        <v>1021</v>
      </c>
    </row>
    <row r="230" customFormat="false" ht="14.25" hidden="false" customHeight="false" outlineLevel="0" collapsed="false">
      <c r="A230" s="1160" t="s">
        <v>1070</v>
      </c>
      <c r="B230" s="1161" t="s">
        <v>1023</v>
      </c>
    </row>
    <row r="231" customFormat="false" ht="14.25" hidden="false" customHeight="false" outlineLevel="0" collapsed="false">
      <c r="A231" s="1160" t="s">
        <v>1071</v>
      </c>
      <c r="B231" s="1166" t="s">
        <v>330</v>
      </c>
    </row>
    <row r="232" customFormat="false" ht="14.25" hidden="false" customHeight="false" outlineLevel="0" collapsed="false">
      <c r="A232" s="1160" t="s">
        <v>1072</v>
      </c>
      <c r="B232" s="1166" t="s">
        <v>1027</v>
      </c>
    </row>
    <row r="233" customFormat="false" ht="14.25" hidden="false" customHeight="false" outlineLevel="0" collapsed="false">
      <c r="A233" s="1160" t="s">
        <v>1073</v>
      </c>
      <c r="B233" s="1161" t="s">
        <v>47</v>
      </c>
    </row>
    <row r="234" customFormat="false" ht="14.25" hidden="false" customHeight="false" outlineLevel="0" collapsed="false">
      <c r="A234" s="1162"/>
      <c r="B234" s="1162"/>
    </row>
    <row r="235" customFormat="false" ht="14.25" hidden="false" customHeight="false" outlineLevel="0" collapsed="false">
      <c r="A235" s="1160"/>
      <c r="B235" s="1162"/>
    </row>
    <row r="236" customFormat="false" ht="14.25" hidden="false" customHeight="false" outlineLevel="0" collapsed="false">
      <c r="A236" s="1158" t="s">
        <v>1074</v>
      </c>
      <c r="B236" s="1159" t="s">
        <v>987</v>
      </c>
    </row>
    <row r="237" customFormat="false" ht="14.25" hidden="false" customHeight="false" outlineLevel="0" collapsed="false">
      <c r="A237" s="1160" t="s">
        <v>1075</v>
      </c>
      <c r="B237" s="1166" t="s">
        <v>1007</v>
      </c>
    </row>
    <row r="238" customFormat="false" ht="14.25" hidden="false" customHeight="false" outlineLevel="0" collapsed="false">
      <c r="A238" s="1160" t="s">
        <v>1076</v>
      </c>
      <c r="B238" s="1166" t="s">
        <v>1066</v>
      </c>
    </row>
    <row r="239" customFormat="false" ht="14.25" hidden="false" customHeight="false" outlineLevel="0" collapsed="false">
      <c r="A239" s="1160" t="s">
        <v>1077</v>
      </c>
      <c r="B239" s="1161" t="s">
        <v>1017</v>
      </c>
    </row>
    <row r="240" customFormat="false" ht="14.25" hidden="false" customHeight="false" outlineLevel="0" collapsed="false">
      <c r="A240" s="1160" t="s">
        <v>1078</v>
      </c>
      <c r="B240" s="1161" t="s">
        <v>1019</v>
      </c>
    </row>
    <row r="241" customFormat="false" ht="14.25" hidden="false" customHeight="false" outlineLevel="0" collapsed="false">
      <c r="A241" s="1160" t="s">
        <v>1079</v>
      </c>
      <c r="B241" s="1161" t="s">
        <v>1023</v>
      </c>
    </row>
    <row r="242" customFormat="false" ht="14.25" hidden="false" customHeight="false" outlineLevel="0" collapsed="false">
      <c r="A242" s="1160" t="s">
        <v>1080</v>
      </c>
      <c r="B242" s="1161" t="s">
        <v>1025</v>
      </c>
    </row>
    <row r="243" customFormat="false" ht="14.25" hidden="false" customHeight="false" outlineLevel="0" collapsed="false">
      <c r="A243" s="1160" t="s">
        <v>1081</v>
      </c>
      <c r="B243" s="1166" t="s">
        <v>1027</v>
      </c>
    </row>
    <row r="244" customFormat="false" ht="14.25" hidden="false" customHeight="false" outlineLevel="0" collapsed="false">
      <c r="A244" s="1160" t="s">
        <v>1082</v>
      </c>
      <c r="B244" s="1161" t="s">
        <v>47</v>
      </c>
    </row>
    <row r="245" customFormat="false" ht="14.25" hidden="false" customHeight="false" outlineLevel="0" collapsed="false">
      <c r="A245" s="1160"/>
      <c r="B245" s="1162"/>
    </row>
    <row r="246" customFormat="false" ht="14.25" hidden="false" customHeight="false" outlineLevel="0" collapsed="false">
      <c r="A246" s="1158" t="s">
        <v>1083</v>
      </c>
      <c r="B246" s="1159" t="s">
        <v>47</v>
      </c>
    </row>
    <row r="247" customFormat="false" ht="14.25" hidden="false" customHeight="false" outlineLevel="0" collapsed="false">
      <c r="A247" s="1160" t="s">
        <v>1084</v>
      </c>
      <c r="B247" s="1166" t="s">
        <v>1007</v>
      </c>
    </row>
    <row r="248" customFormat="false" ht="14.25" hidden="false" customHeight="false" outlineLevel="0" collapsed="false">
      <c r="A248" s="1160" t="s">
        <v>1085</v>
      </c>
      <c r="B248" s="1161" t="s">
        <v>330</v>
      </c>
    </row>
    <row r="249" customFormat="false" ht="14.25" hidden="false" customHeight="false" outlineLevel="0" collapsed="false">
      <c r="A249" s="1160" t="s">
        <v>1086</v>
      </c>
      <c r="B249" s="1166" t="s">
        <v>1027</v>
      </c>
    </row>
    <row r="250" customFormat="false" ht="14.25" hidden="false" customHeight="false" outlineLevel="0" collapsed="false">
      <c r="A250" s="1160" t="s">
        <v>1087</v>
      </c>
      <c r="B250" s="1161" t="s">
        <v>47</v>
      </c>
    </row>
    <row r="251" customFormat="false" ht="14.25" hidden="false" customHeight="false" outlineLevel="0" collapsed="false">
      <c r="A251" s="1160"/>
      <c r="B251" s="1162"/>
    </row>
    <row r="253" customFormat="false" ht="14.25" hidden="false" customHeight="false" outlineLevel="0" collapsed="false">
      <c r="B253" s="1159" t="s">
        <v>814</v>
      </c>
    </row>
    <row r="254" customFormat="false" ht="14.25" hidden="false" customHeight="false" outlineLevel="0" collapsed="false">
      <c r="B254" s="0" t="s">
        <v>1088</v>
      </c>
    </row>
    <row r="255" customFormat="false" ht="14.25" hidden="false" customHeight="false" outlineLevel="0" collapsed="false">
      <c r="B255" s="0" t="s">
        <v>817</v>
      </c>
    </row>
    <row r="256" customFormat="false" ht="14.25" hidden="false" customHeight="false" outlineLevel="0" collapsed="false">
      <c r="B256" s="0" t="s">
        <v>829</v>
      </c>
    </row>
    <row r="257" customFormat="false" ht="14.25" hidden="false" customHeight="false" outlineLevel="0" collapsed="false">
      <c r="B257" s="0" t="s">
        <v>832</v>
      </c>
    </row>
    <row r="258" customFormat="false" ht="14.25" hidden="false" customHeight="false" outlineLevel="0" collapsed="false">
      <c r="B258" s="0" t="s">
        <v>1089</v>
      </c>
    </row>
  </sheetData>
  <dataValidations count="9">
    <dataValidation allowBlank="true" operator="between" prompt="Specify the risk &amp; vulnerability assessment boundary (e.g. municipality, urban community / metropolitan area, province / region, other)." showDropDown="false" showErrorMessage="true" showInputMessage="false" sqref="B15" type="none">
      <formula1>0</formula1>
      <formula2>0</formula2>
    </dataValidation>
    <dataValidation allowBlank="true" operator="between" showDropDown="false" showErrorMessage="true" showInputMessage="false" sqref="B108:C109" type="none">
      <formula1>0</formula1>
      <formula2>0</formula2>
    </dataValidation>
    <dataValidation allowBlank="true" operator="between" prompt="Vehicles owned and used by the local authority/administration." showDropDown="false" showErrorMessage="true" showInputMessage="true" sqref="B106:C106" type="none">
      <formula1>0</formula1>
      <formula2>0</formula2>
    </dataValidation>
    <dataValidation allowBlank="true" operator="between" prompt="Temperature being above the 90th percentile of the daily maximum temperature (EEA)" showDropDown="false" showErrorMessage="true" showInputMessage="true" sqref="B69:C69" type="none">
      <formula1>0</formula1>
      <formula2>0</formula2>
    </dataValidation>
    <dataValidation allowBlank="true" operator="between" prompt="Temperature being below the 10th percentile of minimum daily temperature (EEA)" showDropDown="false" showErrorMessage="true" showInputMessage="true" sqref="B70:C70" type="none">
      <formula1>0</formula1>
      <formula2>0</formula2>
    </dataValidation>
    <dataValidation allowBlank="true" operator="between" prompt="An atmospheric disturbance that can be manifested in strong winds and accompanied by rain, snow, or other precipitation and by thunder and lightning." promptTitle="Storm" showDropDown="false" showErrorMessage="true" showInputMessage="true" sqref="B74" type="none">
      <formula1>0</formula1>
      <formula2>0</formula2>
    </dataValidation>
    <dataValidation allowBlank="true" operator="between" prompt="A period of abnormally dry weather long enough to cause a serious hydrological imbalance. " promptTitle="Drought" showDropDown="false" showErrorMessage="true" showInputMessage="true" sqref="B73" type="none">
      <formula1>0</formula1>
      <formula2>0</formula2>
    </dataValidation>
    <dataValidation allowBlank="true" operator="between" prompt="The overflowing of the normal confines of a stream or other body of water, or the accumulation of water over areas that are not normally submerged. Floods include river/fluvial floods, flash floods, pluvial floods, sewer floods, coastal floods, etc." promptTitle="Flood" showDropDown="false" showErrorMessage="true" showInputMessage="true" sqref="B72" type="none">
      <formula1>0</formula1>
      <formula2>0</formula2>
    </dataValidation>
    <dataValidation allowBlank="true" operator="between" prompt="A mass of material that has moved downhill by gravity, often assisted by water when the material is saturated. The movement of soil, rock, or debris down a slope can occur rapidly, or may involve slow, gradual failure." promptTitle="Landslide" showDropDown="false" showErrorMessage="true" showInputMessage="true" sqref="B75 C92"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FFFF"/>
    <pageSetUpPr fitToPage="true"/>
  </sheetPr>
  <dimension ref="A1:Q77"/>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5" topLeftCell="A15" activePane="bottomLeft" state="frozen"/>
      <selection pane="topLeft" activeCell="A1" activeCellId="0" sqref="A1"/>
      <selection pane="bottomLeft" activeCell="A1" activeCellId="0" sqref="A1"/>
    </sheetView>
  </sheetViews>
  <sheetFormatPr defaultColWidth="10.9921875" defaultRowHeight="14.25" zeroHeight="false" outlineLevelRow="0" outlineLevelCol="0"/>
  <cols>
    <col collapsed="false" customWidth="true" hidden="false" outlineLevel="0" max="1" min="1" style="415" width="3.13"/>
    <col collapsed="false" customWidth="true" hidden="false" outlineLevel="0" max="2" min="2" style="415" width="23.13"/>
    <col collapsed="false" customWidth="true" hidden="false" outlineLevel="0" max="3" min="3" style="415" width="29.5"/>
    <col collapsed="false" customWidth="true" hidden="false" outlineLevel="0" max="4" min="4" style="415" width="36.88"/>
    <col collapsed="false" customWidth="true" hidden="false" outlineLevel="0" max="5" min="5" style="415" width="20.62"/>
    <col collapsed="false" customWidth="true" hidden="false" outlineLevel="0" max="7" min="6" style="415" width="10.5"/>
    <col collapsed="false" customWidth="true" hidden="false" outlineLevel="0" max="8" min="8" style="415" width="13.63"/>
    <col collapsed="false" customWidth="true" hidden="false" outlineLevel="0" max="9" min="9" style="415" width="12.87"/>
    <col collapsed="false" customWidth="true" hidden="false" outlineLevel="0" max="10" min="10" style="415" width="13.87"/>
    <col collapsed="false" customWidth="true" hidden="false" outlineLevel="0" max="11" min="11" style="415" width="15.13"/>
    <col collapsed="false" customWidth="true" hidden="false" outlineLevel="0" max="12" min="12" style="415" width="17.62"/>
    <col collapsed="false" customWidth="true" hidden="false" outlineLevel="0" max="14" min="13" style="415" width="12.87"/>
    <col collapsed="false" customWidth="true" hidden="false" outlineLevel="0" max="15" min="15" style="415" width="13.13"/>
    <col collapsed="false" customWidth="false" hidden="false" outlineLevel="0" max="1024" min="16" style="415" width="11"/>
  </cols>
  <sheetData>
    <row r="1" customFormat="false" ht="32.1" hidden="false" customHeight="true" outlineLevel="0" collapsed="false">
      <c r="A1" s="424"/>
      <c r="B1" s="424" t="s">
        <v>1090</v>
      </c>
      <c r="C1" s="801"/>
      <c r="D1" s="802"/>
      <c r="E1" s="802"/>
      <c r="F1" s="802"/>
      <c r="G1" s="802"/>
      <c r="H1" s="423"/>
      <c r="I1" s="423"/>
      <c r="J1" s="423"/>
      <c r="K1" s="423"/>
      <c r="L1" s="423"/>
      <c r="M1" s="423"/>
      <c r="N1" s="423"/>
      <c r="O1" s="1168" t="s">
        <v>4</v>
      </c>
    </row>
    <row r="2" customFormat="false" ht="3.6" hidden="false" customHeight="true" outlineLevel="0" collapsed="false">
      <c r="A2" s="420"/>
      <c r="B2" s="421"/>
      <c r="C2" s="421"/>
      <c r="D2" s="421"/>
      <c r="E2" s="421"/>
      <c r="F2" s="421"/>
      <c r="G2" s="421"/>
      <c r="H2" s="421"/>
      <c r="I2" s="421"/>
      <c r="J2" s="422"/>
      <c r="K2" s="422"/>
      <c r="L2" s="422"/>
      <c r="M2" s="422"/>
      <c r="N2" s="422"/>
      <c r="O2" s="422"/>
    </row>
    <row r="3" customFormat="false" ht="6.75" hidden="false" customHeight="true" outlineLevel="0" collapsed="false">
      <c r="A3" s="423"/>
      <c r="B3" s="424"/>
      <c r="C3" s="424"/>
      <c r="D3" s="424"/>
      <c r="E3" s="424"/>
      <c r="F3" s="424"/>
      <c r="G3" s="424"/>
      <c r="H3" s="424"/>
      <c r="I3" s="424"/>
      <c r="J3" s="425"/>
      <c r="K3" s="425"/>
      <c r="L3" s="425"/>
      <c r="M3" s="425"/>
      <c r="N3" s="425"/>
      <c r="O3" s="425"/>
    </row>
    <row r="4" customFormat="false" ht="3.6" hidden="false" customHeight="true" outlineLevel="0" collapsed="false">
      <c r="A4" s="426"/>
      <c r="B4" s="427"/>
      <c r="C4" s="427"/>
      <c r="D4" s="427"/>
      <c r="E4" s="427"/>
      <c r="F4" s="427"/>
      <c r="G4" s="427"/>
      <c r="H4" s="427"/>
      <c r="I4" s="427"/>
      <c r="J4" s="428"/>
      <c r="K4" s="428"/>
      <c r="L4" s="428"/>
      <c r="M4" s="428"/>
      <c r="N4" s="428"/>
      <c r="O4" s="428"/>
    </row>
    <row r="5" customFormat="false" ht="3.75" hidden="false" customHeight="true" outlineLevel="0" collapsed="false">
      <c r="A5" s="429"/>
      <c r="B5" s="430"/>
      <c r="C5" s="430"/>
      <c r="D5" s="430"/>
      <c r="E5" s="430"/>
      <c r="F5" s="431"/>
      <c r="G5" s="431"/>
      <c r="H5" s="431"/>
      <c r="I5" s="431"/>
      <c r="J5" s="431"/>
      <c r="K5" s="431"/>
      <c r="L5" s="431"/>
      <c r="M5" s="431"/>
      <c r="N5" s="431"/>
      <c r="O5" s="431"/>
    </row>
    <row r="6" customFormat="false" ht="9" hidden="false" customHeight="true" outlineLevel="0" collapsed="false">
      <c r="A6" s="1169"/>
      <c r="B6" s="1170"/>
      <c r="C6" s="1170"/>
      <c r="D6" s="1170"/>
      <c r="E6" s="1170"/>
      <c r="F6" s="1170"/>
      <c r="G6" s="1170"/>
      <c r="H6" s="1170"/>
      <c r="I6" s="1170"/>
      <c r="J6" s="1170"/>
      <c r="K6" s="1169"/>
      <c r="L6" s="1169"/>
      <c r="M6" s="1169"/>
      <c r="N6" s="1169"/>
      <c r="O6" s="1169"/>
    </row>
    <row r="7" s="804" customFormat="true" ht="14.25" hidden="false" customHeight="false" outlineLevel="0" collapsed="false">
      <c r="A7" s="807" t="s">
        <v>5</v>
      </c>
      <c r="B7" s="1171" t="s">
        <v>1091</v>
      </c>
      <c r="C7" s="1171"/>
      <c r="D7" s="1171"/>
      <c r="E7" s="1171"/>
      <c r="F7" s="1171"/>
      <c r="G7" s="1171"/>
      <c r="H7" s="1171"/>
      <c r="I7" s="1171"/>
      <c r="J7" s="1171"/>
      <c r="K7" s="807"/>
      <c r="L7" s="807"/>
      <c r="M7" s="807"/>
      <c r="N7" s="807"/>
      <c r="O7" s="807"/>
      <c r="P7" s="1172"/>
    </row>
    <row r="8" s="804" customFormat="true" ht="18" hidden="false" customHeight="true" outlineLevel="0" collapsed="false">
      <c r="A8" s="807"/>
      <c r="B8" s="1173"/>
      <c r="C8" s="1173"/>
      <c r="D8" s="1173"/>
      <c r="E8" s="1173"/>
      <c r="F8" s="1173"/>
      <c r="G8" s="1173"/>
      <c r="H8" s="1173"/>
      <c r="I8" s="1173"/>
      <c r="J8" s="1173"/>
      <c r="K8" s="807"/>
      <c r="L8" s="807"/>
      <c r="M8" s="807"/>
      <c r="N8" s="807"/>
      <c r="O8" s="807"/>
      <c r="P8" s="1174"/>
    </row>
    <row r="9" s="804" customFormat="true" ht="25.5" hidden="false" customHeight="true" outlineLevel="0" collapsed="false">
      <c r="A9" s="807"/>
      <c r="B9" s="1175" t="s">
        <v>348</v>
      </c>
      <c r="C9" s="456" t="s">
        <v>1092</v>
      </c>
      <c r="D9" s="456"/>
      <c r="E9" s="457" t="s">
        <v>1093</v>
      </c>
      <c r="F9" s="456" t="s">
        <v>354</v>
      </c>
      <c r="G9" s="456"/>
      <c r="H9" s="457" t="s">
        <v>355</v>
      </c>
      <c r="I9" s="1176"/>
      <c r="J9" s="1176"/>
      <c r="K9" s="1176"/>
      <c r="L9" s="1176"/>
      <c r="M9" s="1176"/>
      <c r="N9" s="1177"/>
      <c r="O9" s="1178"/>
      <c r="P9" s="1174"/>
      <c r="Q9" s="800"/>
    </row>
    <row r="10" s="804" customFormat="true" ht="15" hidden="false" customHeight="true" outlineLevel="0" collapsed="false">
      <c r="A10" s="807"/>
      <c r="B10" s="1179"/>
      <c r="C10" s="1180"/>
      <c r="D10" s="1180"/>
      <c r="E10" s="1181" t="s">
        <v>356</v>
      </c>
      <c r="F10" s="1182" t="s">
        <v>407</v>
      </c>
      <c r="G10" s="1182"/>
      <c r="H10" s="1183" t="s">
        <v>1094</v>
      </c>
      <c r="I10" s="1184"/>
      <c r="J10" s="1184"/>
      <c r="K10" s="1185"/>
      <c r="L10" s="807"/>
      <c r="M10" s="807"/>
      <c r="N10" s="807"/>
      <c r="O10" s="807"/>
      <c r="P10" s="1174"/>
      <c r="Q10" s="800"/>
    </row>
    <row r="11" s="804" customFormat="true" ht="15" hidden="false" customHeight="true" outlineLevel="0" collapsed="false">
      <c r="A11" s="807"/>
      <c r="B11" s="1186"/>
      <c r="C11" s="1064"/>
      <c r="D11" s="1064"/>
      <c r="E11" s="1187" t="s">
        <v>356</v>
      </c>
      <c r="F11" s="1188" t="s">
        <v>407</v>
      </c>
      <c r="G11" s="1188"/>
      <c r="H11" s="1183" t="s">
        <v>1094</v>
      </c>
      <c r="I11" s="1184"/>
      <c r="J11" s="1184"/>
      <c r="K11" s="1185"/>
      <c r="L11" s="807"/>
      <c r="M11" s="807"/>
      <c r="N11" s="807"/>
      <c r="O11" s="807"/>
      <c r="P11" s="1174"/>
      <c r="Q11" s="800"/>
    </row>
    <row r="12" s="804" customFormat="true" ht="15" hidden="false" customHeight="true" outlineLevel="0" collapsed="false">
      <c r="A12" s="807"/>
      <c r="B12" s="1186"/>
      <c r="C12" s="1064"/>
      <c r="D12" s="1064"/>
      <c r="E12" s="1187" t="s">
        <v>356</v>
      </c>
      <c r="F12" s="1188" t="s">
        <v>407</v>
      </c>
      <c r="G12" s="1188"/>
      <c r="H12" s="1183" t="s">
        <v>1094</v>
      </c>
      <c r="I12" s="1184"/>
      <c r="J12" s="1184"/>
      <c r="K12" s="1185"/>
      <c r="L12" s="807"/>
      <c r="M12" s="807"/>
      <c r="N12" s="807"/>
      <c r="O12" s="807"/>
      <c r="P12" s="1174"/>
      <c r="Q12" s="800"/>
    </row>
    <row r="13" s="1194" customFormat="true" ht="15.75" hidden="false" customHeight="true" outlineLevel="0" collapsed="false">
      <c r="A13" s="1189"/>
      <c r="B13" s="1190" t="s">
        <v>1095</v>
      </c>
      <c r="C13" s="1191"/>
      <c r="D13" s="1192"/>
      <c r="E13" s="1191"/>
      <c r="F13" s="1191"/>
      <c r="G13" s="1191"/>
      <c r="H13" s="1189"/>
      <c r="I13" s="1189"/>
      <c r="J13" s="1189"/>
      <c r="K13" s="1189"/>
      <c r="L13" s="1189"/>
      <c r="M13" s="1189"/>
      <c r="N13" s="1189"/>
      <c r="O13" s="1189"/>
      <c r="P13" s="1193"/>
    </row>
    <row r="14" s="804" customFormat="true" ht="15.75" hidden="false" customHeight="true" outlineLevel="0" collapsed="false">
      <c r="A14" s="807"/>
      <c r="B14" s="1195" t="s">
        <v>1096</v>
      </c>
      <c r="C14" s="1195"/>
      <c r="D14" s="1195"/>
      <c r="E14" s="1195"/>
      <c r="F14" s="1195"/>
      <c r="G14" s="1195"/>
      <c r="H14" s="1195"/>
      <c r="I14" s="1195"/>
      <c r="J14" s="1195"/>
      <c r="K14" s="807"/>
      <c r="L14" s="807"/>
      <c r="M14" s="807"/>
      <c r="N14" s="807"/>
      <c r="O14" s="807"/>
    </row>
    <row r="15" s="804" customFormat="true" ht="18" hidden="false" customHeight="true" outlineLevel="0" collapsed="false">
      <c r="A15" s="807"/>
      <c r="B15" s="1195"/>
      <c r="C15" s="1195"/>
      <c r="D15" s="1195"/>
      <c r="E15" s="1195"/>
      <c r="F15" s="1195"/>
      <c r="G15" s="1195"/>
      <c r="H15" s="1195"/>
      <c r="I15" s="1195"/>
      <c r="J15" s="1195"/>
      <c r="K15" s="807"/>
      <c r="L15" s="807"/>
      <c r="M15" s="807"/>
      <c r="N15" s="807"/>
      <c r="O15" s="807"/>
    </row>
    <row r="16" s="804" customFormat="true" ht="15" hidden="false" customHeight="true" outlineLevel="0" collapsed="false">
      <c r="A16" s="807"/>
      <c r="B16" s="1196" t="s">
        <v>1097</v>
      </c>
      <c r="C16" s="1196"/>
      <c r="D16" s="1196"/>
      <c r="E16" s="1196"/>
      <c r="F16" s="1197"/>
      <c r="G16" s="1197"/>
      <c r="H16" s="1198"/>
      <c r="I16" s="1198"/>
      <c r="J16" s="1198"/>
      <c r="K16" s="807"/>
      <c r="L16" s="807"/>
      <c r="M16" s="807"/>
      <c r="N16" s="807"/>
      <c r="O16" s="807"/>
      <c r="P16" s="1174"/>
    </row>
    <row r="17" s="804" customFormat="true" ht="29.25" hidden="false" customHeight="true" outlineLevel="0" collapsed="false">
      <c r="A17" s="807"/>
      <c r="B17" s="1064"/>
      <c r="C17" s="1064"/>
      <c r="D17" s="1064"/>
      <c r="E17" s="1064"/>
      <c r="F17" s="1064"/>
      <c r="G17" s="1064"/>
      <c r="H17" s="1064"/>
      <c r="I17" s="807"/>
      <c r="J17" s="1197"/>
      <c r="K17" s="1199"/>
      <c r="L17" s="1199"/>
      <c r="M17" s="1199"/>
      <c r="N17" s="1199"/>
      <c r="O17" s="807"/>
    </row>
    <row r="18" s="804" customFormat="true" ht="14.25" hidden="false" customHeight="false" outlineLevel="0" collapsed="false">
      <c r="A18" s="807"/>
      <c r="B18" s="1200"/>
      <c r="C18" s="1200"/>
      <c r="D18" s="1200"/>
      <c r="E18" s="1200"/>
      <c r="F18" s="1197"/>
      <c r="G18" s="1197"/>
      <c r="H18" s="1201" t="str">
        <f aca="false">CONCATENATE(TEXT(500-LEN(B17), "#")," characters left")</f>
        <v>500 characters left</v>
      </c>
      <c r="I18" s="807"/>
      <c r="J18" s="1202"/>
      <c r="K18" s="807"/>
      <c r="L18" s="807"/>
      <c r="M18" s="807"/>
      <c r="N18" s="807"/>
      <c r="O18" s="807"/>
      <c r="P18" s="1174"/>
    </row>
    <row r="19" s="804" customFormat="true" ht="15" hidden="false" customHeight="true" outlineLevel="0" collapsed="false">
      <c r="A19" s="528" t="s">
        <v>95</v>
      </c>
      <c r="B19" s="528" t="s">
        <v>1090</v>
      </c>
      <c r="C19" s="528"/>
      <c r="D19" s="528"/>
      <c r="E19" s="528"/>
      <c r="F19" s="528"/>
      <c r="G19" s="528"/>
      <c r="H19" s="528"/>
      <c r="I19" s="528"/>
      <c r="J19" s="528"/>
      <c r="K19" s="528"/>
      <c r="L19" s="528"/>
      <c r="M19" s="528"/>
      <c r="N19" s="528"/>
      <c r="O19" s="528"/>
      <c r="P19" s="800"/>
    </row>
    <row r="20" s="804" customFormat="true" ht="18" hidden="false" customHeight="true" outlineLevel="0" collapsed="false">
      <c r="A20" s="528"/>
      <c r="B20" s="1203" t="s">
        <v>1098</v>
      </c>
      <c r="C20" s="1203"/>
      <c r="D20" s="1203"/>
      <c r="E20" s="1203"/>
      <c r="F20" s="1203"/>
      <c r="G20" s="1203"/>
      <c r="H20" s="1203"/>
      <c r="I20" s="1204"/>
      <c r="J20" s="1205"/>
      <c r="K20" s="1205"/>
      <c r="L20" s="1205"/>
      <c r="M20" s="1205"/>
      <c r="N20" s="1205"/>
      <c r="O20" s="528"/>
      <c r="P20" s="800"/>
    </row>
    <row r="21" s="804" customFormat="true" ht="15" hidden="false" customHeight="true" outlineLevel="0" collapsed="false">
      <c r="A21" s="528"/>
      <c r="B21" s="1206"/>
      <c r="C21" s="1206"/>
      <c r="D21" s="1206"/>
      <c r="E21" s="1206"/>
      <c r="F21" s="1206"/>
      <c r="G21" s="1206"/>
      <c r="H21" s="1206"/>
      <c r="I21" s="1206"/>
      <c r="J21" s="1204"/>
      <c r="K21" s="1207" t="s">
        <v>1099</v>
      </c>
      <c r="L21" s="1207"/>
      <c r="M21" s="1207"/>
      <c r="N21" s="1207"/>
      <c r="O21" s="1207"/>
      <c r="P21" s="800"/>
    </row>
    <row r="22" s="804" customFormat="true" ht="25.5" hidden="false" customHeight="true" outlineLevel="0" collapsed="false">
      <c r="A22" s="528"/>
      <c r="B22" s="1208" t="s">
        <v>112</v>
      </c>
      <c r="C22" s="1209" t="s">
        <v>1100</v>
      </c>
      <c r="D22" s="1210" t="s">
        <v>1101</v>
      </c>
      <c r="E22" s="1210" t="s">
        <v>1102</v>
      </c>
      <c r="F22" s="456" t="s">
        <v>405</v>
      </c>
      <c r="G22" s="456"/>
      <c r="H22" s="1210" t="s">
        <v>410</v>
      </c>
      <c r="I22" s="1211" t="s">
        <v>1103</v>
      </c>
      <c r="J22" s="1212" t="s">
        <v>1104</v>
      </c>
      <c r="K22" s="1210" t="s">
        <v>412</v>
      </c>
      <c r="L22" s="1210" t="s">
        <v>1105</v>
      </c>
      <c r="M22" s="1210" t="s">
        <v>1106</v>
      </c>
      <c r="N22" s="1213" t="s">
        <v>1107</v>
      </c>
      <c r="O22" s="1213"/>
      <c r="P22" s="800"/>
      <c r="Q22" s="1172"/>
    </row>
    <row r="23" s="804" customFormat="true" ht="15.75" hidden="false" customHeight="true" outlineLevel="0" collapsed="false">
      <c r="A23" s="528"/>
      <c r="B23" s="1208"/>
      <c r="C23" s="1209"/>
      <c r="D23" s="1210"/>
      <c r="E23" s="1210"/>
      <c r="F23" s="456" t="s">
        <v>1108</v>
      </c>
      <c r="G23" s="456" t="s">
        <v>1109</v>
      </c>
      <c r="H23" s="1210"/>
      <c r="I23" s="1211"/>
      <c r="J23" s="1212"/>
      <c r="K23" s="1210"/>
      <c r="L23" s="1210"/>
      <c r="M23" s="1210"/>
      <c r="N23" s="1214" t="s">
        <v>1110</v>
      </c>
      <c r="O23" s="1215" t="s">
        <v>1111</v>
      </c>
      <c r="P23" s="800"/>
      <c r="Q23" s="1172"/>
    </row>
    <row r="24" s="804" customFormat="true" ht="18" hidden="false" customHeight="true" outlineLevel="0" collapsed="false">
      <c r="A24" s="1216"/>
      <c r="B24" s="1217" t="s">
        <v>407</v>
      </c>
      <c r="C24" s="1218"/>
      <c r="D24" s="1219"/>
      <c r="E24" s="1218"/>
      <c r="F24" s="1217" t="s">
        <v>407</v>
      </c>
      <c r="G24" s="1217" t="s">
        <v>407</v>
      </c>
      <c r="H24" s="1217" t="s">
        <v>407</v>
      </c>
      <c r="I24" s="163" t="s">
        <v>1112</v>
      </c>
      <c r="J24" s="1220" t="s">
        <v>1113</v>
      </c>
      <c r="K24" s="1221"/>
      <c r="L24" s="1219"/>
      <c r="M24" s="1219"/>
      <c r="N24" s="1219"/>
      <c r="O24" s="1222"/>
      <c r="P24" s="800"/>
      <c r="Q24" s="1223"/>
    </row>
    <row r="25" s="804" customFormat="true" ht="18" hidden="false" customHeight="true" outlineLevel="0" collapsed="false">
      <c r="A25" s="1216"/>
      <c r="B25" s="1217" t="s">
        <v>407</v>
      </c>
      <c r="C25" s="1224"/>
      <c r="D25" s="1064"/>
      <c r="E25" s="1224"/>
      <c r="F25" s="1217" t="s">
        <v>407</v>
      </c>
      <c r="G25" s="1217" t="s">
        <v>407</v>
      </c>
      <c r="H25" s="1217" t="s">
        <v>407</v>
      </c>
      <c r="I25" s="163" t="s">
        <v>1112</v>
      </c>
      <c r="J25" s="1220" t="s">
        <v>1113</v>
      </c>
      <c r="K25" s="1225"/>
      <c r="L25" s="1064"/>
      <c r="M25" s="1064"/>
      <c r="N25" s="1064"/>
      <c r="O25" s="1222"/>
      <c r="P25" s="800"/>
      <c r="Q25" s="1223"/>
    </row>
    <row r="26" s="804" customFormat="true" ht="18" hidden="false" customHeight="true" outlineLevel="0" collapsed="false">
      <c r="A26" s="1216"/>
      <c r="B26" s="1217" t="s">
        <v>407</v>
      </c>
      <c r="C26" s="1224"/>
      <c r="D26" s="1064"/>
      <c r="E26" s="1224"/>
      <c r="F26" s="1217" t="s">
        <v>407</v>
      </c>
      <c r="G26" s="1217" t="s">
        <v>407</v>
      </c>
      <c r="H26" s="1217" t="s">
        <v>407</v>
      </c>
      <c r="I26" s="163" t="s">
        <v>1112</v>
      </c>
      <c r="J26" s="1220" t="s">
        <v>1113</v>
      </c>
      <c r="K26" s="1225"/>
      <c r="L26" s="1064"/>
      <c r="M26" s="1064"/>
      <c r="N26" s="1064"/>
      <c r="O26" s="1222"/>
      <c r="P26" s="800"/>
      <c r="Q26" s="1223"/>
    </row>
    <row r="27" s="804" customFormat="true" ht="18" hidden="false" customHeight="true" outlineLevel="0" collapsed="false">
      <c r="A27" s="1216"/>
      <c r="B27" s="1217" t="s">
        <v>407</v>
      </c>
      <c r="C27" s="1224"/>
      <c r="D27" s="1064"/>
      <c r="E27" s="1224"/>
      <c r="F27" s="1217" t="s">
        <v>407</v>
      </c>
      <c r="G27" s="1217" t="s">
        <v>407</v>
      </c>
      <c r="H27" s="1217" t="s">
        <v>407</v>
      </c>
      <c r="I27" s="163" t="s">
        <v>1112</v>
      </c>
      <c r="J27" s="1220" t="s">
        <v>1113</v>
      </c>
      <c r="K27" s="1225"/>
      <c r="L27" s="1064"/>
      <c r="M27" s="1064"/>
      <c r="N27" s="1064"/>
      <c r="O27" s="1222"/>
      <c r="P27" s="800"/>
      <c r="Q27" s="1223"/>
    </row>
    <row r="28" s="804" customFormat="true" ht="18" hidden="false" customHeight="true" outlineLevel="0" collapsed="false">
      <c r="A28" s="1216"/>
      <c r="B28" s="1217" t="s">
        <v>407</v>
      </c>
      <c r="C28" s="1224"/>
      <c r="D28" s="1064"/>
      <c r="E28" s="1224"/>
      <c r="F28" s="1217" t="s">
        <v>407</v>
      </c>
      <c r="G28" s="1217" t="s">
        <v>407</v>
      </c>
      <c r="H28" s="1217" t="s">
        <v>407</v>
      </c>
      <c r="I28" s="163" t="s">
        <v>1112</v>
      </c>
      <c r="J28" s="1220" t="s">
        <v>1113</v>
      </c>
      <c r="K28" s="1225"/>
      <c r="L28" s="1064"/>
      <c r="M28" s="1064"/>
      <c r="N28" s="1064"/>
      <c r="O28" s="1222"/>
      <c r="P28" s="800"/>
      <c r="Q28" s="1223"/>
    </row>
    <row r="29" s="804" customFormat="true" ht="18" hidden="false" customHeight="true" outlineLevel="0" collapsed="false">
      <c r="A29" s="1216"/>
      <c r="B29" s="1217" t="s">
        <v>407</v>
      </c>
      <c r="C29" s="1224"/>
      <c r="D29" s="1064"/>
      <c r="E29" s="1224"/>
      <c r="F29" s="1217" t="s">
        <v>407</v>
      </c>
      <c r="G29" s="1217" t="s">
        <v>407</v>
      </c>
      <c r="H29" s="1217" t="s">
        <v>407</v>
      </c>
      <c r="I29" s="163" t="s">
        <v>1112</v>
      </c>
      <c r="J29" s="1220" t="s">
        <v>1113</v>
      </c>
      <c r="K29" s="1225"/>
      <c r="L29" s="1064"/>
      <c r="M29" s="1064"/>
      <c r="N29" s="1064"/>
      <c r="O29" s="1222"/>
      <c r="P29" s="800"/>
      <c r="Q29" s="1223"/>
    </row>
    <row r="30" s="1226" customFormat="true" ht="18" hidden="false" customHeight="true" outlineLevel="0" collapsed="false">
      <c r="A30" s="1216"/>
      <c r="B30" s="1217" t="s">
        <v>407</v>
      </c>
      <c r="C30" s="1224"/>
      <c r="D30" s="1064"/>
      <c r="E30" s="1224"/>
      <c r="F30" s="1217" t="s">
        <v>407</v>
      </c>
      <c r="G30" s="1217" t="s">
        <v>407</v>
      </c>
      <c r="H30" s="1217" t="s">
        <v>407</v>
      </c>
      <c r="I30" s="163" t="s">
        <v>1112</v>
      </c>
      <c r="J30" s="1220" t="s">
        <v>1113</v>
      </c>
      <c r="K30" s="1225"/>
      <c r="L30" s="1064"/>
      <c r="M30" s="1064"/>
      <c r="N30" s="1064"/>
      <c r="O30" s="1222"/>
      <c r="P30" s="800"/>
      <c r="Q30" s="1223"/>
    </row>
    <row r="31" s="1226" customFormat="true" ht="18" hidden="false" customHeight="true" outlineLevel="0" collapsed="false">
      <c r="A31" s="1216"/>
      <c r="B31" s="1217" t="s">
        <v>407</v>
      </c>
      <c r="C31" s="1224"/>
      <c r="D31" s="1064"/>
      <c r="E31" s="1224"/>
      <c r="F31" s="1217" t="s">
        <v>407</v>
      </c>
      <c r="G31" s="1217" t="s">
        <v>407</v>
      </c>
      <c r="H31" s="1217" t="s">
        <v>407</v>
      </c>
      <c r="I31" s="163" t="s">
        <v>1112</v>
      </c>
      <c r="J31" s="1220" t="s">
        <v>1113</v>
      </c>
      <c r="K31" s="1225"/>
      <c r="L31" s="1064"/>
      <c r="M31" s="1064"/>
      <c r="N31" s="1064"/>
      <c r="O31" s="1222"/>
      <c r="P31" s="800"/>
      <c r="Q31" s="1223"/>
    </row>
    <row r="32" s="1226" customFormat="true" ht="18" hidden="false" customHeight="true" outlineLevel="0" collapsed="false">
      <c r="A32" s="1216"/>
      <c r="B32" s="1217" t="s">
        <v>407</v>
      </c>
      <c r="C32" s="1224"/>
      <c r="D32" s="1064"/>
      <c r="E32" s="1224"/>
      <c r="F32" s="1217" t="s">
        <v>407</v>
      </c>
      <c r="G32" s="1217" t="s">
        <v>407</v>
      </c>
      <c r="H32" s="1217" t="s">
        <v>407</v>
      </c>
      <c r="I32" s="163" t="s">
        <v>1112</v>
      </c>
      <c r="J32" s="1220" t="s">
        <v>1113</v>
      </c>
      <c r="K32" s="1225"/>
      <c r="L32" s="1064"/>
      <c r="M32" s="1064"/>
      <c r="N32" s="1064"/>
      <c r="O32" s="1222"/>
      <c r="P32" s="800"/>
      <c r="Q32" s="1223"/>
    </row>
    <row r="33" s="1226" customFormat="true" ht="18" hidden="false" customHeight="true" outlineLevel="0" collapsed="false">
      <c r="A33" s="1216"/>
      <c r="B33" s="1217" t="s">
        <v>407</v>
      </c>
      <c r="C33" s="1224"/>
      <c r="D33" s="1064"/>
      <c r="E33" s="1224"/>
      <c r="F33" s="1217" t="s">
        <v>407</v>
      </c>
      <c r="G33" s="1217" t="s">
        <v>407</v>
      </c>
      <c r="H33" s="1217" t="s">
        <v>407</v>
      </c>
      <c r="I33" s="163" t="s">
        <v>1112</v>
      </c>
      <c r="J33" s="1220" t="s">
        <v>1113</v>
      </c>
      <c r="K33" s="1225"/>
      <c r="L33" s="1064"/>
      <c r="M33" s="1064"/>
      <c r="N33" s="1064"/>
      <c r="O33" s="1222"/>
      <c r="P33" s="800"/>
      <c r="Q33" s="1223"/>
    </row>
    <row r="34" s="1226" customFormat="true" ht="18" hidden="false" customHeight="true" outlineLevel="0" collapsed="false">
      <c r="A34" s="1216"/>
      <c r="B34" s="1217" t="s">
        <v>407</v>
      </c>
      <c r="C34" s="1224"/>
      <c r="D34" s="1064"/>
      <c r="E34" s="1224"/>
      <c r="F34" s="1217" t="s">
        <v>407</v>
      </c>
      <c r="G34" s="1217" t="s">
        <v>407</v>
      </c>
      <c r="H34" s="1217" t="s">
        <v>407</v>
      </c>
      <c r="I34" s="163" t="s">
        <v>1112</v>
      </c>
      <c r="J34" s="1220" t="s">
        <v>1113</v>
      </c>
      <c r="K34" s="1225"/>
      <c r="L34" s="1064"/>
      <c r="M34" s="1064"/>
      <c r="N34" s="1064"/>
      <c r="O34" s="1222"/>
      <c r="P34" s="800"/>
      <c r="Q34" s="1223"/>
    </row>
    <row r="35" s="1226" customFormat="true" ht="18" hidden="false" customHeight="true" outlineLevel="0" collapsed="false">
      <c r="A35" s="1216"/>
      <c r="B35" s="1217" t="s">
        <v>407</v>
      </c>
      <c r="C35" s="1224"/>
      <c r="D35" s="1064"/>
      <c r="E35" s="1224"/>
      <c r="F35" s="1217" t="s">
        <v>407</v>
      </c>
      <c r="G35" s="1217" t="s">
        <v>407</v>
      </c>
      <c r="H35" s="1217" t="s">
        <v>407</v>
      </c>
      <c r="I35" s="163" t="s">
        <v>1112</v>
      </c>
      <c r="J35" s="1220" t="s">
        <v>1113</v>
      </c>
      <c r="K35" s="1225"/>
      <c r="L35" s="1064"/>
      <c r="M35" s="1064"/>
      <c r="N35" s="1064"/>
      <c r="O35" s="1222"/>
      <c r="P35" s="800"/>
      <c r="Q35" s="1223"/>
    </row>
    <row r="36" s="1226" customFormat="true" ht="18" hidden="false" customHeight="true" outlineLevel="0" collapsed="false">
      <c r="A36" s="1216"/>
      <c r="B36" s="1217" t="s">
        <v>407</v>
      </c>
      <c r="C36" s="1224"/>
      <c r="D36" s="1064"/>
      <c r="E36" s="1224"/>
      <c r="F36" s="1217" t="s">
        <v>407</v>
      </c>
      <c r="G36" s="1217" t="s">
        <v>407</v>
      </c>
      <c r="H36" s="1217" t="s">
        <v>407</v>
      </c>
      <c r="I36" s="163" t="s">
        <v>1112</v>
      </c>
      <c r="J36" s="1220" t="s">
        <v>1113</v>
      </c>
      <c r="K36" s="1225"/>
      <c r="L36" s="1064"/>
      <c r="M36" s="1064"/>
      <c r="N36" s="1064"/>
      <c r="O36" s="1222"/>
      <c r="P36" s="800"/>
    </row>
    <row r="37" s="1226" customFormat="true" ht="18" hidden="false" customHeight="true" outlineLevel="0" collapsed="false">
      <c r="A37" s="1216"/>
      <c r="B37" s="1217" t="s">
        <v>407</v>
      </c>
      <c r="C37" s="1224"/>
      <c r="D37" s="1064"/>
      <c r="E37" s="1224"/>
      <c r="F37" s="1217" t="s">
        <v>407</v>
      </c>
      <c r="G37" s="1217" t="s">
        <v>407</v>
      </c>
      <c r="H37" s="1217" t="s">
        <v>407</v>
      </c>
      <c r="I37" s="163" t="s">
        <v>1112</v>
      </c>
      <c r="J37" s="1220" t="s">
        <v>1113</v>
      </c>
      <c r="K37" s="1225"/>
      <c r="L37" s="1064"/>
      <c r="M37" s="1064"/>
      <c r="N37" s="1064"/>
      <c r="O37" s="1222"/>
      <c r="P37" s="800"/>
    </row>
    <row r="38" s="1226" customFormat="true" ht="18" hidden="false" customHeight="true" outlineLevel="0" collapsed="false">
      <c r="A38" s="1216"/>
      <c r="B38" s="1217" t="s">
        <v>407</v>
      </c>
      <c r="C38" s="1224"/>
      <c r="D38" s="1064"/>
      <c r="E38" s="1224"/>
      <c r="F38" s="1217" t="s">
        <v>407</v>
      </c>
      <c r="G38" s="1217" t="s">
        <v>407</v>
      </c>
      <c r="H38" s="1217" t="s">
        <v>407</v>
      </c>
      <c r="I38" s="163" t="s">
        <v>1112</v>
      </c>
      <c r="J38" s="1220" t="s">
        <v>1113</v>
      </c>
      <c r="K38" s="1227"/>
      <c r="L38" s="1228"/>
      <c r="M38" s="1228"/>
      <c r="N38" s="1228"/>
      <c r="O38" s="1229"/>
      <c r="P38" s="800"/>
    </row>
    <row r="39" s="1233" customFormat="true" ht="18" hidden="false" customHeight="true" outlineLevel="0" collapsed="false">
      <c r="A39" s="218"/>
      <c r="B39" s="1230" t="s">
        <v>1114</v>
      </c>
      <c r="C39" s="709"/>
      <c r="D39" s="709"/>
      <c r="E39" s="709"/>
      <c r="F39" s="709"/>
      <c r="G39" s="709"/>
      <c r="H39" s="862"/>
      <c r="I39" s="709"/>
      <c r="J39" s="709"/>
      <c r="K39" s="1231" t="s">
        <v>1115</v>
      </c>
      <c r="L39" s="1231"/>
      <c r="M39" s="709"/>
      <c r="N39" s="1232"/>
      <c r="O39" s="709"/>
      <c r="P39" s="800"/>
    </row>
    <row r="40" s="1233" customFormat="true" ht="27" hidden="false" customHeight="true" outlineLevel="0" collapsed="false">
      <c r="A40" s="218"/>
      <c r="B40" s="862"/>
      <c r="C40" s="709"/>
      <c r="D40" s="709"/>
      <c r="E40" s="709"/>
      <c r="F40" s="709"/>
      <c r="G40" s="709"/>
      <c r="H40" s="709"/>
      <c r="I40" s="709"/>
      <c r="J40" s="709"/>
      <c r="K40" s="1231"/>
      <c r="L40" s="1231"/>
      <c r="M40" s="709"/>
      <c r="N40" s="709"/>
      <c r="O40" s="709"/>
      <c r="P40" s="1223"/>
    </row>
    <row r="41" s="1233" customFormat="true" ht="24.75" hidden="false" customHeight="true" outlineLevel="0" collapsed="false">
      <c r="A41" s="423"/>
      <c r="B41" s="423"/>
      <c r="C41" s="423"/>
      <c r="D41" s="423"/>
      <c r="E41" s="423"/>
      <c r="F41" s="855"/>
      <c r="G41" s="855"/>
      <c r="H41" s="423"/>
      <c r="I41" s="423"/>
      <c r="J41" s="423"/>
      <c r="K41" s="423"/>
      <c r="L41" s="423"/>
      <c r="M41" s="1234"/>
      <c r="N41" s="1235" t="s">
        <v>243</v>
      </c>
      <c r="O41" s="1236" t="s">
        <v>246</v>
      </c>
    </row>
    <row r="42" s="1233" customFormat="true" ht="14.25" hidden="false" customHeight="true" outlineLevel="0" collapsed="false">
      <c r="A42" s="415"/>
      <c r="B42" s="415"/>
      <c r="C42" s="415"/>
      <c r="D42" s="415"/>
      <c r="E42" s="415"/>
      <c r="F42" s="415"/>
      <c r="G42" s="415"/>
      <c r="H42" s="415"/>
      <c r="I42" s="415"/>
      <c r="J42" s="415"/>
      <c r="K42" s="415"/>
      <c r="L42" s="415"/>
      <c r="M42" s="415"/>
      <c r="N42" s="415"/>
      <c r="O42" s="415"/>
    </row>
    <row r="44" customFormat="false" ht="24.75" hidden="false" customHeight="true" outlineLevel="0" collapsed="false"/>
    <row r="48" customFormat="false" ht="24.75" hidden="false" customHeight="true" outlineLevel="0" collapsed="false"/>
    <row r="68" customFormat="false" ht="14.25" hidden="false" customHeight="false" outlineLevel="0" collapsed="false">
      <c r="B68" s="1237"/>
      <c r="O68" s="1238"/>
    </row>
    <row r="69" customFormat="false" ht="14.25" hidden="false" customHeight="false" outlineLevel="0" collapsed="false">
      <c r="B69" s="1237"/>
      <c r="O69" s="1238"/>
    </row>
    <row r="70" customFormat="false" ht="14.25" hidden="false" customHeight="false" outlineLevel="0" collapsed="false">
      <c r="B70" s="1237"/>
      <c r="O70" s="1238"/>
    </row>
    <row r="71" customFormat="false" ht="14.25" hidden="false" customHeight="false" outlineLevel="0" collapsed="false">
      <c r="B71" s="1237"/>
      <c r="O71" s="1238"/>
    </row>
    <row r="73" customFormat="false" ht="14.25" hidden="false" customHeight="false" outlineLevel="0" collapsed="false">
      <c r="B73" s="1238"/>
    </row>
    <row r="74" customFormat="false" ht="14.25" hidden="false" customHeight="false" outlineLevel="0" collapsed="false">
      <c r="B74" s="1238"/>
    </row>
    <row r="75" customFormat="false" ht="14.25" hidden="false" customHeight="false" outlineLevel="0" collapsed="false">
      <c r="B75" s="1238"/>
    </row>
    <row r="76" customFormat="false" ht="14.25" hidden="false" customHeight="false" outlineLevel="0" collapsed="false">
      <c r="B76" s="1238"/>
    </row>
    <row r="77" customFormat="false" ht="14.25" hidden="false" customHeight="false" outlineLevel="0" collapsed="false">
      <c r="B77" s="1238"/>
    </row>
  </sheetData>
  <mergeCells count="28">
    <mergeCell ref="B7:J7"/>
    <mergeCell ref="B8:J8"/>
    <mergeCell ref="C9:D9"/>
    <mergeCell ref="F9:G9"/>
    <mergeCell ref="I9:M9"/>
    <mergeCell ref="C10:D10"/>
    <mergeCell ref="F10:G10"/>
    <mergeCell ref="C11:D11"/>
    <mergeCell ref="F11:G11"/>
    <mergeCell ref="C12:D12"/>
    <mergeCell ref="F12:G12"/>
    <mergeCell ref="B14:J14"/>
    <mergeCell ref="B17:H17"/>
    <mergeCell ref="B20:H20"/>
    <mergeCell ref="K21:O21"/>
    <mergeCell ref="B22:B23"/>
    <mergeCell ref="C22:C23"/>
    <mergeCell ref="D22:D23"/>
    <mergeCell ref="E22:E23"/>
    <mergeCell ref="F22:G22"/>
    <mergeCell ref="H22:H23"/>
    <mergeCell ref="I22:I23"/>
    <mergeCell ref="J22:J23"/>
    <mergeCell ref="K22:K23"/>
    <mergeCell ref="L22:L23"/>
    <mergeCell ref="M22:M23"/>
    <mergeCell ref="N22:O22"/>
    <mergeCell ref="K39:L40"/>
  </mergeCells>
  <dataValidations count="18">
    <dataValidation allowBlank="true" operator="between" prompt="Date of adoption by the municipal council (or equivalent)." showDropDown="false" showErrorMessage="true" showInputMessage="true" sqref="E9" type="none">
      <formula1>0</formula1>
      <formula2>0</formula2>
    </dataValidation>
    <dataValidation allowBlank="true" operator="between" prompt="Permission to publish on the CoM website?&#10;Select √: Yes or ×: No in the drop-down menu.&#10;&#10;Note: Your reference Local Adaptation Plan(s) will be published on the Covenant of Mayors website. Specify which other submitted documents you want to make public." showDropDown="false" showErrorMessage="true" showInputMessage="true" sqref="H9" type="none">
      <formula1>0</formula1>
      <formula2>0</formula2>
    </dataValidation>
    <dataValidation allowBlank="true" operator="between" showDropDown="false" showErrorMessage="true" showInputMessage="true" sqref="C18:G18 I18:O18 B19:O19 B20:H20 B22:F22 H22 K22:N22 P22:P23 F23" type="none">
      <formula1>0</formula1>
      <formula2>0</formula2>
    </dataValidation>
    <dataValidation allowBlank="true" operator="between" promptTitle="Select sector" showDropDown="false" showErrorMessage="true" showInputMessage="true" sqref="O20 P24:P25" type="none">
      <formula1>0</formula1>
      <formula2>0</formula2>
    </dataValidation>
    <dataValidation allowBlank="true" operator="between" showDropDown="false" showErrorMessage="true" showInputMessage="true" sqref="F10:F12" type="list">
      <formula1>Language</formula1>
      <formula2>0</formula2>
    </dataValidation>
    <dataValidation allowBlank="true" operator="between" showDropDown="false" showErrorMessage="true" showInputMessage="true" sqref="J24:J38" type="list">
      <formula1>KeyAction</formula1>
      <formula2>0</formula2>
    </dataValidation>
    <dataValidation allowBlank="true" operator="between" promptTitle="Select sector" showDropDown="false" showErrorMessage="true" showInputMessage="true" sqref="B24:B38" type="list">
      <formula1>Sectors</formula1>
      <formula2>0</formula2>
    </dataValidation>
    <dataValidation allowBlank="true" operator="between" showDropDown="false" showErrorMessage="true" showInputMessage="true" sqref="H24:H38" type="list">
      <formula1>ActionStatus</formula1>
      <formula2>0</formula2>
    </dataValidation>
    <dataValidation allowBlank="true" operator="between" prompt="Please specify how adaptation is mainstreamed into other policy fields / into sector plans." showDropDown="false" showErrorMessage="true" showInputMessage="true" sqref="B17" type="none">
      <formula1>0</formula1>
      <formula2>0</formula2>
    </dataValidation>
    <dataValidation allowBlank="true" operator="between" showDropDown="false" showErrorMessage="true" showInputMessage="true" sqref="H10:H12" type="list">
      <formula1>YesNo</formula1>
      <formula2>0</formula2>
    </dataValidation>
    <dataValidation allowBlank="true" operator="between" prompt="Define(s) a set of concrete adaptation actions, together with time frames and assigned responsibilities. It can be a standalone Action Plan (e.g. general municipal plan) or several sector plans." promptTitle="Adaptation Action Plan(s)" showDropDown="false" showErrorMessage="true" showInputMessage="true" sqref="B7" type="none">
      <formula1>0</formula1>
      <formula2>0</formula2>
    </dataValidation>
    <dataValidation allowBlank="true" operator="between" showDropDown="false" showErrorMessage="true" showInputMessage="true" sqref="F24:G38" type="list">
      <formula1>Year</formula1>
      <formula2>0</formula2>
    </dataValidation>
    <dataValidation allowBlank="true" operator="between" prompt="Refers to the capital invested." showDropDown="false" showErrorMessage="true" showInputMessage="true" sqref="N23" type="none">
      <formula1>0</formula1>
      <formula2>0</formula2>
    </dataValidation>
    <dataValidation allowBlank="true" operator="between" prompt="Refers to operating costs or other non-investment costs.&#10;" showDropDown="false" showErrorMessage="true" showInputMessage="true" sqref="O23" type="none">
      <formula1>0</formula1>
      <formula2>0</formula2>
    </dataValidation>
    <dataValidation allowBlank="true" operator="between" showDropDown="false" showErrorMessage="true" showInputMessage="true" sqref="I24:I38" type="list">
      <formula1>selectx</formula1>
      <formula2>0</formula2>
    </dataValidation>
    <dataValidation allowBlank="true" operator="between" prompt="Please tick if the listed action also has positive impacts on climate mitigation in your territory." showDropDown="false" showErrorMessage="true" showInputMessage="true" sqref="I22:I23" type="none">
      <formula1>0</formula1>
      <formula2>0</formula2>
    </dataValidation>
    <dataValidation allowBlank="true" operator="between" prompt="Actions that your local authority has successfully implemented and that have led to significant benefits. &#10;[Only on-going and completed actions can be marked as Key Action]" promptTitle="Key Actions" showDropDown="false" showErrorMessage="true" showInputMessage="true" sqref="K21:O21" type="none">
      <formula1>0</formula1>
      <formula2>0</formula2>
    </dataValidation>
    <dataValidation allowBlank="true" operator="between" prompt="Action that your local authority has successfully implemented and that have led to significant benefits. &#10;&#10;YourKey Actions (marked with ☼) will be promoted through the Covenant website and other material (e.g. catalogue of good practices).&#10;" promptTitle="Key Action" showDropDown="false" showErrorMessage="true" showInputMessage="true" sqref="J22:J23" type="none">
      <formula1>0</formula1>
      <formula2>0</formula2>
    </dataValidation>
  </dataValidations>
  <hyperlinks>
    <hyperlink ref="O1" location="Home!A1" display="y HOME"/>
    <hyperlink ref="B14" r:id="rId1" display=" Send your Local Adaptation Action Plan and other planning documents (if any) to helpdesk@mayors-adapt.eu."/>
    <hyperlink ref="K39" location="Indicators!A1" display="i For quantifying the risk/vulnerability tackled and/or the outcome reached, click to see examples of indicators."/>
    <hyperlink ref="N41" location="'Risks &amp; vulnerabilities'!A1" display="BACK Û"/>
    <hyperlink ref="O41" location="'Adaptation Report'!A1" display="Ü NEXT"/>
  </hyperlinks>
  <printOptions headings="false" gridLines="false" gridLinesSet="true" horizontalCentered="true" verticalCentered="false"/>
  <pageMargins left="0.118055555555556" right="0.118055555555556" top="0.157638888888889" bottom="0.157638888888889"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74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9" activeCellId="0" sqref="B9"/>
    </sheetView>
  </sheetViews>
  <sheetFormatPr defaultColWidth="10.9921875" defaultRowHeight="14.25" zeroHeight="false" outlineLevelRow="0" outlineLevelCol="0"/>
  <cols>
    <col collapsed="false" customWidth="true" hidden="false" outlineLevel="0" max="1" min="1" style="1239" width="32.37"/>
    <col collapsed="false" customWidth="false" hidden="false" outlineLevel="0" max="2" min="2" style="1239" width="11"/>
    <col collapsed="false" customWidth="true" hidden="false" outlineLevel="0" max="3" min="3" style="1239" width="11.5"/>
    <col collapsed="false" customWidth="false" hidden="false" outlineLevel="0" max="17" min="4" style="1239" width="11"/>
    <col collapsed="false" customWidth="true" hidden="false" outlineLevel="0" max="18" min="18" style="1239" width="11.13"/>
    <col collapsed="false" customWidth="false" hidden="false" outlineLevel="0" max="1024" min="19" style="1239" width="11"/>
  </cols>
  <sheetData>
    <row r="1" s="605" customFormat="true" ht="54.75" hidden="false" customHeight="true" outlineLevel="0" collapsed="false">
      <c r="A1" s="1240" t="s">
        <v>1116</v>
      </c>
      <c r="B1" s="1240"/>
      <c r="C1" s="1240"/>
      <c r="D1" s="1240"/>
      <c r="E1" s="1241"/>
      <c r="F1" s="1241"/>
      <c r="G1" s="1241"/>
      <c r="H1" s="1241"/>
      <c r="I1" s="1241"/>
      <c r="J1" s="1241"/>
      <c r="K1" s="1240"/>
      <c r="L1" s="1240"/>
      <c r="M1" s="1240"/>
      <c r="N1" s="1240"/>
      <c r="O1" s="1240"/>
      <c r="P1" s="1240"/>
      <c r="Q1" s="1240"/>
      <c r="S1" s="1242" t="s">
        <v>4</v>
      </c>
      <c r="T1" s="1240"/>
      <c r="U1" s="1240"/>
      <c r="W1" s="1240"/>
      <c r="X1" s="1240"/>
      <c r="Y1" s="1243"/>
      <c r="AA1" s="1243"/>
      <c r="AB1" s="1243"/>
      <c r="AC1" s="1243"/>
      <c r="AD1" s="1243"/>
      <c r="AE1" s="1243"/>
      <c r="AF1" s="1243"/>
      <c r="AG1" s="1243"/>
      <c r="AH1" s="1240"/>
      <c r="AI1" s="1240"/>
      <c r="AK1" s="4"/>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626" customFormat="true" ht="21" hidden="false" customHeight="true" outlineLevel="0" collapsed="false">
      <c r="A6" s="621" t="s">
        <v>1117</v>
      </c>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5"/>
      <c r="AK6" s="1246"/>
    </row>
    <row r="7" s="99" customFormat="true" ht="21" hidden="false" customHeight="true" outlineLevel="0" collapsed="false">
      <c r="A7" s="368" t="s">
        <v>1118</v>
      </c>
      <c r="B7" s="369"/>
      <c r="C7" s="369"/>
      <c r="D7" s="369"/>
    </row>
    <row r="8" s="99" customFormat="true" ht="7.5" hidden="false" customHeight="true" outlineLevel="0" collapsed="false"/>
    <row r="9" s="99" customFormat="true" ht="14.25" hidden="false" customHeight="false" outlineLevel="0" collapsed="false">
      <c r="A9" s="1247" t="s">
        <v>1119</v>
      </c>
      <c r="B9" s="1248"/>
      <c r="C9" s="1248"/>
      <c r="D9" s="1248"/>
      <c r="E9" s="1248"/>
      <c r="F9" s="1248"/>
      <c r="G9" s="1248"/>
    </row>
    <row r="10" s="99" customFormat="true" ht="7.5" hidden="false" customHeight="true" outlineLevel="0" collapsed="false">
      <c r="A10" s="1249"/>
    </row>
    <row r="11" s="919" customFormat="true" ht="7.5" hidden="false" customHeight="true" outlineLevel="0" collapsed="false">
      <c r="A11" s="1250"/>
    </row>
    <row r="12" s="919" customFormat="true" ht="14.25" hidden="false" customHeight="false" outlineLevel="0" collapsed="false">
      <c r="A12" s="643" t="s">
        <v>1120</v>
      </c>
      <c r="B12" s="1251"/>
      <c r="C12" s="1251"/>
      <c r="D12" s="1251"/>
      <c r="E12" s="1251"/>
      <c r="F12" s="1251"/>
      <c r="G12" s="1251"/>
    </row>
    <row r="13" s="919" customFormat="true" ht="7.5" hidden="false" customHeight="true" outlineLevel="0" collapsed="false">
      <c r="A13" s="643"/>
    </row>
    <row r="14" s="99" customFormat="true" ht="7.5" hidden="false" customHeight="true" outlineLevel="0" collapsed="false">
      <c r="A14" s="629"/>
    </row>
    <row r="15" s="99" customFormat="true" ht="14.25" hidden="false" customHeight="false" outlineLevel="0" collapsed="false">
      <c r="A15" s="709" t="s">
        <v>354</v>
      </c>
      <c r="B15" s="1251"/>
      <c r="C15" s="1251"/>
      <c r="D15" s="1252"/>
      <c r="E15" s="1252"/>
      <c r="F15" s="1252"/>
      <c r="G15" s="1252"/>
      <c r="H15" s="1253"/>
    </row>
    <row r="16" s="99" customFormat="true" ht="7.5" hidden="false" customHeight="true" outlineLevel="0" collapsed="false">
      <c r="A16" s="709"/>
    </row>
    <row r="17" s="919" customFormat="true" ht="7.5" hidden="false" customHeight="true" outlineLevel="0" collapsed="false">
      <c r="A17" s="661"/>
    </row>
    <row r="18" s="919" customFormat="true" ht="14.25" hidden="false" customHeight="false" outlineLevel="0" collapsed="false">
      <c r="A18" s="1254" t="s">
        <v>112</v>
      </c>
      <c r="B18" s="1248"/>
      <c r="C18" s="1248"/>
      <c r="D18" s="1248"/>
      <c r="E18" s="1248"/>
      <c r="F18" s="1248"/>
      <c r="G18" s="1248"/>
    </row>
    <row r="19" s="919" customFormat="true" ht="7.5" hidden="false" customHeight="true" outlineLevel="0" collapsed="false">
      <c r="A19" s="661"/>
    </row>
    <row r="20" s="99" customFormat="true" ht="7.5" hidden="false" customHeight="true" outlineLevel="0" collapsed="false">
      <c r="A20" s="709"/>
    </row>
    <row r="21" s="99" customFormat="true" ht="14.25" hidden="false" customHeight="false" outlineLevel="0" collapsed="false">
      <c r="A21" s="1255" t="s">
        <v>1121</v>
      </c>
      <c r="B21" s="1248"/>
      <c r="C21" s="1248"/>
      <c r="D21" s="1248"/>
      <c r="E21" s="1248"/>
      <c r="F21" s="1248"/>
      <c r="G21" s="1248"/>
    </row>
    <row r="22" s="99" customFormat="true" ht="7.5" hidden="false" customHeight="true" outlineLevel="0" collapsed="false">
      <c r="A22" s="709"/>
    </row>
    <row r="23" s="919" customFormat="true" ht="7.5" hidden="false" customHeight="true" outlineLevel="0" collapsed="false">
      <c r="A23" s="661"/>
    </row>
    <row r="24" s="919" customFormat="true" ht="14.25" hidden="false" customHeight="false" outlineLevel="0" collapsed="false">
      <c r="A24" s="1254" t="s">
        <v>1122</v>
      </c>
      <c r="B24" s="1248"/>
      <c r="C24" s="1248"/>
      <c r="D24" s="1248"/>
      <c r="E24" s="1248"/>
      <c r="F24" s="1248"/>
      <c r="G24" s="1248"/>
    </row>
    <row r="25" s="919" customFormat="true" ht="7.5" hidden="false" customHeight="true" outlineLevel="0" collapsed="false">
      <c r="A25" s="661"/>
    </row>
    <row r="26" s="99" customFormat="true" ht="7.5" hidden="false" customHeight="true" outlineLevel="0" collapsed="false">
      <c r="A26" s="709"/>
    </row>
    <row r="27" s="99" customFormat="true" ht="14.25" hidden="false" customHeight="false" outlineLevel="0" collapsed="false">
      <c r="A27" s="1255" t="s">
        <v>403</v>
      </c>
      <c r="B27" s="1248"/>
      <c r="C27" s="1248"/>
      <c r="D27" s="1248"/>
      <c r="E27" s="1248"/>
      <c r="F27" s="1248"/>
      <c r="G27" s="1248"/>
    </row>
    <row r="28" s="99" customFormat="true" ht="7.5" hidden="false" customHeight="true" outlineLevel="0" collapsed="false">
      <c r="A28" s="709"/>
    </row>
    <row r="29" s="919" customFormat="true" ht="7.5" hidden="false" customHeight="true" outlineLevel="0" collapsed="false">
      <c r="A29" s="661"/>
    </row>
    <row r="30" s="919" customFormat="true" ht="75.75" hidden="false" customHeight="true" outlineLevel="0" collapsed="false">
      <c r="A30" s="643" t="s">
        <v>1123</v>
      </c>
      <c r="B30" s="1256"/>
      <c r="C30" s="1256"/>
      <c r="D30" s="1256"/>
      <c r="E30" s="1256"/>
      <c r="F30" s="1256"/>
      <c r="G30" s="1256"/>
      <c r="H30" s="1256"/>
      <c r="I30" s="1256"/>
      <c r="J30" s="1256"/>
      <c r="K30" s="1256"/>
      <c r="L30" s="1256"/>
      <c r="M30" s="1256"/>
      <c r="N30" s="1256"/>
      <c r="O30" s="1256"/>
      <c r="P30" s="1257" t="str">
        <f aca="false">CONCATENATE(TEXT(900-LEN(B30), "#")," chars left")</f>
        <v>900 chars left</v>
      </c>
    </row>
    <row r="31" s="919" customFormat="true" ht="7.5" hidden="false" customHeight="true" outlineLevel="0" collapsed="false">
      <c r="A31" s="661"/>
    </row>
    <row r="32" s="99" customFormat="true" ht="7.5" hidden="false" customHeight="true" outlineLevel="0" collapsed="false">
      <c r="A32" s="709"/>
    </row>
    <row r="33" s="99" customFormat="true" ht="15" hidden="false" customHeight="false" outlineLevel="0" collapsed="false">
      <c r="A33" s="709" t="s">
        <v>405</v>
      </c>
      <c r="B33" s="1248"/>
      <c r="C33" s="1252"/>
      <c r="D33" s="1248"/>
      <c r="E33" s="1252"/>
      <c r="F33" s="1252"/>
      <c r="G33" s="1252"/>
      <c r="H33" s="1258"/>
    </row>
    <row r="34" s="99" customFormat="true" ht="7.5" hidden="false" customHeight="true" outlineLevel="0" collapsed="false">
      <c r="A34" s="709"/>
      <c r="C34" s="1253"/>
      <c r="D34" s="1253"/>
      <c r="E34" s="1253"/>
      <c r="F34" s="1253"/>
      <c r="G34" s="1253"/>
      <c r="H34" s="1253"/>
    </row>
    <row r="35" s="919" customFormat="true" ht="7.5" hidden="false" customHeight="true" outlineLevel="0" collapsed="false">
      <c r="A35" s="661"/>
      <c r="C35" s="1259"/>
      <c r="D35" s="1259"/>
      <c r="E35" s="1259"/>
      <c r="F35" s="1259"/>
      <c r="G35" s="1259"/>
      <c r="H35" s="1259"/>
    </row>
    <row r="36" s="919" customFormat="true" ht="15" hidden="false" customHeight="false" outlineLevel="0" collapsed="false">
      <c r="A36" s="661" t="s">
        <v>82</v>
      </c>
      <c r="B36" s="650" t="s">
        <v>1124</v>
      </c>
      <c r="E36" s="1260" t="s">
        <v>1125</v>
      </c>
      <c r="H36" s="1261"/>
    </row>
    <row r="37" s="919" customFormat="true" ht="14.25" hidden="false" customHeight="false" outlineLevel="0" collapsed="false">
      <c r="A37" s="661"/>
      <c r="B37" s="650" t="s">
        <v>1126</v>
      </c>
      <c r="E37" s="1260" t="s">
        <v>1125</v>
      </c>
    </row>
    <row r="38" s="919" customFormat="true" ht="14.25" hidden="false" customHeight="false" outlineLevel="0" collapsed="false">
      <c r="A38" s="661"/>
      <c r="B38" s="650" t="s">
        <v>1127</v>
      </c>
      <c r="E38" s="1260" t="s">
        <v>1125</v>
      </c>
    </row>
    <row r="39" s="919" customFormat="true" ht="14.25" hidden="false" customHeight="false" outlineLevel="0" collapsed="false">
      <c r="A39" s="661"/>
      <c r="B39" s="650" t="s">
        <v>1128</v>
      </c>
      <c r="E39" s="1260" t="s">
        <v>1125</v>
      </c>
    </row>
    <row r="40" s="919" customFormat="true" ht="14.25" hidden="false" customHeight="false" outlineLevel="0" collapsed="false">
      <c r="A40" s="661"/>
      <c r="B40" s="650" t="s">
        <v>47</v>
      </c>
      <c r="E40" s="1260" t="s">
        <v>1125</v>
      </c>
    </row>
    <row r="41" s="919" customFormat="true" ht="14.25" hidden="false" customHeight="false" outlineLevel="0" collapsed="false">
      <c r="A41" s="661"/>
      <c r="B41" s="650" t="s">
        <v>1129</v>
      </c>
      <c r="E41" s="1260" t="s">
        <v>1125</v>
      </c>
    </row>
    <row r="42" s="919" customFormat="true" ht="15.75" hidden="false" customHeight="false" outlineLevel="0" collapsed="false">
      <c r="A42" s="661"/>
      <c r="B42" s="650"/>
      <c r="E42" s="61" t="s">
        <v>68</v>
      </c>
      <c r="F42" s="1262"/>
      <c r="G42" s="1262"/>
    </row>
    <row r="43" s="919" customFormat="true" ht="7.5" hidden="false" customHeight="true" outlineLevel="0" collapsed="false">
      <c r="A43" s="661"/>
      <c r="B43" s="650"/>
    </row>
    <row r="44" s="99" customFormat="true" ht="7.5" hidden="false" customHeight="true" outlineLevel="0" collapsed="false">
      <c r="A44" s="709"/>
      <c r="B44" s="706"/>
    </row>
    <row r="45" s="99" customFormat="true" ht="14.25" hidden="false" customHeight="false" outlineLevel="0" collapsed="false">
      <c r="A45" s="709" t="s">
        <v>1130</v>
      </c>
      <c r="B45" s="1263"/>
      <c r="C45" s="1263"/>
      <c r="D45" s="1263"/>
      <c r="E45" s="1263"/>
      <c r="F45" s="1263"/>
      <c r="G45" s="1263"/>
    </row>
    <row r="46" s="99" customFormat="true" ht="7.5" hidden="false" customHeight="true" outlineLevel="0" collapsed="false">
      <c r="A46" s="709"/>
    </row>
    <row r="47" s="637" customFormat="true" ht="7.5" hidden="false" customHeight="true" outlineLevel="0" collapsed="false">
      <c r="A47" s="661"/>
    </row>
    <row r="48" s="637" customFormat="true" ht="14.25" hidden="false" customHeight="false" outlineLevel="0" collapsed="false">
      <c r="A48" s="661" t="s">
        <v>480</v>
      </c>
      <c r="B48" s="1263"/>
      <c r="C48" s="1263"/>
      <c r="D48" s="1263"/>
      <c r="E48" s="1263"/>
      <c r="F48" s="1263"/>
      <c r="G48" s="1263"/>
    </row>
    <row r="49" s="637" customFormat="true" ht="14.25" hidden="false" customHeight="true" outlineLevel="0" collapsed="false"/>
    <row r="50" s="626" customFormat="true" ht="21" hidden="false" customHeight="true" outlineLevel="0" collapsed="false">
      <c r="A50" s="1244" t="s">
        <v>1131</v>
      </c>
      <c r="B50" s="1244"/>
      <c r="C50" s="1244"/>
      <c r="D50" s="1244"/>
      <c r="E50" s="1244"/>
      <c r="F50" s="1244"/>
      <c r="G50" s="1244"/>
      <c r="H50" s="1244"/>
      <c r="I50" s="1244"/>
      <c r="J50" s="1244"/>
      <c r="K50" s="1244"/>
      <c r="L50" s="1244"/>
      <c r="M50" s="1244"/>
      <c r="N50" s="1244"/>
      <c r="O50" s="1244"/>
      <c r="P50" s="1244"/>
      <c r="Q50" s="1244"/>
      <c r="R50" s="1244"/>
      <c r="S50" s="1244"/>
      <c r="T50" s="1244"/>
      <c r="U50" s="1244"/>
      <c r="V50" s="1244"/>
      <c r="W50" s="1244"/>
      <c r="X50" s="1244"/>
      <c r="Y50" s="1244"/>
      <c r="Z50" s="1244"/>
      <c r="AA50" s="1244"/>
      <c r="AB50" s="1244"/>
      <c r="AC50" s="1244"/>
      <c r="AD50" s="1244"/>
      <c r="AE50" s="1244"/>
      <c r="AF50" s="1244"/>
      <c r="AG50" s="1244"/>
      <c r="AH50" s="1244"/>
      <c r="AI50" s="1244"/>
      <c r="AJ50" s="1245"/>
      <c r="AK50" s="1246"/>
    </row>
    <row r="51" s="99" customFormat="true" ht="14.25" hidden="false" customHeight="true" outlineLevel="0" collapsed="false">
      <c r="A51" s="666"/>
      <c r="B51" s="690"/>
      <c r="C51" s="476"/>
      <c r="D51" s="476"/>
      <c r="E51" s="476"/>
      <c r="F51" s="476"/>
    </row>
    <row r="52" s="99" customFormat="true" ht="13.5" hidden="false" customHeight="true" outlineLevel="0" collapsed="false">
      <c r="A52" s="1264" t="s">
        <v>1132</v>
      </c>
      <c r="B52" s="1265"/>
      <c r="C52" s="476"/>
      <c r="D52" s="476"/>
      <c r="E52" s="476"/>
      <c r="H52" s="1266"/>
    </row>
    <row r="53" s="99" customFormat="true" ht="7.5" hidden="false" customHeight="true" outlineLevel="0" collapsed="false">
      <c r="A53" s="1264"/>
      <c r="B53" s="688"/>
      <c r="C53" s="476"/>
      <c r="D53" s="476"/>
      <c r="E53" s="476"/>
      <c r="H53" s="1266"/>
    </row>
    <row r="54" s="99" customFormat="true" ht="14.25" hidden="false" customHeight="false" outlineLevel="0" collapsed="false">
      <c r="A54" s="1264" t="s">
        <v>1133</v>
      </c>
      <c r="B54" s="1265"/>
      <c r="C54" s="476"/>
      <c r="D54" s="476"/>
      <c r="E54" s="476"/>
      <c r="H54" s="1266"/>
    </row>
    <row r="55" s="99" customFormat="true" ht="7.5" hidden="false" customHeight="true" outlineLevel="0" collapsed="false">
      <c r="A55" s="1264"/>
      <c r="B55" s="688"/>
      <c r="C55" s="476"/>
      <c r="D55" s="476"/>
      <c r="E55" s="476"/>
      <c r="H55" s="1266"/>
    </row>
    <row r="56" s="99" customFormat="true" ht="14.25" hidden="false" customHeight="false" outlineLevel="0" collapsed="false">
      <c r="A56" s="1264" t="s">
        <v>1134</v>
      </c>
      <c r="B56" s="1265"/>
      <c r="C56" s="476"/>
      <c r="D56" s="476"/>
      <c r="E56" s="476"/>
    </row>
    <row r="57" s="99" customFormat="true" ht="7.5" hidden="false" customHeight="true" outlineLevel="0" collapsed="false">
      <c r="A57" s="1264"/>
      <c r="B57" s="688"/>
      <c r="C57" s="476"/>
      <c r="D57" s="476"/>
      <c r="E57" s="476"/>
    </row>
    <row r="58" s="99" customFormat="true" ht="14.25" hidden="false" customHeight="false" outlineLevel="0" collapsed="false">
      <c r="A58" s="1264" t="s">
        <v>1135</v>
      </c>
      <c r="B58" s="1265"/>
      <c r="C58" s="689"/>
      <c r="D58" s="476"/>
      <c r="E58" s="476"/>
    </row>
    <row r="59" s="99" customFormat="true" ht="7.5" hidden="false" customHeight="true" outlineLevel="0" collapsed="false">
      <c r="A59" s="1264"/>
      <c r="B59" s="688"/>
      <c r="C59" s="689"/>
      <c r="D59" s="476"/>
      <c r="E59" s="476"/>
    </row>
    <row r="60" s="99" customFormat="true" ht="14.25" hidden="false" customHeight="false" outlineLevel="0" collapsed="false">
      <c r="A60" s="694" t="s">
        <v>1136</v>
      </c>
      <c r="B60" s="549"/>
      <c r="C60" s="689"/>
      <c r="D60" s="476"/>
      <c r="E60" s="476"/>
    </row>
    <row r="61" s="99" customFormat="true" ht="7.5" hidden="false" customHeight="true" outlineLevel="0" collapsed="false">
      <c r="A61" s="1267"/>
      <c r="B61" s="688"/>
      <c r="C61" s="689"/>
      <c r="D61" s="476"/>
      <c r="E61" s="476"/>
    </row>
    <row r="62" s="99" customFormat="true" ht="14.25" hidden="false" customHeight="false" outlineLevel="0" collapsed="false">
      <c r="A62" s="694" t="s">
        <v>450</v>
      </c>
      <c r="B62" s="1268" t="s">
        <v>1137</v>
      </c>
      <c r="C62" s="1268"/>
      <c r="D62" s="1269"/>
      <c r="E62" s="1269" t="s">
        <v>11</v>
      </c>
    </row>
    <row r="63" s="99" customFormat="true" ht="15.75" hidden="false" customHeight="true" outlineLevel="0" collapsed="false">
      <c r="A63" s="628"/>
      <c r="B63" s="476"/>
      <c r="C63" s="476"/>
      <c r="D63" s="476"/>
      <c r="E63" s="476"/>
      <c r="F63" s="476"/>
    </row>
    <row r="64" s="99" customFormat="true" ht="27" hidden="false" customHeight="true" outlineLevel="0" collapsed="false">
      <c r="A64" s="1270" t="s">
        <v>1138</v>
      </c>
      <c r="B64" s="476"/>
      <c r="C64" s="476"/>
      <c r="D64" s="476"/>
      <c r="E64" s="476"/>
      <c r="F64" s="476"/>
    </row>
    <row r="65" s="99" customFormat="true" ht="14.25" hidden="false" customHeight="false" outlineLevel="0" collapsed="false">
      <c r="A65" s="694" t="s">
        <v>1139</v>
      </c>
      <c r="B65" s="1271"/>
      <c r="C65" s="1272"/>
      <c r="D65" s="1273"/>
      <c r="E65" s="1274"/>
      <c r="F65" s="1274"/>
      <c r="G65" s="1274"/>
      <c r="H65" s="1274"/>
      <c r="I65" s="1274"/>
      <c r="J65" s="1274"/>
      <c r="K65" s="1274"/>
      <c r="L65" s="1274"/>
      <c r="M65" s="1274"/>
      <c r="N65" s="1274"/>
      <c r="O65" s="1274"/>
      <c r="P65" s="1274"/>
      <c r="Q65" s="1274"/>
      <c r="R65" s="1274"/>
      <c r="S65" s="1274"/>
      <c r="T65" s="1274"/>
      <c r="U65" s="1274"/>
      <c r="V65" s="1274"/>
      <c r="W65" s="1274"/>
      <c r="X65" s="1274"/>
      <c r="Y65" s="1274"/>
      <c r="Z65" s="1274"/>
      <c r="AA65" s="1274"/>
      <c r="AB65" s="1274"/>
      <c r="AC65" s="1274"/>
      <c r="AD65" s="1274"/>
      <c r="AE65" s="1274"/>
      <c r="AF65" s="1274"/>
      <c r="AG65" s="1274"/>
      <c r="AH65" s="1274"/>
      <c r="AI65" s="1274"/>
      <c r="AJ65" s="1274"/>
      <c r="AK65" s="1274"/>
      <c r="AL65" s="1274"/>
      <c r="AM65" s="1274"/>
    </row>
    <row r="66" s="99" customFormat="true" ht="14.25" hidden="false" customHeight="false" outlineLevel="0" collapsed="false">
      <c r="A66" s="694" t="s">
        <v>1140</v>
      </c>
      <c r="B66" s="1271"/>
      <c r="C66" s="1275"/>
      <c r="D66" s="1274"/>
      <c r="E66" s="1274"/>
      <c r="F66" s="1274"/>
      <c r="G66" s="1274"/>
      <c r="H66" s="1274"/>
      <c r="I66" s="1274"/>
      <c r="J66" s="1274"/>
      <c r="K66" s="1274"/>
      <c r="L66" s="1274"/>
      <c r="M66" s="1274"/>
      <c r="N66" s="1274"/>
      <c r="O66" s="1274"/>
      <c r="P66" s="1274"/>
      <c r="Q66" s="1274"/>
      <c r="R66" s="1274"/>
      <c r="S66" s="1274"/>
      <c r="T66" s="1274"/>
      <c r="U66" s="1274"/>
      <c r="V66" s="1274"/>
      <c r="W66" s="1274"/>
      <c r="X66" s="1274"/>
      <c r="Y66" s="1274"/>
      <c r="Z66" s="1274"/>
      <c r="AA66" s="1274"/>
      <c r="AB66" s="1274"/>
      <c r="AC66" s="1274"/>
      <c r="AD66" s="1274"/>
      <c r="AE66" s="1274"/>
      <c r="AF66" s="1274"/>
      <c r="AG66" s="1274"/>
      <c r="AH66" s="1274"/>
      <c r="AI66" s="1274"/>
      <c r="AJ66" s="1274"/>
      <c r="AK66" s="1274"/>
      <c r="AL66" s="1274"/>
      <c r="AM66" s="1274"/>
    </row>
    <row r="67" s="99" customFormat="true" ht="14.25" hidden="false" customHeight="false" outlineLevel="0" collapsed="false">
      <c r="A67" s="694" t="s">
        <v>1141</v>
      </c>
      <c r="B67" s="1271"/>
      <c r="C67" s="1276"/>
      <c r="D67" s="1277" t="n">
        <f aca="false">C67</f>
        <v>0</v>
      </c>
      <c r="E67" s="1278" t="str">
        <f aca="false">IF(D67="-","-",IF(D67-$C$67&lt;$C$65,D67+1,"-"))</f>
        <v>-</v>
      </c>
      <c r="F67" s="1278" t="str">
        <f aca="false">IF(E67="-","-",IF(E67-$C$67&lt;$C$65,E67+1,"-"))</f>
        <v>-</v>
      </c>
      <c r="G67" s="1278" t="str">
        <f aca="false">IF(F67="-","-",IF(F67-$C$67&lt;$C$65,F67+1,"-"))</f>
        <v>-</v>
      </c>
      <c r="H67" s="1278" t="str">
        <f aca="false">IF(G67="-","-",IF(G67-$C$67&lt;$C$65,G67+1,"-"))</f>
        <v>-</v>
      </c>
      <c r="I67" s="1278" t="str">
        <f aca="false">IF(H67="-","-",IF(H67-$C$67&lt;$C$65,H67+1,"-"))</f>
        <v>-</v>
      </c>
      <c r="J67" s="1278" t="str">
        <f aca="false">IF(I67="-","-",IF(I67-$C$67&lt;$C$65,I67+1,"-"))</f>
        <v>-</v>
      </c>
      <c r="K67" s="1278" t="str">
        <f aca="false">IF(J67="-","-",IF(J67-$C$67&lt;$C$65,J67+1,"-"))</f>
        <v>-</v>
      </c>
      <c r="L67" s="1278" t="str">
        <f aca="false">IF(K67="-","-",IF(K67-$C$67&lt;$C$65,K67+1,"-"))</f>
        <v>-</v>
      </c>
      <c r="M67" s="1278" t="str">
        <f aca="false">IF(L67="-","-",IF(L67-$C$67&lt;$C$65,L67+1,"-"))</f>
        <v>-</v>
      </c>
      <c r="N67" s="1278" t="str">
        <f aca="false">IF(M67="-","-",IF(M67-$C$67&lt;$C$65,M67+1,"-"))</f>
        <v>-</v>
      </c>
      <c r="O67" s="1278" t="str">
        <f aca="false">IF(N67="-","-",IF(N67-$C$67&lt;$C$65,N67+1,"-"))</f>
        <v>-</v>
      </c>
      <c r="P67" s="1278" t="str">
        <f aca="false">IF(O67="-","-",IF(O67-$C$67&lt;$C$65,O67+1,"-"))</f>
        <v>-</v>
      </c>
      <c r="Q67" s="1278" t="str">
        <f aca="false">IF(P67="-","-",IF(P67-$C$67&lt;$C$65,P67+1,"-"))</f>
        <v>-</v>
      </c>
      <c r="R67" s="1278" t="str">
        <f aca="false">IF(Q67="-","-",IF(Q67-$C$67&lt;$C$65,Q67+1,"-"))</f>
        <v>-</v>
      </c>
      <c r="S67" s="1278" t="str">
        <f aca="false">IF(R67="-","-",IF(R67-$C$67&lt;$C$65,R67+1,"-"))</f>
        <v>-</v>
      </c>
      <c r="T67" s="1278" t="str">
        <f aca="false">IF(S67="-","-",IF(S67-$C$67&lt;$C$65,S67+1,"-"))</f>
        <v>-</v>
      </c>
      <c r="U67" s="1278" t="str">
        <f aca="false">IF(T67="-","-",IF(T67-$C$67&lt;$C$65,T67+1,"-"))</f>
        <v>-</v>
      </c>
      <c r="V67" s="1278" t="str">
        <f aca="false">IF(U67="-","-",IF(U67-$C$67&lt;$C$65,U67+1,"-"))</f>
        <v>-</v>
      </c>
      <c r="W67" s="1278" t="str">
        <f aca="false">IF(V67="-","-",IF(V67-$C$67&lt;$C$65,V67+1,"-"))</f>
        <v>-</v>
      </c>
      <c r="X67" s="1278" t="str">
        <f aca="false">IF(W67="-","-",IF(W67-$C$67&lt;$C$65,W67+1,"-"))</f>
        <v>-</v>
      </c>
      <c r="Y67" s="1278" t="str">
        <f aca="false">IF(X67="-","-",IF(X67-$C$67&lt;$C$65,X67+1,"-"))</f>
        <v>-</v>
      </c>
      <c r="Z67" s="1278" t="str">
        <f aca="false">IF(Y67="-","-",IF(Y67-$C$67&lt;$C$65,Y67+1,"-"))</f>
        <v>-</v>
      </c>
      <c r="AA67" s="1278" t="str">
        <f aca="false">IF(Z67="-","-",IF(Z67-$C$67&lt;$C$65,Z67+1,"-"))</f>
        <v>-</v>
      </c>
      <c r="AB67" s="1278" t="str">
        <f aca="false">IF(AA67="-","-",IF(AA67-$C$67&lt;$C$65,AA67+1,"-"))</f>
        <v>-</v>
      </c>
      <c r="AC67" s="1278" t="str">
        <f aca="false">IF(AB67="-","-",IF(AB67-$C$67&lt;$C$65,AB67+1,"-"))</f>
        <v>-</v>
      </c>
      <c r="AD67" s="1278" t="str">
        <f aca="false">IF(AC67="-","-",IF(AC67-$C$67&lt;$C$65,AC67+1,"-"))</f>
        <v>-</v>
      </c>
      <c r="AE67" s="1278" t="str">
        <f aca="false">IF(AD67="-","-",IF(AD67-$C$67&lt;$C$65,AD67+1,"-"))</f>
        <v>-</v>
      </c>
      <c r="AF67" s="1278" t="str">
        <f aca="false">IF(AE67="-","-",IF(AE67-$C$67&lt;$C$65,AE67+1,"-"))</f>
        <v>-</v>
      </c>
      <c r="AG67" s="1278" t="str">
        <f aca="false">IF(AF67="-","-",IF(AF67-$C$67&lt;$C$65,AF67+1,"-"))</f>
        <v>-</v>
      </c>
      <c r="AH67" s="1279" t="str">
        <f aca="false">IF(AG67="-","-",IF(AG67-$C$67&lt;$C$65,AG67+1,"-"))</f>
        <v>-</v>
      </c>
      <c r="AI67" s="1279" t="str">
        <f aca="false">IF(AH67="-","-",IF(AH67-$C$67&lt;$C$65,AH67+1,"-"))</f>
        <v>-</v>
      </c>
      <c r="AJ67" s="1279" t="str">
        <f aca="false">IF(AI67="-","-",IF(AI67-$C$67&lt;$C$65,AI67+1,"-"))</f>
        <v>-</v>
      </c>
      <c r="AK67" s="1279" t="str">
        <f aca="false">IF(AJ67="-","-",IF(AJ67-$C$67&lt;$C$65,AJ67+1,"-"))</f>
        <v>-</v>
      </c>
      <c r="AL67" s="1279" t="str">
        <f aca="false">IF(AK67="-","-",IF(AK67-$C$67&lt;$C$65,AK67+1,"-"))</f>
        <v>-</v>
      </c>
      <c r="AM67" s="1280" t="str">
        <f aca="false">IF(AL67="-","-",IF(AL67-$C$67&lt;$C$65,AL67+1,"-"))</f>
        <v>-</v>
      </c>
    </row>
    <row r="68" s="99" customFormat="true" ht="14.25" hidden="false" customHeight="false" outlineLevel="0" collapsed="false">
      <c r="A68" s="705" t="s">
        <v>1142</v>
      </c>
      <c r="C68" s="1281"/>
      <c r="D68" s="1282" t="n">
        <v>0</v>
      </c>
      <c r="E68" s="1283" t="str">
        <f aca="false">IF(E67="-","-",E67-$C$67)</f>
        <v>-</v>
      </c>
      <c r="F68" s="1283" t="str">
        <f aca="false">IF(F67="-","-",F67-$C$67)</f>
        <v>-</v>
      </c>
      <c r="G68" s="1283" t="str">
        <f aca="false">IF(G67="-","-",G67-$C$67)</f>
        <v>-</v>
      </c>
      <c r="H68" s="1283" t="str">
        <f aca="false">IF(H67="-","-",H67-$C$67)</f>
        <v>-</v>
      </c>
      <c r="I68" s="1283" t="str">
        <f aca="false">IF(I67="-","-",I67-$C$67)</f>
        <v>-</v>
      </c>
      <c r="J68" s="1283" t="str">
        <f aca="false">IF(J67="-","-",J67-$C$67)</f>
        <v>-</v>
      </c>
      <c r="K68" s="1283" t="str">
        <f aca="false">IF(K67="-","-",K67-$C$67)</f>
        <v>-</v>
      </c>
      <c r="L68" s="1283" t="str">
        <f aca="false">IF(L67="-","-",L67-$C$67)</f>
        <v>-</v>
      </c>
      <c r="M68" s="1283" t="str">
        <f aca="false">IF(M67="-","-",M67-$C$67)</f>
        <v>-</v>
      </c>
      <c r="N68" s="1283" t="str">
        <f aca="false">IF(N67="-","-",N67-$C$67)</f>
        <v>-</v>
      </c>
      <c r="O68" s="1283" t="str">
        <f aca="false">IF(O67="-","-",O67-$C$67)</f>
        <v>-</v>
      </c>
      <c r="P68" s="1283" t="str">
        <f aca="false">IF(P67="-","-",P67-$C$67)</f>
        <v>-</v>
      </c>
      <c r="Q68" s="1283" t="str">
        <f aca="false">IF(Q67="-","-",Q67-$C$67)</f>
        <v>-</v>
      </c>
      <c r="R68" s="1283" t="str">
        <f aca="false">IF(R67="-","-",R67-$C$67)</f>
        <v>-</v>
      </c>
      <c r="S68" s="1283" t="str">
        <f aca="false">IF(S67="-","-",S67-$C$67)</f>
        <v>-</v>
      </c>
      <c r="T68" s="1283" t="str">
        <f aca="false">IF(T67="-","-",T67-$C$67)</f>
        <v>-</v>
      </c>
      <c r="U68" s="1283" t="str">
        <f aca="false">IF(U67="-","-",U67-$C$67)</f>
        <v>-</v>
      </c>
      <c r="V68" s="1283" t="str">
        <f aca="false">IF(V67="-","-",V67-$C$67)</f>
        <v>-</v>
      </c>
      <c r="W68" s="1283" t="str">
        <f aca="false">IF(W67="-","-",W67-$C$67)</f>
        <v>-</v>
      </c>
      <c r="X68" s="1283" t="str">
        <f aca="false">IF(X67="-","-",X67-$C$67)</f>
        <v>-</v>
      </c>
      <c r="Y68" s="1283" t="str">
        <f aca="false">IF(Y67="-","-",Y67-$C$67)</f>
        <v>-</v>
      </c>
      <c r="Z68" s="1283" t="str">
        <f aca="false">IF(Z67="-","-",Z67-$C$67)</f>
        <v>-</v>
      </c>
      <c r="AA68" s="1283" t="str">
        <f aca="false">IF(AA67="-","-",AA67-$C$67)</f>
        <v>-</v>
      </c>
      <c r="AB68" s="1283" t="str">
        <f aca="false">IF(AB67="-","-",AB67-$C$67)</f>
        <v>-</v>
      </c>
      <c r="AC68" s="1283" t="str">
        <f aca="false">IF(AC67="-","-",AC67-$C$67)</f>
        <v>-</v>
      </c>
      <c r="AD68" s="1283" t="str">
        <f aca="false">IF(AD67="-","-",AD67-$C$67)</f>
        <v>-</v>
      </c>
      <c r="AE68" s="1283" t="str">
        <f aca="false">IF(AE67="-","-",AE67-$C$67)</f>
        <v>-</v>
      </c>
      <c r="AF68" s="1283" t="str">
        <f aca="false">IF(AF67="-","-",AF67-$C$67)</f>
        <v>-</v>
      </c>
      <c r="AG68" s="1283" t="str">
        <f aca="false">IF(AG67="-","-",AG67-$C$67)</f>
        <v>-</v>
      </c>
      <c r="AH68" s="1284" t="str">
        <f aca="false">IF(AH67="-","-",AH67-$C$67)</f>
        <v>-</v>
      </c>
      <c r="AI68" s="1284" t="str">
        <f aca="false">IF(AI67="-","-",AI67-$C$67)</f>
        <v>-</v>
      </c>
      <c r="AJ68" s="1284" t="str">
        <f aca="false">IF(AJ67="-","-",AJ67-$C$67)</f>
        <v>-</v>
      </c>
      <c r="AK68" s="1284" t="str">
        <f aca="false">IF(AK67="-","-",AK67-$C$67)</f>
        <v>-</v>
      </c>
      <c r="AL68" s="1284" t="str">
        <f aca="false">IF(AL67="-","-",AL67-$C$67)</f>
        <v>-</v>
      </c>
      <c r="AM68" s="1285" t="str">
        <f aca="false">IF(AM67="-","-",AM67-$C$67)</f>
        <v>-</v>
      </c>
    </row>
    <row r="69" s="99" customFormat="true" ht="14.25" hidden="false" customHeight="false" outlineLevel="0" collapsed="false">
      <c r="A69" s="681" t="s">
        <v>1143</v>
      </c>
      <c r="B69" s="1286"/>
      <c r="C69" s="1287" t="n">
        <f aca="false">SUM(D69:I69)</f>
        <v>0</v>
      </c>
      <c r="D69" s="1288"/>
      <c r="E69" s="1289"/>
      <c r="F69" s="1289"/>
      <c r="G69" s="1289"/>
      <c r="H69" s="1289"/>
      <c r="I69" s="1289"/>
      <c r="J69" s="1289"/>
      <c r="K69" s="1289"/>
      <c r="L69" s="1289"/>
      <c r="M69" s="1289"/>
      <c r="N69" s="1289"/>
      <c r="O69" s="1289"/>
      <c r="P69" s="1289"/>
      <c r="Q69" s="1289"/>
      <c r="R69" s="1289"/>
      <c r="S69" s="1289"/>
      <c r="T69" s="1289"/>
      <c r="U69" s="1289"/>
      <c r="V69" s="1289"/>
      <c r="W69" s="1289"/>
      <c r="X69" s="1289"/>
      <c r="Y69" s="1289"/>
      <c r="Z69" s="1289"/>
      <c r="AA69" s="1289"/>
      <c r="AB69" s="1289"/>
      <c r="AC69" s="1289"/>
      <c r="AD69" s="1289"/>
      <c r="AE69" s="1289"/>
      <c r="AF69" s="1289"/>
      <c r="AG69" s="1289"/>
      <c r="AH69" s="1290"/>
      <c r="AI69" s="1290"/>
      <c r="AJ69" s="1290"/>
      <c r="AK69" s="1290"/>
      <c r="AL69" s="1290"/>
      <c r="AM69" s="1291"/>
    </row>
    <row r="70" s="99" customFormat="true" ht="14.25" hidden="false" customHeight="false" outlineLevel="0" collapsed="false">
      <c r="A70" s="681" t="s">
        <v>1144</v>
      </c>
      <c r="B70" s="1286"/>
      <c r="C70" s="1287" t="n">
        <f aca="false">SUM(D70:AI70)</f>
        <v>0</v>
      </c>
      <c r="D70" s="1288"/>
      <c r="E70" s="1289"/>
      <c r="F70" s="1289"/>
      <c r="G70" s="1289"/>
      <c r="H70" s="1289"/>
      <c r="I70" s="1289"/>
      <c r="J70" s="1289"/>
      <c r="K70" s="1289"/>
      <c r="L70" s="1289"/>
      <c r="M70" s="1289"/>
      <c r="N70" s="1289"/>
      <c r="O70" s="1289"/>
      <c r="P70" s="1289"/>
      <c r="Q70" s="1289"/>
      <c r="R70" s="1289"/>
      <c r="S70" s="1289"/>
      <c r="T70" s="1289"/>
      <c r="U70" s="1289"/>
      <c r="V70" s="1289"/>
      <c r="W70" s="1289"/>
      <c r="X70" s="1289"/>
      <c r="Y70" s="1289"/>
      <c r="Z70" s="1289"/>
      <c r="AA70" s="1289"/>
      <c r="AB70" s="1289"/>
      <c r="AC70" s="1289"/>
      <c r="AD70" s="1289"/>
      <c r="AE70" s="1289"/>
      <c r="AF70" s="1289"/>
      <c r="AG70" s="1289"/>
      <c r="AH70" s="1290"/>
      <c r="AI70" s="1290"/>
      <c r="AJ70" s="1290"/>
      <c r="AK70" s="1290"/>
      <c r="AL70" s="1290"/>
      <c r="AM70" s="1291"/>
    </row>
    <row r="71" s="99" customFormat="true" ht="14.25" hidden="false" customHeight="false" outlineLevel="0" collapsed="false">
      <c r="A71" s="694" t="s">
        <v>1145</v>
      </c>
      <c r="B71" s="1292"/>
      <c r="C71" s="1287" t="n">
        <f aca="false">SUM(D71:AM71)</f>
        <v>0</v>
      </c>
      <c r="D71" s="1288"/>
      <c r="E71" s="1289"/>
      <c r="F71" s="1289"/>
      <c r="G71" s="1289"/>
      <c r="H71" s="1289"/>
      <c r="I71" s="1289"/>
      <c r="J71" s="1289"/>
      <c r="K71" s="1289"/>
      <c r="L71" s="1289"/>
      <c r="M71" s="1289"/>
      <c r="N71" s="1289"/>
      <c r="O71" s="1289"/>
      <c r="P71" s="1289"/>
      <c r="Q71" s="1289"/>
      <c r="R71" s="1289"/>
      <c r="S71" s="1289"/>
      <c r="T71" s="1289"/>
      <c r="U71" s="1289"/>
      <c r="V71" s="1289"/>
      <c r="W71" s="1289"/>
      <c r="X71" s="1289"/>
      <c r="Y71" s="1289"/>
      <c r="Z71" s="1289"/>
      <c r="AA71" s="1289"/>
      <c r="AB71" s="1289"/>
      <c r="AC71" s="1289"/>
      <c r="AD71" s="1289"/>
      <c r="AE71" s="1289"/>
      <c r="AF71" s="1289"/>
      <c r="AG71" s="1289"/>
      <c r="AH71" s="1290"/>
      <c r="AI71" s="1290"/>
      <c r="AJ71" s="1290"/>
      <c r="AK71" s="1290"/>
      <c r="AL71" s="1290"/>
      <c r="AM71" s="1291"/>
    </row>
    <row r="72" s="99" customFormat="true" ht="14.25" hidden="false" customHeight="false" outlineLevel="0" collapsed="false">
      <c r="A72" s="1293" t="s">
        <v>1146</v>
      </c>
      <c r="B72" s="1294"/>
      <c r="C72" s="1287" t="n">
        <f aca="false">SUM(D72:AH72)</f>
        <v>0</v>
      </c>
      <c r="D72" s="1295" t="n">
        <f aca="false">IF(D68&gt;$C$65,0, SUM(D69:D71))</f>
        <v>0</v>
      </c>
      <c r="E72" s="1283" t="n">
        <f aca="false">IF(E68&gt;$C$65,0, SUM(E69:E71))</f>
        <v>0</v>
      </c>
      <c r="F72" s="1283" t="n">
        <f aca="false">IF(F68&gt;$C$65,0, SUM(F69:F71))</f>
        <v>0</v>
      </c>
      <c r="G72" s="1283" t="n">
        <f aca="false">IF(G68&gt;$C$65,0, SUM(G69:G71))</f>
        <v>0</v>
      </c>
      <c r="H72" s="1283" t="n">
        <f aca="false">IF(H68&gt;$C$65,0, SUM(H69:H71))</f>
        <v>0</v>
      </c>
      <c r="I72" s="1283" t="n">
        <f aca="false">IF(I68&gt;$C$65,0, SUM(I69:I71))</f>
        <v>0</v>
      </c>
      <c r="J72" s="1283" t="n">
        <f aca="false">IF(J68&gt;$C$65,0, SUM(J69:J71))</f>
        <v>0</v>
      </c>
      <c r="K72" s="1283" t="n">
        <f aca="false">IF(K68&gt;$C$65,0, SUM(K69:K71))</f>
        <v>0</v>
      </c>
      <c r="L72" s="1283" t="n">
        <f aca="false">IF(L68&gt;$C$65,0, SUM(L69:L71))</f>
        <v>0</v>
      </c>
      <c r="M72" s="1283" t="n">
        <f aca="false">IF(M68&gt;$C$65,0, SUM(M69:M71))</f>
        <v>0</v>
      </c>
      <c r="N72" s="1283" t="n">
        <f aca="false">IF(N68&gt;$C$65,0, SUM(N69:N71))</f>
        <v>0</v>
      </c>
      <c r="O72" s="1283" t="n">
        <f aca="false">IF(O68&gt;$C$65,0, SUM(O69:O71))</f>
        <v>0</v>
      </c>
      <c r="P72" s="1283" t="n">
        <f aca="false">IF(P68&gt;$C$65,0, SUM(P69:P71))</f>
        <v>0</v>
      </c>
      <c r="Q72" s="1283" t="n">
        <f aca="false">IF(Q68&gt;$C$65,0, SUM(Q69:Q71))</f>
        <v>0</v>
      </c>
      <c r="R72" s="1283" t="n">
        <f aca="false">IF(R68&gt;$C$65,0, SUM(R69:R71))</f>
        <v>0</v>
      </c>
      <c r="S72" s="1283" t="n">
        <f aca="false">IF(S68&gt;$C$65,0, SUM(S69:S71))</f>
        <v>0</v>
      </c>
      <c r="T72" s="1283" t="n">
        <f aca="false">IF(T68&gt;$C$65,0, SUM(T69:T71))</f>
        <v>0</v>
      </c>
      <c r="U72" s="1283" t="n">
        <f aca="false">IF(U68&gt;$C$65,0, SUM(U69:U71))</f>
        <v>0</v>
      </c>
      <c r="V72" s="1283" t="n">
        <f aca="false">IF(V68&gt;$C$65,0, SUM(V69:V71))</f>
        <v>0</v>
      </c>
      <c r="W72" s="1283" t="n">
        <f aca="false">IF(W68&gt;$C$65,0, SUM(W69:W71))</f>
        <v>0</v>
      </c>
      <c r="X72" s="1283" t="n">
        <f aca="false">IF(X68&gt;$C$65,0, SUM(X69:X71))</f>
        <v>0</v>
      </c>
      <c r="Y72" s="1283" t="n">
        <f aca="false">IF(Y68&gt;$C$65,0, SUM(Y69:Y71))</f>
        <v>0</v>
      </c>
      <c r="Z72" s="1283" t="n">
        <f aca="false">IF(Z68&gt;$C$65,0, SUM(Z69:Z71))</f>
        <v>0</v>
      </c>
      <c r="AA72" s="1283" t="n">
        <f aca="false">IF(AA68&gt;$C$65,0, SUM(AA69:AA71))</f>
        <v>0</v>
      </c>
      <c r="AB72" s="1283" t="n">
        <f aca="false">IF(AB68&gt;$C$65,0, SUM(AB69:AB71))</f>
        <v>0</v>
      </c>
      <c r="AC72" s="1283" t="n">
        <f aca="false">IF(AC68&gt;$C$65,0, SUM(AC69:AC71))</f>
        <v>0</v>
      </c>
      <c r="AD72" s="1283" t="n">
        <f aca="false">IF(AD68&gt;$C$65,0, SUM(AD69:AD71))</f>
        <v>0</v>
      </c>
      <c r="AE72" s="1283" t="n">
        <f aca="false">IF(AE68&gt;$C$65,0, SUM(AE69:AE71))</f>
        <v>0</v>
      </c>
      <c r="AF72" s="1283" t="n">
        <f aca="false">IF(AF68&gt;$C$65,0, SUM(AF69:AF71))</f>
        <v>0</v>
      </c>
      <c r="AG72" s="1283" t="n">
        <f aca="false">IF(AG68&gt;$C$65,0, SUM(AG69:AG71))</f>
        <v>0</v>
      </c>
      <c r="AH72" s="1284" t="n">
        <f aca="false">IF(AH68&gt;$C$65,0, SUM(AH69:AH71))</f>
        <v>0</v>
      </c>
      <c r="AI72" s="1284" t="n">
        <f aca="false">IF(AI68&gt;$C$65,0, SUM(AI69:AI71))</f>
        <v>0</v>
      </c>
      <c r="AJ72" s="1284" t="n">
        <f aca="false">IF(AJ68&gt;$C$65,0, SUM(AJ69:AJ71))</f>
        <v>0</v>
      </c>
      <c r="AK72" s="1284" t="n">
        <f aca="false">IF(AK68&gt;$C$65,0, SUM(AK69:AK71))</f>
        <v>0</v>
      </c>
      <c r="AL72" s="1284" t="n">
        <f aca="false">IF(AL68&gt;$C$65,0, SUM(AL69:AL71))</f>
        <v>0</v>
      </c>
      <c r="AM72" s="1285" t="n">
        <f aca="false">IF(AM68&gt;$C$65,0, SUM(AM69:AM71))</f>
        <v>0</v>
      </c>
    </row>
    <row r="73" customFormat="false" ht="14.25" hidden="true" customHeight="false" outlineLevel="0" collapsed="false">
      <c r="A73" s="1296" t="s">
        <v>1147</v>
      </c>
      <c r="B73" s="1297"/>
      <c r="C73" s="1298"/>
      <c r="D73" s="1299" t="n">
        <f aca="false">IF(D68&gt;$C$65, 0, C73+D72)</f>
        <v>0</v>
      </c>
      <c r="E73" s="1299" t="n">
        <f aca="false">IF(E68&gt;$C$65, 0, D73+E72)</f>
        <v>0</v>
      </c>
      <c r="F73" s="1299" t="n">
        <f aca="false">IF(F68&gt;$C$65, 0, E73+F72)</f>
        <v>0</v>
      </c>
      <c r="G73" s="1299" t="n">
        <f aca="false">IF(G68&gt;$C$65, 0, F73+G72)</f>
        <v>0</v>
      </c>
      <c r="H73" s="1299" t="n">
        <f aca="false">IF(H68&gt;$C$65, 0, G73+H72)</f>
        <v>0</v>
      </c>
      <c r="I73" s="1299" t="n">
        <f aca="false">IF(I68&gt;$C$65, 0, H73+I72)</f>
        <v>0</v>
      </c>
      <c r="J73" s="1299" t="n">
        <f aca="false">IF(J68&gt;$C$65, 0, I73+J72)</f>
        <v>0</v>
      </c>
      <c r="K73" s="1299" t="n">
        <f aca="false">IF(K68&gt;$C$65, 0, J73+K72)</f>
        <v>0</v>
      </c>
      <c r="L73" s="1299" t="n">
        <f aca="false">IF(L68&gt;$C$65, 0, K73+L72)</f>
        <v>0</v>
      </c>
      <c r="M73" s="1299" t="n">
        <f aca="false">IF(M68&gt;$C$65, 0, L73+M72)</f>
        <v>0</v>
      </c>
      <c r="N73" s="1299" t="n">
        <f aca="false">IF(N68&gt;$C$65, 0, M73+N72)</f>
        <v>0</v>
      </c>
      <c r="O73" s="1299" t="n">
        <f aca="false">IF(O68&gt;$C$65, 0, N73+O72)</f>
        <v>0</v>
      </c>
      <c r="P73" s="1299" t="n">
        <f aca="false">IF(P68&gt;$C$65, 0, O73+P72)</f>
        <v>0</v>
      </c>
      <c r="Q73" s="1299" t="n">
        <f aca="false">IF(Q68&gt;$C$65, 0, P73+Q72)</f>
        <v>0</v>
      </c>
      <c r="R73" s="1299" t="n">
        <f aca="false">IF(R68&gt;$C$65, 0, Q73+R72)</f>
        <v>0</v>
      </c>
      <c r="S73" s="1299" t="n">
        <f aca="false">IF(S68&gt;$C$65, 0, R73+S72)</f>
        <v>0</v>
      </c>
      <c r="T73" s="1299" t="n">
        <f aca="false">IF(T68&gt;$C$65, 0, S73+T72)</f>
        <v>0</v>
      </c>
      <c r="U73" s="1299" t="n">
        <f aca="false">IF(U68&gt;$C$65, 0, T73+U72)</f>
        <v>0</v>
      </c>
      <c r="V73" s="1299" t="n">
        <f aca="false">IF(V68&gt;$C$65, 0, U73+V72)</f>
        <v>0</v>
      </c>
      <c r="W73" s="1299" t="n">
        <f aca="false">IF(W68&gt;$C$65, 0, V73+W72)</f>
        <v>0</v>
      </c>
      <c r="X73" s="1299" t="n">
        <f aca="false">IF(X68&gt;$C$65, 0, W73+X72)</f>
        <v>0</v>
      </c>
      <c r="Y73" s="1299" t="n">
        <f aca="false">IF(Y68&gt;$C$65, 0, X73+Y72)</f>
        <v>0</v>
      </c>
      <c r="Z73" s="1299" t="n">
        <f aca="false">IF(Z68&gt;$C$65, 0, Y73+Z72)</f>
        <v>0</v>
      </c>
      <c r="AA73" s="1299" t="n">
        <f aca="false">IF(AA68&gt;$C$65, 0, Z73+AA72)</f>
        <v>0</v>
      </c>
      <c r="AB73" s="1299" t="n">
        <f aca="false">IF(AB68&gt;$C$65, 0, AA73+AB72)</f>
        <v>0</v>
      </c>
      <c r="AC73" s="1299" t="n">
        <f aca="false">IF(AC68&gt;$C$65, 0, AB73+AC72)</f>
        <v>0</v>
      </c>
      <c r="AD73" s="1299" t="n">
        <f aca="false">IF(AD68&gt;$C$65, 0, AC73+AD72)</f>
        <v>0</v>
      </c>
      <c r="AE73" s="1299" t="n">
        <f aca="false">IF(AE68&gt;$C$65, 0, AD73+AE72)</f>
        <v>0</v>
      </c>
      <c r="AF73" s="1299" t="n">
        <f aca="false">IF(AF68&gt;$C$65, 0, AE73+AF72)</f>
        <v>0</v>
      </c>
      <c r="AG73" s="1299" t="n">
        <f aca="false">IF(AG68&gt;$C$65, 0, AF73+AG72)</f>
        <v>0</v>
      </c>
      <c r="AH73" s="1300" t="n">
        <f aca="false">IF(AH68&gt;$C$65, 0, AG73+AH72)</f>
        <v>0</v>
      </c>
      <c r="AI73" s="1300" t="n">
        <f aca="false">IF(AI68&gt;$C$65, 0, AH73+AI72)</f>
        <v>0</v>
      </c>
      <c r="AJ73" s="1300" t="n">
        <f aca="false">IF(AJ68&gt;$C$65, 0, AI73+AJ72)</f>
        <v>0</v>
      </c>
      <c r="AK73" s="1300" t="n">
        <f aca="false">IF(AK68&gt;$C$65, 0, AJ73+AK72)</f>
        <v>0</v>
      </c>
      <c r="AL73" s="1300" t="n">
        <f aca="false">IF(AL68&gt;$C$65, 0, AK73+AL72)</f>
        <v>0</v>
      </c>
      <c r="AM73" s="1300" t="n">
        <f aca="false">IF(AM68&gt;$C$65, 0, AL73+AM72)</f>
        <v>0</v>
      </c>
    </row>
    <row r="74" customFormat="false" ht="15" hidden="true" customHeight="false" outlineLevel="0" collapsed="false">
      <c r="A74" s="1301" t="s">
        <v>1148</v>
      </c>
      <c r="B74" s="1302"/>
      <c r="C74" s="1303"/>
      <c r="D74" s="1304" t="n">
        <f aca="false">IF(D68&gt;$C$65, 0, PV($C$66,D68,,-D72))</f>
        <v>-0</v>
      </c>
      <c r="E74" s="1304" t="n">
        <f aca="false">IF(E68&gt;$C$65, 0, PV($C$66,E68,,-E72))</f>
        <v>0</v>
      </c>
      <c r="F74" s="1304" t="n">
        <f aca="false">IF(F68&gt;$C$65, 0, PV($C$66,F68,,-F72))</f>
        <v>0</v>
      </c>
      <c r="G74" s="1304" t="n">
        <f aca="false">IF(G68&gt;$C$65, 0, PV($C$66,G68,,-G72))</f>
        <v>0</v>
      </c>
      <c r="H74" s="1304" t="n">
        <f aca="false">IF(H68&gt;$C$65, 0, PV($C$66,H68,,-H72))</f>
        <v>0</v>
      </c>
      <c r="I74" s="1304" t="n">
        <f aca="false">IF(I68&gt;$C$65, 0, PV($C$66,I68,,-I72))</f>
        <v>0</v>
      </c>
      <c r="J74" s="1304" t="n">
        <f aca="false">IF(J68&gt;$C$65, 0, PV($C$66,J68,,-J72))</f>
        <v>0</v>
      </c>
      <c r="K74" s="1304" t="n">
        <f aca="false">IF(K68&gt;$C$65, 0, PV($C$66,K68,,-K72))</f>
        <v>0</v>
      </c>
      <c r="L74" s="1304" t="n">
        <f aca="false">IF(L68&gt;$C$65, 0, PV($C$66,L68,,-L72))</f>
        <v>0</v>
      </c>
      <c r="M74" s="1304" t="n">
        <f aca="false">IF(M68&gt;$C$65, 0, PV($C$66,M68,,-M72))</f>
        <v>0</v>
      </c>
      <c r="N74" s="1304" t="n">
        <f aca="false">IF(N68&gt;$C$65, 0, PV($C$66,N68,,-N72))</f>
        <v>0</v>
      </c>
      <c r="O74" s="1304" t="n">
        <f aca="false">IF(O68&gt;$C$65, 0, PV($C$66,O68,,-O72))</f>
        <v>0</v>
      </c>
      <c r="P74" s="1304" t="n">
        <f aca="false">IF(P68&gt;$C$65, 0, PV($C$66,P68,,-P72))</f>
        <v>0</v>
      </c>
      <c r="Q74" s="1304" t="n">
        <f aca="false">IF(Q68&gt;$C$65, 0, PV($C$66,Q68,,-Q72))</f>
        <v>0</v>
      </c>
      <c r="R74" s="1304" t="n">
        <f aca="false">IF(R68&gt;$C$65, 0, PV($C$66,R68,,-R72))</f>
        <v>0</v>
      </c>
      <c r="S74" s="1304" t="n">
        <f aca="false">IF(S68&gt;$C$65, 0, PV($C$66,S68,,-S72))</f>
        <v>0</v>
      </c>
      <c r="T74" s="1304" t="n">
        <f aca="false">IF(T68&gt;$C$65, 0, PV($C$66,T68,,-T72))</f>
        <v>0</v>
      </c>
      <c r="U74" s="1304" t="n">
        <f aca="false">IF(U68&gt;$C$65, 0, PV($C$66,U68,,-U72))</f>
        <v>0</v>
      </c>
      <c r="V74" s="1304" t="n">
        <f aca="false">IF(V68&gt;$C$65, 0, PV($C$66,V68,,-V72))</f>
        <v>0</v>
      </c>
      <c r="W74" s="1304" t="n">
        <f aca="false">IF(W68&gt;$C$65, 0, PV($C$66,W68,,-W72))</f>
        <v>0</v>
      </c>
      <c r="X74" s="1304" t="n">
        <f aca="false">IF(X68&gt;$C$65, 0, PV($C$66,X68,,-X72))</f>
        <v>0</v>
      </c>
      <c r="Y74" s="1304" t="n">
        <f aca="false">IF(Y68&gt;$C$65, 0, PV($C$66,Y68,,-Y72))</f>
        <v>0</v>
      </c>
      <c r="Z74" s="1304" t="n">
        <f aca="false">IF(Z68&gt;$C$65, 0, PV($C$66,Z68,,-Z72))</f>
        <v>0</v>
      </c>
      <c r="AA74" s="1304" t="n">
        <f aca="false">IF(AA68&gt;$C$65, 0, PV($C$66,AA68,,-AA72))</f>
        <v>0</v>
      </c>
      <c r="AB74" s="1304" t="n">
        <f aca="false">IF(AB68&gt;$C$65, 0, PV($C$66,AB68,,-AB72))</f>
        <v>0</v>
      </c>
      <c r="AC74" s="1304" t="n">
        <f aca="false">IF(AC68&gt;$C$65, 0, PV($C$66,AC68,,-AC72))</f>
        <v>0</v>
      </c>
      <c r="AD74" s="1304" t="n">
        <f aca="false">IF(AD68&gt;$C$65, 0, PV($C$66,AD68,,-AD72))</f>
        <v>0</v>
      </c>
      <c r="AE74" s="1304" t="n">
        <f aca="false">IF(AE68&gt;$C$65, 0, PV($C$66,AE68,,-AE72))</f>
        <v>0</v>
      </c>
      <c r="AF74" s="1304" t="n">
        <f aca="false">IF(AF68&gt;$C$65, 0, PV($C$66,AF68,,-AF72))</f>
        <v>0</v>
      </c>
      <c r="AG74" s="1304" t="n">
        <f aca="false">IF(AG68&gt;$C$65, 0, PV($C$66,AG68,,-AG72))</f>
        <v>0</v>
      </c>
      <c r="AH74" s="1305" t="n">
        <f aca="false">IF(AH68&gt;$C$65, 0, PV($C$66,AH68,,-AH72))</f>
        <v>0</v>
      </c>
      <c r="AI74" s="1305" t="n">
        <f aca="false">IF(AI68&gt;$C$65, 0, PV($C$66,AI68,,-AI72))</f>
        <v>0</v>
      </c>
      <c r="AJ74" s="1305" t="n">
        <f aca="false">IF(AJ68&gt;$C$65, 0, PV($C$66,AJ68,,-AJ72))</f>
        <v>0</v>
      </c>
      <c r="AK74" s="1305" t="n">
        <f aca="false">IF(AK68&gt;$C$65, 0, PV($C$66,AK68,,-AK72))</f>
        <v>0</v>
      </c>
      <c r="AL74" s="1305" t="n">
        <f aca="false">IF(AL68&gt;$C$65, 0, PV($C$66,AL68,,-AL72))</f>
        <v>0</v>
      </c>
      <c r="AM74" s="1305" t="n">
        <f aca="false">IF(AM68&gt;$C$65, 0, PV($C$66,AM68,,-AM72))</f>
        <v>0</v>
      </c>
    </row>
    <row r="75" customFormat="false" ht="15" hidden="true" customHeight="false" outlineLevel="0" collapsed="false">
      <c r="A75" s="1301" t="s">
        <v>1149</v>
      </c>
      <c r="B75" s="1302"/>
      <c r="C75" s="1303"/>
      <c r="D75" s="1304" t="n">
        <f aca="false">IF(D68&gt;$C$65, 0, C75+D74)</f>
        <v>0</v>
      </c>
      <c r="E75" s="1304" t="n">
        <f aca="false">IF(E68&gt;$C$65, 0, D75+E74)</f>
        <v>0</v>
      </c>
      <c r="F75" s="1304" t="n">
        <f aca="false">IF(F68&gt;$C$65, 0, E75+F74)</f>
        <v>0</v>
      </c>
      <c r="G75" s="1304" t="n">
        <f aca="false">IF(G68&gt;$C$65, 0, F75+G74)</f>
        <v>0</v>
      </c>
      <c r="H75" s="1304" t="n">
        <f aca="false">IF(H68&gt;$C$65, 0, G75+H74)</f>
        <v>0</v>
      </c>
      <c r="I75" s="1304" t="n">
        <f aca="false">IF(I68&gt;$C$65, 0, H75+I74)</f>
        <v>0</v>
      </c>
      <c r="J75" s="1304" t="n">
        <f aca="false">IF(J68&gt;$C$65, 0, I75+J74)</f>
        <v>0</v>
      </c>
      <c r="K75" s="1304" t="n">
        <f aca="false">IF(K68&gt;$C$65, 0, J75+K74)</f>
        <v>0</v>
      </c>
      <c r="L75" s="1304" t="n">
        <f aca="false">IF(L68&gt;$C$65, 0, K75+L74)</f>
        <v>0</v>
      </c>
      <c r="M75" s="1304" t="n">
        <f aca="false">IF(M68&gt;$C$65, 0, L75+M74)</f>
        <v>0</v>
      </c>
      <c r="N75" s="1304" t="n">
        <f aca="false">IF(N68&gt;$C$65, 0, M75+N74)</f>
        <v>0</v>
      </c>
      <c r="O75" s="1304" t="n">
        <f aca="false">IF(O68&gt;$C$65, 0, N75+O74)</f>
        <v>0</v>
      </c>
      <c r="P75" s="1304" t="n">
        <f aca="false">IF(P68&gt;$C$65, 0, O75+P74)</f>
        <v>0</v>
      </c>
      <c r="Q75" s="1304" t="n">
        <f aca="false">IF(Q68&gt;$C$65, 0, P75+Q74)</f>
        <v>0</v>
      </c>
      <c r="R75" s="1304" t="n">
        <f aca="false">IF(R68&gt;$C$65, 0, Q75+R74)</f>
        <v>0</v>
      </c>
      <c r="S75" s="1304" t="n">
        <f aca="false">IF(S68&gt;$C$65, 0, R75+S74)</f>
        <v>0</v>
      </c>
      <c r="T75" s="1304" t="n">
        <f aca="false">IF(T68&gt;$C$65, 0, S75+T74)</f>
        <v>0</v>
      </c>
      <c r="U75" s="1304" t="n">
        <f aca="false">IF(U68&gt;$C$65, 0, T75+U74)</f>
        <v>0</v>
      </c>
      <c r="V75" s="1304" t="n">
        <f aca="false">IF(V68&gt;$C$65, 0, U75+V74)</f>
        <v>0</v>
      </c>
      <c r="W75" s="1304" t="n">
        <f aca="false">IF(W68&gt;$C$65, 0, V75+W74)</f>
        <v>0</v>
      </c>
      <c r="X75" s="1304" t="n">
        <f aca="false">IF(X68&gt;$C$65, 0, W75+X74)</f>
        <v>0</v>
      </c>
      <c r="Y75" s="1304" t="n">
        <f aca="false">IF(Y68&gt;$C$65, 0, X75+Y74)</f>
        <v>0</v>
      </c>
      <c r="Z75" s="1304" t="n">
        <f aca="false">IF(Z68&gt;$C$65, 0, Y75+Z74)</f>
        <v>0</v>
      </c>
      <c r="AA75" s="1304" t="n">
        <f aca="false">IF(AA68&gt;$C$65, 0, Z75+AA74)</f>
        <v>0</v>
      </c>
      <c r="AB75" s="1304" t="n">
        <f aca="false">IF(AB68&gt;$C$65, 0, AA75+AB74)</f>
        <v>0</v>
      </c>
      <c r="AC75" s="1304" t="n">
        <f aca="false">IF(AC68&gt;$C$65, 0, AB75+AC74)</f>
        <v>0</v>
      </c>
      <c r="AD75" s="1304" t="n">
        <f aca="false">IF(AD68&gt;$C$65, 0, AC75+AD74)</f>
        <v>0</v>
      </c>
      <c r="AE75" s="1304" t="n">
        <f aca="false">IF(AE68&gt;$C$65, 0, AD75+AE74)</f>
        <v>0</v>
      </c>
      <c r="AF75" s="1304" t="n">
        <f aca="false">IF(AF68&gt;$C$65, 0, AE75+AF74)</f>
        <v>0</v>
      </c>
      <c r="AG75" s="1304" t="n">
        <f aca="false">IF(AG68&gt;$C$65, 0, AF75+AG74)</f>
        <v>0</v>
      </c>
      <c r="AH75" s="1305" t="n">
        <f aca="false">IF(AH68&gt;$C$65, 0, AG75+AH74)</f>
        <v>0</v>
      </c>
      <c r="AI75" s="1305" t="n">
        <f aca="false">IF(AI68&gt;$C$65, 0, AH75+AI74)</f>
        <v>0</v>
      </c>
      <c r="AJ75" s="1305" t="n">
        <f aca="false">IF(AJ68&gt;$C$65, 0, AI75+AJ74)</f>
        <v>0</v>
      </c>
      <c r="AK75" s="1305" t="n">
        <f aca="false">IF(AK68&gt;$C$65, 0, AJ75+AK74)</f>
        <v>0</v>
      </c>
      <c r="AL75" s="1305" t="n">
        <f aca="false">IF(AL68&gt;$C$65, 0, AK75+AL74)</f>
        <v>0</v>
      </c>
      <c r="AM75" s="1305" t="n">
        <f aca="false">IF(AM68&gt;$C$65, 0, AL75+AM74)</f>
        <v>0</v>
      </c>
    </row>
    <row r="76" customFormat="false" ht="16.5" hidden="true" customHeight="true" outlineLevel="0" collapsed="false">
      <c r="A76" s="1306"/>
      <c r="B76" s="1253"/>
      <c r="C76" s="1307"/>
      <c r="D76" s="1308" t="n">
        <f aca="false">IF(SUM(D70:D71)&lt;&gt;"-",-SUM(D70:D71),"")</f>
        <v>0</v>
      </c>
      <c r="E76" s="1308" t="n">
        <f aca="false">-SUM(E70:E71)</f>
        <v>0</v>
      </c>
      <c r="F76" s="1308" t="n">
        <f aca="false">-SUM(F70:F71)</f>
        <v>0</v>
      </c>
      <c r="G76" s="1308" t="n">
        <f aca="false">-SUM(G70:G71)</f>
        <v>0</v>
      </c>
      <c r="H76" s="1308" t="n">
        <f aca="false">-SUM(H70:H71)</f>
        <v>0</v>
      </c>
      <c r="I76" s="1308" t="n">
        <f aca="false">-SUM(I70:I71)</f>
        <v>0</v>
      </c>
      <c r="J76" s="1308" t="n">
        <f aca="false">-SUM(J70:J71)</f>
        <v>-0</v>
      </c>
      <c r="K76" s="1308" t="n">
        <f aca="false">-SUM(K70:K71)</f>
        <v>-0</v>
      </c>
      <c r="L76" s="1308" t="n">
        <f aca="false">-SUM(L70:L71)</f>
        <v>-0</v>
      </c>
      <c r="M76" s="1308" t="n">
        <f aca="false">-SUM(M70:M71)</f>
        <v>-0</v>
      </c>
      <c r="N76" s="1308" t="n">
        <f aca="false">-SUM(N70:N71)</f>
        <v>-0</v>
      </c>
      <c r="O76" s="1308" t="n">
        <f aca="false">-SUM(O70:O71)</f>
        <v>-0</v>
      </c>
      <c r="P76" s="1308" t="n">
        <f aca="false">-SUM(P70:P71)</f>
        <v>-0</v>
      </c>
      <c r="Q76" s="1308" t="n">
        <f aca="false">-SUM(Q70:Q71)</f>
        <v>-0</v>
      </c>
      <c r="R76" s="1308" t="n">
        <f aca="false">-SUM(R70:R71)</f>
        <v>-0</v>
      </c>
      <c r="S76" s="1308" t="n">
        <f aca="false">-SUM(S70:S71)</f>
        <v>-0</v>
      </c>
      <c r="T76" s="1308" t="n">
        <f aca="false">-SUM(T70:T71)</f>
        <v>-0</v>
      </c>
      <c r="U76" s="1308" t="n">
        <f aca="false">-SUM(U70:U71)</f>
        <v>-0</v>
      </c>
      <c r="V76" s="1308" t="n">
        <f aca="false">-SUM(V70:V71)</f>
        <v>-0</v>
      </c>
      <c r="W76" s="1308" t="n">
        <f aca="false">-SUM(W70:W71)</f>
        <v>-0</v>
      </c>
      <c r="X76" s="1308" t="n">
        <f aca="false">-SUM(X70:X71)</f>
        <v>-0</v>
      </c>
      <c r="Y76" s="1308" t="n">
        <f aca="false">-SUM(Y70:Y71)</f>
        <v>-0</v>
      </c>
      <c r="Z76" s="1308" t="n">
        <f aca="false">-SUM(Z70:Z71)</f>
        <v>-0</v>
      </c>
      <c r="AA76" s="1308" t="n">
        <f aca="false">-SUM(AA70:AA71)</f>
        <v>-0</v>
      </c>
      <c r="AB76" s="1308" t="n">
        <f aca="false">-SUM(AB70:AB71)</f>
        <v>-0</v>
      </c>
      <c r="AC76" s="1308" t="n">
        <f aca="false">-SUM(AC70:AC71)</f>
        <v>-0</v>
      </c>
      <c r="AD76" s="1308" t="n">
        <f aca="false">-SUM(AD70:AD71)</f>
        <v>-0</v>
      </c>
      <c r="AE76" s="1308" t="n">
        <f aca="false">-SUM(AE70:AE71)</f>
        <v>-0</v>
      </c>
      <c r="AF76" s="1308" t="n">
        <f aca="false">-SUM(AF70:AF71)</f>
        <v>-0</v>
      </c>
      <c r="AG76" s="1308" t="n">
        <f aca="false">-SUM(AG70:AG71)</f>
        <v>-0</v>
      </c>
      <c r="AH76" s="1308" t="n">
        <f aca="false">-SUM(AH70:AH71)</f>
        <v>-0</v>
      </c>
      <c r="AI76" s="1308" t="n">
        <f aca="false">-SUM(AI70:AI71)</f>
        <v>0</v>
      </c>
      <c r="AJ76" s="1308" t="n">
        <f aca="false">-SUM(AJ70:AJ71)</f>
        <v>0</v>
      </c>
      <c r="AK76" s="1308" t="n">
        <f aca="false">-SUM(AK70:AK71)</f>
        <v>0</v>
      </c>
      <c r="AL76" s="1308" t="n">
        <f aca="false">-SUM(AL70:AL71)</f>
        <v>0</v>
      </c>
      <c r="AM76" s="1308" t="n">
        <f aca="false">-SUM(AM70:AM71)</f>
        <v>0</v>
      </c>
    </row>
    <row r="77" customFormat="false" ht="16.5" hidden="true" customHeight="true" outlineLevel="0" collapsed="false">
      <c r="A77" s="1309"/>
      <c r="B77" s="99"/>
      <c r="C77" s="1307"/>
      <c r="D77" s="1307"/>
      <c r="E77" s="1307"/>
      <c r="F77" s="1307"/>
      <c r="G77" s="1307"/>
      <c r="H77" s="1307"/>
      <c r="I77" s="1307"/>
    </row>
    <row r="78" customFormat="false" ht="16.5" hidden="true" customHeight="true" outlineLevel="0" collapsed="false">
      <c r="A78" s="1309"/>
      <c r="B78" s="99"/>
      <c r="C78" s="1307"/>
      <c r="D78" s="1307"/>
      <c r="E78" s="1307"/>
      <c r="F78" s="1307"/>
      <c r="G78" s="1307"/>
      <c r="H78" s="1307"/>
      <c r="I78" s="1307"/>
    </row>
    <row r="79" customFormat="false" ht="16.5" hidden="true" customHeight="true" outlineLevel="0" collapsed="false">
      <c r="A79" s="1310"/>
      <c r="B79" s="99"/>
      <c r="C79" s="1307"/>
      <c r="D79" s="1307"/>
      <c r="E79" s="1307"/>
      <c r="F79" s="1307"/>
      <c r="G79" s="1307"/>
      <c r="H79" s="1307"/>
      <c r="I79" s="1307"/>
    </row>
    <row r="80" customFormat="false" ht="14.25" hidden="true" customHeight="false" outlineLevel="0" collapsed="false">
      <c r="A80" s="1309"/>
      <c r="B80" s="99"/>
      <c r="C80" s="1311"/>
      <c r="D80" s="1312"/>
      <c r="E80" s="1313" t="s">
        <v>1150</v>
      </c>
      <c r="F80" s="1312"/>
      <c r="G80" s="1313" t="s">
        <v>1151</v>
      </c>
      <c r="H80" s="1314"/>
      <c r="I80" s="1307"/>
    </row>
    <row r="81" customFormat="false" ht="15" hidden="true" customHeight="false" outlineLevel="0" collapsed="false">
      <c r="A81" s="1309"/>
      <c r="B81" s="99"/>
      <c r="C81" s="1315" t="s">
        <v>1152</v>
      </c>
      <c r="D81" s="1303"/>
      <c r="E81" s="1316" t="n">
        <f aca="false">IF(C72&lt;0,"-",IF(C72=0,COUNTIF(D73:AM73, "&lt;" &amp;0),COUNTIF(D73:AM73, "&lt;" &amp;0)-1))</f>
        <v>0</v>
      </c>
      <c r="F81" s="1317" t="n">
        <f aca="false">IF(C72&lt;0,"-",IF(C72=0,0,IF(E81&lt;=16,CONCATENATE(IF(E81=0,-D73/E72,""),IF(E81=1,-E73/F72,""),IF(E81=2,-F73/G72,""),IF(E81=3,-G73/H72,""),IF(E81=4,-H73/I72,""),IF(E81=5,-I73/J72,""),IF(E81=6,-J73/K72,""),IF(E81=7,-K73/L72,""),IF(E81=8,-L73/M72,""),IF(E81=9,-M73/N72,""),IF(E81=10,-N73/O72,""),IF(E81=11,-O73/P72,""),IF(E81=12,-P73/Q72,""),IF(E81=13,-Q73/R72,""),IF(E81=14,-R73/S72,""),IF(E81=15,-S73/T72,""),IF(E81=16,-T73/U72,"")),IF(E81&lt;=32,CONCATENATE(IF(E81=17,-U73/V72,""),IF(E81=18,-V73/W72,""),IF(E81=19,-W73/X72,""),IF(E81=20,-X73/Y72,""),IF(E81=21,-Y73/Z72,""),IF(E81=22,-Z73/AA72,""),IF(E81=23,-AA73/AB72,""),IF(E81=24,-AB73/AC72,""),IF(E81=25,-AC73/AD72,""),IF(E81=26,-AD73/AE72,""),IF(E81=27,-AE73/AF72,""),IF(E81=28,-AF73/AG72,""),IF(E81=29,-AG73/AH72,""),IF(E81=30,-AH73/AI72,""),IF(E81=31,-AI73/AJ72,""),IF(E81=32,-AJ73/AK72,"")),CONCATENATE(IF(E81=33,-AK73/AL72,""),IF(E81=34,-AL73/AM72,""))))))</f>
        <v>0</v>
      </c>
      <c r="G81" s="1316" t="n">
        <f aca="false">IF(F81&lt;&gt;"-",F81*12,"-")</f>
        <v>0</v>
      </c>
      <c r="H81" s="1318" t="n">
        <f aca="false">IF(E81&lt;&gt;"-",E81+F81,"-")</f>
        <v>0</v>
      </c>
      <c r="I81" s="1307"/>
    </row>
    <row r="82" customFormat="false" ht="14.25" hidden="true" customHeight="false" outlineLevel="0" collapsed="false">
      <c r="A82" s="1309"/>
      <c r="B82" s="1319"/>
      <c r="C82" s="1320"/>
      <c r="D82" s="1303"/>
      <c r="E82" s="1316"/>
      <c r="F82" s="1317"/>
      <c r="G82" s="1316"/>
      <c r="H82" s="1318"/>
      <c r="I82" s="1307"/>
    </row>
    <row r="83" customFormat="false" ht="15.75" hidden="true" customHeight="false" outlineLevel="0" collapsed="false">
      <c r="A83" s="1309"/>
      <c r="B83" s="1319"/>
      <c r="C83" s="1321" t="s">
        <v>1153</v>
      </c>
      <c r="D83" s="1322"/>
      <c r="E83" s="1323" t="n">
        <f aca="false">IF(F72&lt;0,"-",IF(F72=0,COUNTIF(D75:AM75, "&lt;" &amp;0),COUNTIF(D75:AM75, "&lt;" &amp;0)-1))</f>
        <v>0</v>
      </c>
      <c r="F83" s="1324" t="n">
        <f aca="false">IF(F72&lt;0,"-",IF(F72=0,0,IF(E83&lt;=16,CONCATENATE(IF(E83=0,-D75/E74,""),IF(E83=1,-E75/F74,""),IF(E83=2,-F75/G74,""),IF(E83=3,-G75/H74,""),IF(E83=4,-H75/I74,""),IF(E83=5,-I75/J74,""),IF(E83=6,-J75/K74,""),IF(E83=7,-K75/L74,""),IF(E83=8,-L75/M74,""),IF(E83=9,-M75/N74,""),IF(E83=10,-N75/O74,""),IF(E83=11,-O75/P74,""),IF(E83=12,-P75/Q74,""),IF(E83=13,-Q75/R74,""),IF(E83=14,-R75/S74,""),IF(E83=15,-S75/T74,""),IF(E83=16,-T75/U74,"")),IF(E83&lt;=32,CONCATENATE(IF(E83=17,-U75/V74,""),IF(E83=18,-V75/W74,""),IF(E83=19,-W75/X74,""),IF(E83=20,-X75/Y74,""),IF(E83=21,-Y75/Z74,""),IF(E83=22,-Z75/AA74,""),IF(E83=23,-AA75/AB74,""),IF(E83=24,-AB75/AC74,""),IF(E83=25,-AC75/AD74,""),IF(E83=26,-AD75/AE74,""),IF(E83=27,-AE75/AF74,""),IF(E83=28,-AF75/AG74,""),IF(E83=29,-AG75/AH74,""),IF(E83=30,-AH75/AI74,""),IF(E83=31,-AI75/AJ74,""),IF(E83=32,-AJ75/AK74,"")),CONCATENATE(IF(E83=33,-AK75/AL74,""),IF(E83=34,-AL75/AM74,""))))))</f>
        <v>0</v>
      </c>
      <c r="G83" s="1316" t="n">
        <f aca="false">IF(F83&lt;&gt;"-",F83*12,"-")</f>
        <v>0</v>
      </c>
      <c r="H83" s="1318" t="n">
        <f aca="false">IF(E83&lt;&gt;"-",E83+F83,"-")</f>
        <v>0</v>
      </c>
      <c r="I83" s="1307"/>
    </row>
    <row r="84" s="99" customFormat="true" ht="14.25" hidden="false" customHeight="false" outlineLevel="0" collapsed="false">
      <c r="A84" s="1309"/>
      <c r="C84" s="1325"/>
      <c r="D84" s="1325"/>
      <c r="H84" s="1325"/>
      <c r="I84" s="1325"/>
    </row>
    <row r="85" s="99" customFormat="true" ht="14.25" hidden="false" customHeight="false" outlineLevel="0" collapsed="false">
      <c r="A85" s="694" t="s">
        <v>1154</v>
      </c>
      <c r="B85" s="1271"/>
      <c r="C85" s="1326" t="n">
        <f aca="false">NPV($C$66,D69:AM69)</f>
        <v>0</v>
      </c>
      <c r="D85" s="1327"/>
      <c r="E85" s="1327"/>
      <c r="F85" s="1327"/>
    </row>
    <row r="86" s="99" customFormat="true" ht="14.25" hidden="false" customHeight="false" outlineLevel="0" collapsed="false">
      <c r="A86" s="694" t="s">
        <v>1155</v>
      </c>
      <c r="B86" s="1271"/>
      <c r="C86" s="1326" t="n">
        <f aca="false">NPV($C$66,D72:AM72)</f>
        <v>0</v>
      </c>
      <c r="D86" s="1327"/>
      <c r="E86" s="1327"/>
      <c r="F86" s="1327"/>
      <c r="H86" s="1328"/>
    </row>
    <row r="87" s="99" customFormat="true" ht="14.25" hidden="false" customHeight="false" outlineLevel="0" collapsed="false">
      <c r="A87" s="694" t="s">
        <v>1156</v>
      </c>
      <c r="B87" s="1271"/>
      <c r="C87" s="1329" t="str">
        <f aca="false">IF($C$65=E83, "not reached", E83)</f>
        <v>not reached</v>
      </c>
      <c r="D87" s="1327" t="s">
        <v>443</v>
      </c>
      <c r="E87" s="1330" t="n">
        <f aca="false">IF($C$65=E83, 0, G83)</f>
        <v>0</v>
      </c>
      <c r="F87" s="1327" t="s">
        <v>1157</v>
      </c>
    </row>
    <row r="88" s="99" customFormat="true" ht="14.25" hidden="false" customHeight="false" outlineLevel="0" collapsed="false">
      <c r="A88" s="1331" t="s">
        <v>1158</v>
      </c>
      <c r="B88" s="1271"/>
      <c r="C88" s="1332" t="e">
        <f aca="false">C86/NPV($C$66,D76:I76)</f>
        <v>#DIV/0!</v>
      </c>
      <c r="D88" s="1327"/>
      <c r="E88" s="1327"/>
      <c r="F88" s="1327"/>
    </row>
    <row r="89" s="99" customFormat="true" ht="14.25" hidden="false" customHeight="false" outlineLevel="0" collapsed="false">
      <c r="A89" s="461"/>
    </row>
    <row r="90" s="99" customFormat="true" ht="15" hidden="false" customHeight="false" outlineLevel="0" collapsed="false">
      <c r="A90" s="1333" t="s">
        <v>1159</v>
      </c>
      <c r="B90" s="1334" t="s">
        <v>1125</v>
      </c>
      <c r="C90" s="1258"/>
    </row>
    <row r="91" s="99" customFormat="true" ht="14.25" hidden="false" customHeight="false" outlineLevel="0" collapsed="false"/>
    <row r="92" s="99" customFormat="true" ht="14.25" hidden="false" customHeight="false" outlineLevel="0" collapsed="false"/>
    <row r="93" s="33" customFormat="true" ht="24.75" hidden="false" customHeight="true" outlineLevel="0" collapsed="false">
      <c r="A93" s="216"/>
      <c r="B93" s="216"/>
      <c r="C93" s="216"/>
      <c r="D93" s="216"/>
      <c r="E93" s="216"/>
      <c r="F93" s="216"/>
      <c r="G93" s="216"/>
      <c r="H93" s="216"/>
      <c r="I93" s="216"/>
      <c r="J93" s="216"/>
      <c r="K93" s="216"/>
      <c r="L93" s="216"/>
      <c r="M93" s="216"/>
      <c r="N93" s="216"/>
      <c r="O93" s="216"/>
      <c r="P93" s="216"/>
      <c r="Q93" s="365"/>
      <c r="R93" s="1335" t="s">
        <v>243</v>
      </c>
      <c r="S93" s="1336" t="s">
        <v>246</v>
      </c>
      <c r="T93" s="31"/>
      <c r="U93" s="212"/>
      <c r="V93" s="31"/>
      <c r="W93" s="31"/>
      <c r="X93" s="31"/>
    </row>
    <row r="94" s="1337" customFormat="true" ht="14.25" hidden="false" customHeight="false" outlineLevel="0" collapsed="false"/>
    <row r="95" s="1337" customFormat="true" ht="14.25" hidden="false" customHeight="false" outlineLevel="0" collapsed="false"/>
    <row r="96" s="1337" customFormat="true" ht="14.25" hidden="false" customHeight="false" outlineLevel="0" collapsed="false"/>
    <row r="97" s="1337" customFormat="true" ht="14.25" hidden="false" customHeight="false" outlineLevel="0" collapsed="false"/>
    <row r="98" s="1337" customFormat="true" ht="14.25" hidden="false" customHeight="false" outlineLevel="0" collapsed="false"/>
    <row r="99" s="1337" customFormat="true" ht="14.25" hidden="false" customHeight="false" outlineLevel="0" collapsed="false"/>
    <row r="100" s="1337" customFormat="true" ht="14.25" hidden="false" customHeight="false" outlineLevel="0" collapsed="false"/>
    <row r="101" s="1337" customFormat="true" ht="14.25" hidden="false" customHeight="false" outlineLevel="0" collapsed="false"/>
    <row r="102" s="1337" customFormat="true" ht="14.25" hidden="false" customHeight="false" outlineLevel="0" collapsed="false"/>
    <row r="103" s="1337" customFormat="true" ht="14.25" hidden="false" customHeight="false" outlineLevel="0" collapsed="false"/>
    <row r="104" s="1337" customFormat="true" ht="14.25" hidden="false" customHeight="false" outlineLevel="0" collapsed="false"/>
    <row r="105" s="1337" customFormat="true" ht="14.25" hidden="false" customHeight="false" outlineLevel="0" collapsed="false"/>
    <row r="106" s="1337" customFormat="true" ht="14.25" hidden="false" customHeight="false" outlineLevel="0" collapsed="false"/>
    <row r="107" s="1337" customFormat="true" ht="14.25" hidden="false" customHeight="false" outlineLevel="0" collapsed="false"/>
    <row r="108" s="1337" customFormat="true" ht="14.25" hidden="false" customHeight="false" outlineLevel="0" collapsed="false"/>
    <row r="109" s="1337" customFormat="true" ht="14.25" hidden="false" customHeight="false" outlineLevel="0" collapsed="false"/>
    <row r="110" s="1337" customFormat="true" ht="14.25" hidden="false" customHeight="false" outlineLevel="0" collapsed="false"/>
    <row r="111" s="1337" customFormat="true" ht="14.25" hidden="false" customHeight="false" outlineLevel="0" collapsed="false"/>
    <row r="112" s="1337" customFormat="true" ht="14.25" hidden="false" customHeight="false" outlineLevel="0" collapsed="false"/>
    <row r="113" s="1337" customFormat="true" ht="14.25" hidden="false" customHeight="false" outlineLevel="0" collapsed="false"/>
    <row r="114" s="1337" customFormat="true" ht="14.25" hidden="false" customHeight="false" outlineLevel="0" collapsed="false"/>
    <row r="115" s="1337" customFormat="true" ht="14.25" hidden="false" customHeight="false" outlineLevel="0" collapsed="false"/>
    <row r="116" s="1337" customFormat="true" ht="14.25" hidden="false" customHeight="false" outlineLevel="0" collapsed="false"/>
    <row r="117" s="1337" customFormat="true" ht="14.25" hidden="false" customHeight="false" outlineLevel="0" collapsed="false"/>
    <row r="118" s="1337" customFormat="true" ht="14.25" hidden="false" customHeight="false" outlineLevel="0" collapsed="false"/>
    <row r="119" s="1337" customFormat="true" ht="14.25" hidden="false" customHeight="false" outlineLevel="0" collapsed="false"/>
    <row r="120" s="1337" customFormat="true" ht="14.25" hidden="false" customHeight="false" outlineLevel="0" collapsed="false"/>
    <row r="121" s="1337" customFormat="true" ht="14.25" hidden="false" customHeight="false" outlineLevel="0" collapsed="false"/>
    <row r="122" s="1337" customFormat="true" ht="14.25" hidden="false" customHeight="false" outlineLevel="0" collapsed="false"/>
    <row r="123" s="1337" customFormat="true" ht="14.25" hidden="false" customHeight="false" outlineLevel="0" collapsed="false"/>
    <row r="124" s="1337" customFormat="true" ht="14.25" hidden="false" customHeight="false" outlineLevel="0" collapsed="false"/>
    <row r="125" s="1337" customFormat="true" ht="14.25" hidden="false" customHeight="false" outlineLevel="0" collapsed="false"/>
    <row r="126" s="1337" customFormat="true" ht="14.25" hidden="false" customHeight="false" outlineLevel="0" collapsed="false"/>
    <row r="127" s="1337" customFormat="true" ht="14.25" hidden="false" customHeight="false" outlineLevel="0" collapsed="false"/>
    <row r="128" s="1337" customFormat="true" ht="14.25" hidden="false" customHeight="false" outlineLevel="0" collapsed="false"/>
    <row r="129" s="1337" customFormat="true" ht="14.25" hidden="false" customHeight="false" outlineLevel="0" collapsed="false"/>
    <row r="130" s="1337" customFormat="true" ht="14.25" hidden="false" customHeight="false" outlineLevel="0" collapsed="false"/>
    <row r="131" s="1337" customFormat="true" ht="14.25" hidden="false" customHeight="false" outlineLevel="0" collapsed="false"/>
    <row r="132" s="1337" customFormat="true" ht="14.25" hidden="false" customHeight="false" outlineLevel="0" collapsed="false"/>
    <row r="133" s="1337" customFormat="true" ht="14.25" hidden="false" customHeight="false" outlineLevel="0" collapsed="false"/>
    <row r="134" s="1337" customFormat="true" ht="14.25" hidden="false" customHeight="false" outlineLevel="0" collapsed="false"/>
    <row r="135" s="1337" customFormat="true" ht="14.25" hidden="false" customHeight="false" outlineLevel="0" collapsed="false"/>
    <row r="136" s="1337" customFormat="true" ht="14.25" hidden="false" customHeight="false" outlineLevel="0" collapsed="false"/>
    <row r="137" s="1337" customFormat="true" ht="14.25" hidden="false" customHeight="false" outlineLevel="0" collapsed="false"/>
    <row r="138" s="1337" customFormat="true" ht="14.25" hidden="false" customHeight="false" outlineLevel="0" collapsed="false"/>
    <row r="139" s="1337" customFormat="true" ht="14.25" hidden="false" customHeight="false" outlineLevel="0" collapsed="false"/>
    <row r="140" s="1337" customFormat="true" ht="14.25" hidden="false" customHeight="false" outlineLevel="0" collapsed="false"/>
    <row r="141" s="1337" customFormat="true" ht="14.25" hidden="false" customHeight="false" outlineLevel="0" collapsed="false"/>
    <row r="142" s="1337" customFormat="true" ht="14.25" hidden="false" customHeight="false" outlineLevel="0" collapsed="false"/>
    <row r="143" s="1337" customFormat="true" ht="14.25" hidden="false" customHeight="false" outlineLevel="0" collapsed="false"/>
    <row r="144" s="1337" customFormat="true" ht="14.25" hidden="false" customHeight="false" outlineLevel="0" collapsed="false"/>
    <row r="145" s="1337" customFormat="true" ht="14.25" hidden="false" customHeight="false" outlineLevel="0" collapsed="false"/>
    <row r="146" s="1337" customFormat="true" ht="14.25" hidden="false" customHeight="false" outlineLevel="0" collapsed="false"/>
    <row r="147" s="1337" customFormat="true" ht="14.25" hidden="false" customHeight="false" outlineLevel="0" collapsed="false"/>
    <row r="148" s="1337" customFormat="true" ht="14.25" hidden="false" customHeight="false" outlineLevel="0" collapsed="false"/>
    <row r="149" s="1337" customFormat="true" ht="14.25" hidden="false" customHeight="false" outlineLevel="0" collapsed="false"/>
    <row r="150" s="1337" customFormat="true" ht="14.25" hidden="false" customHeight="false" outlineLevel="0" collapsed="false"/>
    <row r="151" s="1337" customFormat="true" ht="14.25" hidden="false" customHeight="false" outlineLevel="0" collapsed="false"/>
    <row r="152" s="1337" customFormat="true" ht="14.25" hidden="false" customHeight="false" outlineLevel="0" collapsed="false"/>
    <row r="153" s="1337" customFormat="true" ht="14.25" hidden="false" customHeight="false" outlineLevel="0" collapsed="false"/>
    <row r="154" s="1337" customFormat="true" ht="14.25" hidden="false" customHeight="false" outlineLevel="0" collapsed="false"/>
    <row r="155" s="1337" customFormat="true" ht="14.25" hidden="false" customHeight="false" outlineLevel="0" collapsed="false"/>
    <row r="156" s="1337" customFormat="true" ht="14.25" hidden="false" customHeight="false" outlineLevel="0" collapsed="false"/>
    <row r="157" s="1337" customFormat="true" ht="14.25" hidden="false" customHeight="false" outlineLevel="0" collapsed="false"/>
    <row r="158" s="1337" customFormat="true" ht="14.25" hidden="false" customHeight="false" outlineLevel="0" collapsed="false"/>
    <row r="159" s="1337" customFormat="true" ht="14.25" hidden="false" customHeight="false" outlineLevel="0" collapsed="false"/>
    <row r="160" s="1337" customFormat="true" ht="14.25" hidden="false" customHeight="false" outlineLevel="0" collapsed="false"/>
    <row r="161" s="1337" customFormat="true" ht="14.25" hidden="false" customHeight="false" outlineLevel="0" collapsed="false"/>
    <row r="162" s="1337" customFormat="true" ht="14.25" hidden="false" customHeight="false" outlineLevel="0" collapsed="false"/>
    <row r="163" s="1337" customFormat="true" ht="14.25" hidden="false" customHeight="false" outlineLevel="0" collapsed="false"/>
    <row r="164" s="1337" customFormat="true" ht="14.25" hidden="false" customHeight="false" outlineLevel="0" collapsed="false"/>
    <row r="165" s="1337" customFormat="true" ht="14.25" hidden="false" customHeight="false" outlineLevel="0" collapsed="false"/>
    <row r="166" s="1337" customFormat="true" ht="14.25" hidden="false" customHeight="false" outlineLevel="0" collapsed="false"/>
    <row r="167" s="1337" customFormat="true" ht="14.25" hidden="false" customHeight="false" outlineLevel="0" collapsed="false"/>
    <row r="168" s="1337" customFormat="true" ht="14.25" hidden="false" customHeight="false" outlineLevel="0" collapsed="false"/>
    <row r="169" s="1337" customFormat="true" ht="14.25" hidden="false" customHeight="false" outlineLevel="0" collapsed="false"/>
    <row r="170" s="1337" customFormat="true" ht="14.25" hidden="false" customHeight="false" outlineLevel="0" collapsed="false"/>
    <row r="171" s="1337" customFormat="true" ht="14.25" hidden="false" customHeight="false" outlineLevel="0" collapsed="false"/>
    <row r="172" s="1337" customFormat="true" ht="14.25" hidden="false" customHeight="false" outlineLevel="0" collapsed="false"/>
    <row r="173" s="1337" customFormat="true" ht="14.25" hidden="false" customHeight="false" outlineLevel="0" collapsed="false"/>
    <row r="174" s="1337" customFormat="true" ht="14.25" hidden="false" customHeight="false" outlineLevel="0" collapsed="false"/>
    <row r="175" s="1337" customFormat="true" ht="14.25" hidden="false" customHeight="false" outlineLevel="0" collapsed="false"/>
    <row r="176" s="1337" customFormat="true" ht="14.25" hidden="false" customHeight="false" outlineLevel="0" collapsed="false"/>
    <row r="177" s="1337" customFormat="true" ht="14.25" hidden="false" customHeight="false" outlineLevel="0" collapsed="false"/>
    <row r="178" s="1337" customFormat="true" ht="14.25" hidden="false" customHeight="false" outlineLevel="0" collapsed="false"/>
    <row r="179" s="1337" customFormat="true" ht="14.25" hidden="false" customHeight="false" outlineLevel="0" collapsed="false"/>
    <row r="180" s="1337" customFormat="true" ht="14.25" hidden="false" customHeight="false" outlineLevel="0" collapsed="false"/>
    <row r="181" s="1337" customFormat="true" ht="14.25" hidden="false" customHeight="false" outlineLevel="0" collapsed="false"/>
    <row r="182" s="1337" customFormat="true" ht="14.25" hidden="false" customHeight="false" outlineLevel="0" collapsed="false"/>
    <row r="183" s="1337" customFormat="true" ht="14.25" hidden="false" customHeight="false" outlineLevel="0" collapsed="false"/>
    <row r="184" s="1337" customFormat="true" ht="14.25" hidden="false" customHeight="false" outlineLevel="0" collapsed="false"/>
    <row r="185" s="1337" customFormat="true" ht="14.25" hidden="false" customHeight="false" outlineLevel="0" collapsed="false"/>
    <row r="186" s="1337" customFormat="true" ht="14.25" hidden="false" customHeight="false" outlineLevel="0" collapsed="false"/>
    <row r="187" s="1337" customFormat="true" ht="14.25" hidden="false" customHeight="false" outlineLevel="0" collapsed="false"/>
    <row r="188" s="1337" customFormat="true" ht="14.25" hidden="false" customHeight="false" outlineLevel="0" collapsed="false"/>
    <row r="189" s="1337" customFormat="true" ht="14.25" hidden="false" customHeight="false" outlineLevel="0" collapsed="false"/>
    <row r="190" s="1337" customFormat="true" ht="14.25" hidden="false" customHeight="false" outlineLevel="0" collapsed="false"/>
    <row r="191" s="1337" customFormat="true" ht="14.25" hidden="false" customHeight="false" outlineLevel="0" collapsed="false"/>
    <row r="192" s="1337" customFormat="true" ht="14.25" hidden="false" customHeight="false" outlineLevel="0" collapsed="false"/>
    <row r="193" s="1337" customFormat="true" ht="14.25" hidden="false" customHeight="false" outlineLevel="0" collapsed="false"/>
    <row r="194" s="1337" customFormat="true" ht="14.25" hidden="false" customHeight="false" outlineLevel="0" collapsed="false"/>
    <row r="195" s="1337" customFormat="true" ht="14.25" hidden="false" customHeight="false" outlineLevel="0" collapsed="false"/>
    <row r="196" s="1337" customFormat="true" ht="14.25" hidden="false" customHeight="false" outlineLevel="0" collapsed="false"/>
    <row r="197" s="1337" customFormat="true" ht="14.25" hidden="false" customHeight="false" outlineLevel="0" collapsed="false"/>
    <row r="198" s="1337" customFormat="true" ht="14.25" hidden="false" customHeight="false" outlineLevel="0" collapsed="false"/>
    <row r="199" s="1337" customFormat="true" ht="14.25" hidden="false" customHeight="false" outlineLevel="0" collapsed="false"/>
    <row r="200" s="1337" customFormat="true" ht="14.25" hidden="false" customHeight="false" outlineLevel="0" collapsed="false"/>
    <row r="201" s="1337" customFormat="true" ht="14.25" hidden="false" customHeight="false" outlineLevel="0" collapsed="false"/>
    <row r="202" s="1337" customFormat="true" ht="14.25" hidden="false" customHeight="false" outlineLevel="0" collapsed="false"/>
    <row r="203" s="1337" customFormat="true" ht="14.25" hidden="false" customHeight="false" outlineLevel="0" collapsed="false"/>
    <row r="204" s="1337" customFormat="true" ht="14.25" hidden="false" customHeight="false" outlineLevel="0" collapsed="false"/>
    <row r="205" s="1337" customFormat="true" ht="14.25" hidden="false" customHeight="false" outlineLevel="0" collapsed="false"/>
    <row r="206" s="1337" customFormat="true" ht="14.25" hidden="false" customHeight="false" outlineLevel="0" collapsed="false"/>
    <row r="207" s="1337" customFormat="true" ht="14.25" hidden="false" customHeight="false" outlineLevel="0" collapsed="false"/>
    <row r="208" s="1337" customFormat="true" ht="14.25" hidden="false" customHeight="false" outlineLevel="0" collapsed="false"/>
    <row r="209" s="1337" customFormat="true" ht="14.25" hidden="false" customHeight="false" outlineLevel="0" collapsed="false"/>
    <row r="210" s="1337" customFormat="true" ht="14.25" hidden="false" customHeight="false" outlineLevel="0" collapsed="false"/>
    <row r="211" s="1337" customFormat="true" ht="14.25" hidden="false" customHeight="false" outlineLevel="0" collapsed="false"/>
    <row r="212" s="1337" customFormat="true" ht="14.25" hidden="false" customHeight="false" outlineLevel="0" collapsed="false"/>
    <row r="213" s="1337" customFormat="true" ht="14.25" hidden="false" customHeight="false" outlineLevel="0" collapsed="false"/>
    <row r="214" s="1337" customFormat="true" ht="14.25" hidden="false" customHeight="false" outlineLevel="0" collapsed="false"/>
    <row r="215" s="1337" customFormat="true" ht="14.25" hidden="false" customHeight="false" outlineLevel="0" collapsed="false"/>
    <row r="216" s="1337" customFormat="true" ht="14.25" hidden="false" customHeight="false" outlineLevel="0" collapsed="false"/>
    <row r="217" s="1337" customFormat="true" ht="14.25" hidden="false" customHeight="false" outlineLevel="0" collapsed="false"/>
    <row r="218" s="1337" customFormat="true" ht="14.25" hidden="false" customHeight="false" outlineLevel="0" collapsed="false"/>
    <row r="219" s="1337" customFormat="true" ht="14.25" hidden="false" customHeight="false" outlineLevel="0" collapsed="false"/>
    <row r="220" s="1337" customFormat="true" ht="14.25" hidden="false" customHeight="false" outlineLevel="0" collapsed="false"/>
    <row r="221" s="1337" customFormat="true" ht="14.25" hidden="false" customHeight="false" outlineLevel="0" collapsed="false"/>
    <row r="222" s="1337" customFormat="true" ht="14.25" hidden="false" customHeight="false" outlineLevel="0" collapsed="false"/>
    <row r="223" s="1337" customFormat="true" ht="14.25" hidden="false" customHeight="false" outlineLevel="0" collapsed="false"/>
    <row r="224" s="1337" customFormat="true" ht="14.25" hidden="false" customHeight="false" outlineLevel="0" collapsed="false"/>
    <row r="225" s="1337" customFormat="true" ht="14.25" hidden="false" customHeight="false" outlineLevel="0" collapsed="false"/>
    <row r="226" s="1337" customFormat="true" ht="14.25" hidden="false" customHeight="false" outlineLevel="0" collapsed="false"/>
    <row r="227" s="1337" customFormat="true" ht="14.25" hidden="false" customHeight="false" outlineLevel="0" collapsed="false"/>
    <row r="228" s="1337" customFormat="true" ht="14.25" hidden="false" customHeight="false" outlineLevel="0" collapsed="false"/>
    <row r="229" s="1337" customFormat="true" ht="14.25" hidden="false" customHeight="false" outlineLevel="0" collapsed="false"/>
    <row r="230" s="1337" customFormat="true" ht="14.25" hidden="false" customHeight="false" outlineLevel="0" collapsed="false"/>
    <row r="231" s="1337" customFormat="true" ht="14.25" hidden="false" customHeight="false" outlineLevel="0" collapsed="false"/>
    <row r="232" s="1337" customFormat="true" ht="14.25" hidden="false" customHeight="false" outlineLevel="0" collapsed="false"/>
    <row r="233" s="1337" customFormat="true" ht="14.25" hidden="false" customHeight="false" outlineLevel="0" collapsed="false"/>
    <row r="234" s="1337" customFormat="true" ht="14.25" hidden="false" customHeight="false" outlineLevel="0" collapsed="false"/>
    <row r="235" s="1337" customFormat="true" ht="14.25" hidden="false" customHeight="false" outlineLevel="0" collapsed="false"/>
    <row r="236" s="1337" customFormat="true" ht="14.25" hidden="false" customHeight="false" outlineLevel="0" collapsed="false"/>
    <row r="237" s="1337" customFormat="true" ht="14.25" hidden="false" customHeight="false" outlineLevel="0" collapsed="false"/>
    <row r="238" s="1337" customFormat="true" ht="14.25" hidden="false" customHeight="false" outlineLevel="0" collapsed="false"/>
    <row r="239" s="1337" customFormat="true" ht="14.25" hidden="false" customHeight="false" outlineLevel="0" collapsed="false"/>
    <row r="240" s="1337" customFormat="true" ht="14.25" hidden="false" customHeight="false" outlineLevel="0" collapsed="false"/>
    <row r="241" s="1337" customFormat="true" ht="14.25" hidden="false" customHeight="false" outlineLevel="0" collapsed="false"/>
    <row r="242" s="1337" customFormat="true" ht="14.25" hidden="false" customHeight="false" outlineLevel="0" collapsed="false"/>
    <row r="243" s="1337" customFormat="true" ht="14.25" hidden="false" customHeight="false" outlineLevel="0" collapsed="false"/>
    <row r="244" s="1337" customFormat="true" ht="14.25" hidden="false" customHeight="false" outlineLevel="0" collapsed="false"/>
    <row r="245" s="1337" customFormat="true" ht="14.25" hidden="false" customHeight="false" outlineLevel="0" collapsed="false"/>
    <row r="246" s="1337" customFormat="true" ht="14.25" hidden="false" customHeight="false" outlineLevel="0" collapsed="false"/>
    <row r="247" s="1337" customFormat="true" ht="14.25" hidden="false" customHeight="false" outlineLevel="0" collapsed="false"/>
    <row r="248" s="1337" customFormat="true" ht="14.25" hidden="false" customHeight="false" outlineLevel="0" collapsed="false"/>
    <row r="249" s="1337" customFormat="true" ht="14.25" hidden="false" customHeight="false" outlineLevel="0" collapsed="false"/>
    <row r="250" s="1337" customFormat="true" ht="14.25" hidden="false" customHeight="false" outlineLevel="0" collapsed="false"/>
    <row r="251" s="1337" customFormat="true" ht="14.25" hidden="false" customHeight="false" outlineLevel="0" collapsed="false"/>
    <row r="252" s="1337" customFormat="true" ht="14.25" hidden="false" customHeight="false" outlineLevel="0" collapsed="false"/>
    <row r="253" s="1337" customFormat="true" ht="14.25" hidden="false" customHeight="false" outlineLevel="0" collapsed="false"/>
    <row r="254" s="1337" customFormat="true" ht="14.25" hidden="false" customHeight="false" outlineLevel="0" collapsed="false"/>
    <row r="255" s="1337" customFormat="true" ht="14.25" hidden="false" customHeight="false" outlineLevel="0" collapsed="false"/>
    <row r="256" s="1337" customFormat="true" ht="14.25" hidden="false" customHeight="false" outlineLevel="0" collapsed="false"/>
    <row r="257" s="1337" customFormat="true" ht="14.25" hidden="false" customHeight="false" outlineLevel="0" collapsed="false"/>
    <row r="258" s="1337" customFormat="true" ht="14.25" hidden="false" customHeight="false" outlineLevel="0" collapsed="false"/>
    <row r="259" s="1337" customFormat="true" ht="14.25" hidden="false" customHeight="false" outlineLevel="0" collapsed="false"/>
    <row r="260" s="1337" customFormat="true" ht="14.25" hidden="false" customHeight="false" outlineLevel="0" collapsed="false"/>
    <row r="261" s="1337" customFormat="true" ht="14.25" hidden="false" customHeight="false" outlineLevel="0" collapsed="false"/>
    <row r="262" s="1337" customFormat="true" ht="14.25" hidden="false" customHeight="false" outlineLevel="0" collapsed="false"/>
    <row r="263" s="1337" customFormat="true" ht="14.25" hidden="false" customHeight="false" outlineLevel="0" collapsed="false"/>
    <row r="264" s="1337" customFormat="true" ht="14.25" hidden="false" customHeight="false" outlineLevel="0" collapsed="false"/>
    <row r="265" s="1337" customFormat="true" ht="14.25" hidden="false" customHeight="false" outlineLevel="0" collapsed="false"/>
    <row r="266" s="1337" customFormat="true" ht="14.25" hidden="false" customHeight="false" outlineLevel="0" collapsed="false"/>
    <row r="267" s="1337" customFormat="true" ht="14.25" hidden="false" customHeight="false" outlineLevel="0" collapsed="false"/>
    <row r="268" s="1337" customFormat="true" ht="14.25" hidden="false" customHeight="false" outlineLevel="0" collapsed="false"/>
    <row r="269" s="1337" customFormat="true" ht="14.25" hidden="false" customHeight="false" outlineLevel="0" collapsed="false"/>
    <row r="270" s="1337" customFormat="true" ht="14.25" hidden="false" customHeight="false" outlineLevel="0" collapsed="false"/>
    <row r="271" s="1337" customFormat="true" ht="14.25" hidden="false" customHeight="false" outlineLevel="0" collapsed="false"/>
    <row r="272" s="1337" customFormat="true" ht="14.25" hidden="false" customHeight="false" outlineLevel="0" collapsed="false"/>
    <row r="273" s="1337" customFormat="true" ht="14.25" hidden="false" customHeight="false" outlineLevel="0" collapsed="false"/>
    <row r="274" s="1337" customFormat="true" ht="14.25" hidden="false" customHeight="false" outlineLevel="0" collapsed="false"/>
    <row r="275" s="1337" customFormat="true" ht="14.25" hidden="false" customHeight="false" outlineLevel="0" collapsed="false"/>
    <row r="276" s="1337" customFormat="true" ht="14.25" hidden="false" customHeight="false" outlineLevel="0" collapsed="false"/>
    <row r="277" s="1337" customFormat="true" ht="14.25" hidden="false" customHeight="false" outlineLevel="0" collapsed="false"/>
    <row r="278" s="1337" customFormat="true" ht="14.25" hidden="false" customHeight="false" outlineLevel="0" collapsed="false"/>
    <row r="279" s="1337" customFormat="true" ht="14.25" hidden="false" customHeight="false" outlineLevel="0" collapsed="false"/>
    <row r="280" s="1337" customFormat="true" ht="14.25" hidden="false" customHeight="false" outlineLevel="0" collapsed="false"/>
    <row r="281" s="1337" customFormat="true" ht="14.25" hidden="false" customHeight="false" outlineLevel="0" collapsed="false"/>
    <row r="282" s="1337" customFormat="true" ht="14.25" hidden="false" customHeight="false" outlineLevel="0" collapsed="false"/>
    <row r="283" s="1337" customFormat="true" ht="14.25" hidden="false" customHeight="false" outlineLevel="0" collapsed="false"/>
    <row r="284" s="1337" customFormat="true" ht="14.25" hidden="false" customHeight="false" outlineLevel="0" collapsed="false"/>
    <row r="285" s="1337" customFormat="true" ht="14.25" hidden="false" customHeight="false" outlineLevel="0" collapsed="false"/>
    <row r="286" s="1337" customFormat="true" ht="14.25" hidden="false" customHeight="false" outlineLevel="0" collapsed="false"/>
    <row r="287" s="1337" customFormat="true" ht="14.25" hidden="false" customHeight="false" outlineLevel="0" collapsed="false"/>
    <row r="288" s="1337" customFormat="true" ht="14.25" hidden="false" customHeight="false" outlineLevel="0" collapsed="false"/>
    <row r="289" s="1337" customFormat="true" ht="14.25" hidden="false" customHeight="false" outlineLevel="0" collapsed="false"/>
    <row r="290" s="1337" customFormat="true" ht="14.25" hidden="false" customHeight="false" outlineLevel="0" collapsed="false"/>
    <row r="291" s="1337" customFormat="true" ht="14.25" hidden="false" customHeight="false" outlineLevel="0" collapsed="false"/>
    <row r="292" s="1337" customFormat="true" ht="14.25" hidden="false" customHeight="false" outlineLevel="0" collapsed="false"/>
    <row r="293" s="1337" customFormat="true" ht="14.25" hidden="false" customHeight="false" outlineLevel="0" collapsed="false"/>
    <row r="294" s="1337" customFormat="true" ht="14.25" hidden="false" customHeight="false" outlineLevel="0" collapsed="false"/>
    <row r="295" s="1337" customFormat="true" ht="14.25" hidden="false" customHeight="false" outlineLevel="0" collapsed="false"/>
    <row r="296" s="1337" customFormat="true" ht="14.25" hidden="false" customHeight="false" outlineLevel="0" collapsed="false"/>
    <row r="297" s="1337" customFormat="true" ht="14.25" hidden="false" customHeight="false" outlineLevel="0" collapsed="false"/>
    <row r="298" s="1337" customFormat="true" ht="14.25" hidden="false" customHeight="false" outlineLevel="0" collapsed="false"/>
    <row r="299" s="1337" customFormat="true" ht="14.25" hidden="false" customHeight="false" outlineLevel="0" collapsed="false"/>
    <row r="300" s="1337" customFormat="true" ht="14.25" hidden="false" customHeight="false" outlineLevel="0" collapsed="false"/>
    <row r="301" s="1337" customFormat="true" ht="14.25" hidden="false" customHeight="false" outlineLevel="0" collapsed="false"/>
    <row r="302" s="1337" customFormat="true" ht="14.25" hidden="false" customHeight="false" outlineLevel="0" collapsed="false"/>
    <row r="303" s="1337" customFormat="true" ht="14.25" hidden="false" customHeight="false" outlineLevel="0" collapsed="false"/>
    <row r="304" s="1337" customFormat="true" ht="14.25" hidden="false" customHeight="false" outlineLevel="0" collapsed="false"/>
    <row r="305" s="1337" customFormat="true" ht="14.25" hidden="false" customHeight="false" outlineLevel="0" collapsed="false"/>
    <row r="306" s="1337" customFormat="true" ht="14.25" hidden="false" customHeight="false" outlineLevel="0" collapsed="false"/>
    <row r="307" s="1337" customFormat="true" ht="14.25" hidden="false" customHeight="false" outlineLevel="0" collapsed="false"/>
    <row r="308" s="1337" customFormat="true" ht="14.25" hidden="false" customHeight="false" outlineLevel="0" collapsed="false"/>
    <row r="309" s="1337" customFormat="true" ht="14.25" hidden="false" customHeight="false" outlineLevel="0" collapsed="false"/>
    <row r="310" s="1337" customFormat="true" ht="14.25" hidden="false" customHeight="false" outlineLevel="0" collapsed="false"/>
    <row r="311" s="1337" customFormat="true" ht="14.25" hidden="false" customHeight="false" outlineLevel="0" collapsed="false"/>
    <row r="312" s="1337" customFormat="true" ht="14.25" hidden="false" customHeight="false" outlineLevel="0" collapsed="false"/>
    <row r="313" s="1337" customFormat="true" ht="14.25" hidden="false" customHeight="false" outlineLevel="0" collapsed="false"/>
    <row r="314" s="1337" customFormat="true" ht="14.25" hidden="false" customHeight="false" outlineLevel="0" collapsed="false"/>
    <row r="315" s="1337" customFormat="true" ht="14.25" hidden="false" customHeight="false" outlineLevel="0" collapsed="false"/>
    <row r="316" s="1337" customFormat="true" ht="14.25" hidden="false" customHeight="false" outlineLevel="0" collapsed="false"/>
    <row r="317" s="1337" customFormat="true" ht="14.25" hidden="false" customHeight="false" outlineLevel="0" collapsed="false"/>
    <row r="318" s="1337" customFormat="true" ht="14.25" hidden="false" customHeight="false" outlineLevel="0" collapsed="false"/>
    <row r="319" s="1337" customFormat="true" ht="14.25" hidden="false" customHeight="false" outlineLevel="0" collapsed="false"/>
    <row r="320" s="1337" customFormat="true" ht="14.25" hidden="false" customHeight="false" outlineLevel="0" collapsed="false"/>
    <row r="321" s="1337" customFormat="true" ht="14.25" hidden="false" customHeight="false" outlineLevel="0" collapsed="false"/>
    <row r="322" s="1337" customFormat="true" ht="14.25" hidden="false" customHeight="false" outlineLevel="0" collapsed="false"/>
    <row r="323" s="1337" customFormat="true" ht="14.25" hidden="false" customHeight="false" outlineLevel="0" collapsed="false"/>
    <row r="324" s="1337" customFormat="true" ht="14.25" hidden="false" customHeight="false" outlineLevel="0" collapsed="false"/>
    <row r="325" s="1337" customFormat="true" ht="14.25" hidden="false" customHeight="false" outlineLevel="0" collapsed="false"/>
    <row r="326" s="1337" customFormat="true" ht="14.25" hidden="false" customHeight="false" outlineLevel="0" collapsed="false"/>
    <row r="327" s="1337" customFormat="true" ht="14.25" hidden="false" customHeight="false" outlineLevel="0" collapsed="false"/>
    <row r="328" s="1337" customFormat="true" ht="14.25" hidden="false" customHeight="false" outlineLevel="0" collapsed="false"/>
    <row r="329" s="1337" customFormat="true" ht="14.25" hidden="false" customHeight="false" outlineLevel="0" collapsed="false"/>
    <row r="330" s="1337" customFormat="true" ht="14.25" hidden="false" customHeight="false" outlineLevel="0" collapsed="false"/>
    <row r="331" s="1337" customFormat="true" ht="14.25" hidden="false" customHeight="false" outlineLevel="0" collapsed="false"/>
    <row r="332" s="1337" customFormat="true" ht="14.25" hidden="false" customHeight="false" outlineLevel="0" collapsed="false"/>
    <row r="333" s="1337" customFormat="true" ht="14.25" hidden="false" customHeight="false" outlineLevel="0" collapsed="false"/>
    <row r="334" s="1337" customFormat="true" ht="14.25" hidden="false" customHeight="false" outlineLevel="0" collapsed="false"/>
    <row r="335" s="1337" customFormat="true" ht="14.25" hidden="false" customHeight="false" outlineLevel="0" collapsed="false"/>
    <row r="336" s="1337" customFormat="true" ht="14.25" hidden="false" customHeight="false" outlineLevel="0" collapsed="false"/>
    <row r="337" s="1337" customFormat="true" ht="14.25" hidden="false" customHeight="false" outlineLevel="0" collapsed="false"/>
    <row r="338" s="1337" customFormat="true" ht="14.25" hidden="false" customHeight="false" outlineLevel="0" collapsed="false"/>
    <row r="339" s="1337" customFormat="true" ht="14.25" hidden="false" customHeight="false" outlineLevel="0" collapsed="false"/>
    <row r="340" s="1337" customFormat="true" ht="14.25" hidden="false" customHeight="false" outlineLevel="0" collapsed="false"/>
    <row r="341" s="1337" customFormat="true" ht="14.25" hidden="false" customHeight="false" outlineLevel="0" collapsed="false"/>
    <row r="342" s="1337" customFormat="true" ht="14.25" hidden="false" customHeight="false" outlineLevel="0" collapsed="false"/>
    <row r="343" s="1337" customFormat="true" ht="14.25" hidden="false" customHeight="false" outlineLevel="0" collapsed="false"/>
    <row r="344" s="1337" customFormat="true" ht="14.25" hidden="false" customHeight="false" outlineLevel="0" collapsed="false"/>
    <row r="345" s="1337" customFormat="true" ht="14.25" hidden="false" customHeight="false" outlineLevel="0" collapsed="false"/>
    <row r="346" s="1337" customFormat="true" ht="14.25" hidden="false" customHeight="false" outlineLevel="0" collapsed="false"/>
    <row r="347" s="1337" customFormat="true" ht="14.25" hidden="false" customHeight="false" outlineLevel="0" collapsed="false"/>
    <row r="348" s="1337" customFormat="true" ht="14.25" hidden="false" customHeight="false" outlineLevel="0" collapsed="false"/>
    <row r="349" s="1337" customFormat="true" ht="14.25" hidden="false" customHeight="false" outlineLevel="0" collapsed="false"/>
    <row r="350" s="1337" customFormat="true" ht="14.25" hidden="false" customHeight="false" outlineLevel="0" collapsed="false"/>
    <row r="351" s="1337" customFormat="true" ht="14.25" hidden="false" customHeight="false" outlineLevel="0" collapsed="false"/>
    <row r="352" s="1337" customFormat="true" ht="14.25" hidden="false" customHeight="false" outlineLevel="0" collapsed="false"/>
    <row r="353" s="1337" customFormat="true" ht="14.25" hidden="false" customHeight="false" outlineLevel="0" collapsed="false"/>
    <row r="354" s="1337" customFormat="true" ht="14.25" hidden="false" customHeight="false" outlineLevel="0" collapsed="false"/>
    <row r="355" s="1337" customFormat="true" ht="14.25" hidden="false" customHeight="false" outlineLevel="0" collapsed="false"/>
    <row r="356" s="1337" customFormat="true" ht="14.25" hidden="false" customHeight="false" outlineLevel="0" collapsed="false"/>
    <row r="357" s="1337" customFormat="true" ht="14.25" hidden="false" customHeight="false" outlineLevel="0" collapsed="false"/>
    <row r="358" s="1337" customFormat="true" ht="14.25" hidden="false" customHeight="false" outlineLevel="0" collapsed="false"/>
    <row r="359" s="1337" customFormat="true" ht="14.25" hidden="false" customHeight="false" outlineLevel="0" collapsed="false"/>
    <row r="360" s="1337" customFormat="true" ht="14.25" hidden="false" customHeight="false" outlineLevel="0" collapsed="false"/>
    <row r="361" s="1337" customFormat="true" ht="14.25" hidden="false" customHeight="false" outlineLevel="0" collapsed="false"/>
    <row r="362" s="1337" customFormat="true" ht="14.25" hidden="false" customHeight="false" outlineLevel="0" collapsed="false"/>
    <row r="363" s="1337" customFormat="true" ht="14.25" hidden="false" customHeight="false" outlineLevel="0" collapsed="false"/>
    <row r="364" s="1337" customFormat="true" ht="14.25" hidden="false" customHeight="false" outlineLevel="0" collapsed="false"/>
    <row r="365" s="1337" customFormat="true" ht="14.25" hidden="false" customHeight="false" outlineLevel="0" collapsed="false"/>
    <row r="366" s="1337" customFormat="true" ht="14.25" hidden="false" customHeight="false" outlineLevel="0" collapsed="false"/>
    <row r="367" s="1337" customFormat="true" ht="14.25" hidden="false" customHeight="false" outlineLevel="0" collapsed="false"/>
    <row r="368" s="1337" customFormat="true" ht="14.25" hidden="false" customHeight="false" outlineLevel="0" collapsed="false"/>
    <row r="369" s="1337" customFormat="true" ht="14.25" hidden="false" customHeight="false" outlineLevel="0" collapsed="false"/>
    <row r="370" s="1337" customFormat="true" ht="14.25" hidden="false" customHeight="false" outlineLevel="0" collapsed="false"/>
    <row r="371" s="1337" customFormat="true" ht="14.25" hidden="false" customHeight="false" outlineLevel="0" collapsed="false"/>
    <row r="372" s="1337" customFormat="true" ht="14.25" hidden="false" customHeight="false" outlineLevel="0" collapsed="false"/>
    <row r="373" s="1337" customFormat="true" ht="14.25" hidden="false" customHeight="false" outlineLevel="0" collapsed="false"/>
    <row r="374" s="1337" customFormat="true" ht="14.25" hidden="false" customHeight="false" outlineLevel="0" collapsed="false"/>
    <row r="375" s="1337" customFormat="true" ht="14.25" hidden="false" customHeight="false" outlineLevel="0" collapsed="false"/>
    <row r="376" s="1337" customFormat="true" ht="14.25" hidden="false" customHeight="false" outlineLevel="0" collapsed="false"/>
    <row r="377" s="1337" customFormat="true" ht="14.25" hidden="false" customHeight="false" outlineLevel="0" collapsed="false"/>
    <row r="378" s="1337" customFormat="true" ht="14.25" hidden="false" customHeight="false" outlineLevel="0" collapsed="false"/>
    <row r="379" s="1337" customFormat="true" ht="14.25" hidden="false" customHeight="false" outlineLevel="0" collapsed="false"/>
    <row r="380" s="1337" customFormat="true" ht="14.25" hidden="false" customHeight="false" outlineLevel="0" collapsed="false"/>
    <row r="381" s="1337" customFormat="true" ht="14.25" hidden="false" customHeight="false" outlineLevel="0" collapsed="false"/>
    <row r="382" s="1337" customFormat="true" ht="14.25" hidden="false" customHeight="false" outlineLevel="0" collapsed="false"/>
    <row r="383" s="1337" customFormat="true" ht="14.25" hidden="false" customHeight="false" outlineLevel="0" collapsed="false"/>
    <row r="384" s="1337" customFormat="true" ht="14.25" hidden="false" customHeight="false" outlineLevel="0" collapsed="false"/>
    <row r="385" s="1337" customFormat="true" ht="14.25" hidden="false" customHeight="false" outlineLevel="0" collapsed="false"/>
    <row r="386" s="1337" customFormat="true" ht="14.25" hidden="false" customHeight="false" outlineLevel="0" collapsed="false"/>
    <row r="387" s="1337" customFormat="true" ht="14.25" hidden="false" customHeight="false" outlineLevel="0" collapsed="false"/>
    <row r="388" s="1337" customFormat="true" ht="14.25" hidden="false" customHeight="false" outlineLevel="0" collapsed="false"/>
    <row r="389" s="1337" customFormat="true" ht="14.25" hidden="false" customHeight="false" outlineLevel="0" collapsed="false"/>
    <row r="390" s="1337" customFormat="true" ht="14.25" hidden="false" customHeight="false" outlineLevel="0" collapsed="false"/>
    <row r="391" s="1337" customFormat="true" ht="14.25" hidden="false" customHeight="false" outlineLevel="0" collapsed="false"/>
    <row r="392" s="1337" customFormat="true" ht="14.25" hidden="false" customHeight="false" outlineLevel="0" collapsed="false"/>
    <row r="393" s="1337" customFormat="true" ht="14.25" hidden="false" customHeight="false" outlineLevel="0" collapsed="false"/>
    <row r="394" s="1337" customFormat="true" ht="14.25" hidden="false" customHeight="false" outlineLevel="0" collapsed="false"/>
    <row r="395" s="1337" customFormat="true" ht="14.25" hidden="false" customHeight="false" outlineLevel="0" collapsed="false"/>
    <row r="396" s="1337" customFormat="true" ht="14.25" hidden="false" customHeight="false" outlineLevel="0" collapsed="false"/>
    <row r="397" s="1337" customFormat="true" ht="14.25" hidden="false" customHeight="false" outlineLevel="0" collapsed="false"/>
    <row r="398" s="1337" customFormat="true" ht="14.25" hidden="false" customHeight="false" outlineLevel="0" collapsed="false"/>
    <row r="399" s="1337" customFormat="true" ht="14.25" hidden="false" customHeight="false" outlineLevel="0" collapsed="false"/>
    <row r="400" s="1337" customFormat="true" ht="14.25" hidden="false" customHeight="false" outlineLevel="0" collapsed="false"/>
    <row r="401" s="1337" customFormat="true" ht="14.25" hidden="false" customHeight="false" outlineLevel="0" collapsed="false"/>
    <row r="402" s="1337" customFormat="true" ht="14.25" hidden="false" customHeight="false" outlineLevel="0" collapsed="false"/>
    <row r="403" s="1337" customFormat="true" ht="14.25" hidden="false" customHeight="false" outlineLevel="0" collapsed="false"/>
    <row r="404" s="1337" customFormat="true" ht="14.25" hidden="false" customHeight="false" outlineLevel="0" collapsed="false"/>
    <row r="405" s="1337" customFormat="true" ht="14.25" hidden="false" customHeight="false" outlineLevel="0" collapsed="false"/>
    <row r="406" s="1337" customFormat="true" ht="14.25" hidden="false" customHeight="false" outlineLevel="0" collapsed="false"/>
    <row r="407" s="1337" customFormat="true" ht="14.25" hidden="false" customHeight="false" outlineLevel="0" collapsed="false"/>
    <row r="408" s="1337" customFormat="true" ht="14.25" hidden="false" customHeight="false" outlineLevel="0" collapsed="false"/>
    <row r="409" s="1337" customFormat="true" ht="14.25" hidden="false" customHeight="false" outlineLevel="0" collapsed="false"/>
    <row r="410" s="1337" customFormat="true" ht="14.25" hidden="false" customHeight="false" outlineLevel="0" collapsed="false"/>
    <row r="411" s="1337" customFormat="true" ht="14.25" hidden="false" customHeight="false" outlineLevel="0" collapsed="false"/>
    <row r="412" s="1337" customFormat="true" ht="14.25" hidden="false" customHeight="false" outlineLevel="0" collapsed="false"/>
    <row r="413" s="1337" customFormat="true" ht="14.25" hidden="false" customHeight="false" outlineLevel="0" collapsed="false"/>
    <row r="414" s="1337" customFormat="true" ht="14.25" hidden="false" customHeight="false" outlineLevel="0" collapsed="false"/>
    <row r="415" s="1337" customFormat="true" ht="14.25" hidden="false" customHeight="false" outlineLevel="0" collapsed="false"/>
    <row r="416" s="1337" customFormat="true" ht="14.25" hidden="false" customHeight="false" outlineLevel="0" collapsed="false"/>
    <row r="417" s="1337" customFormat="true" ht="14.25" hidden="false" customHeight="false" outlineLevel="0" collapsed="false"/>
    <row r="418" s="1337" customFormat="true" ht="14.25" hidden="false" customHeight="false" outlineLevel="0" collapsed="false"/>
    <row r="419" s="1337" customFormat="true" ht="14.25" hidden="false" customHeight="false" outlineLevel="0" collapsed="false"/>
    <row r="420" s="1337" customFormat="true" ht="14.25" hidden="false" customHeight="false" outlineLevel="0" collapsed="false"/>
    <row r="421" s="1337" customFormat="true" ht="14.25" hidden="false" customHeight="false" outlineLevel="0" collapsed="false"/>
    <row r="422" s="1337" customFormat="true" ht="14.25" hidden="false" customHeight="false" outlineLevel="0" collapsed="false"/>
    <row r="423" s="1337" customFormat="true" ht="14.25" hidden="false" customHeight="false" outlineLevel="0" collapsed="false"/>
    <row r="424" s="1337" customFormat="true" ht="14.25" hidden="false" customHeight="false" outlineLevel="0" collapsed="false"/>
    <row r="425" s="1337" customFormat="true" ht="14.25" hidden="false" customHeight="false" outlineLevel="0" collapsed="false"/>
    <row r="426" s="1337" customFormat="true" ht="14.25" hidden="false" customHeight="false" outlineLevel="0" collapsed="false"/>
    <row r="427" s="1337" customFormat="true" ht="14.25" hidden="false" customHeight="false" outlineLevel="0" collapsed="false"/>
    <row r="428" s="1337" customFormat="true" ht="14.25" hidden="false" customHeight="false" outlineLevel="0" collapsed="false"/>
    <row r="429" s="1337" customFormat="true" ht="14.25" hidden="false" customHeight="false" outlineLevel="0" collapsed="false"/>
    <row r="430" s="1337" customFormat="true" ht="14.25" hidden="false" customHeight="false" outlineLevel="0" collapsed="false"/>
    <row r="431" s="1337" customFormat="true" ht="14.25" hidden="false" customHeight="false" outlineLevel="0" collapsed="false"/>
    <row r="432" s="1337" customFormat="true" ht="14.25" hidden="false" customHeight="false" outlineLevel="0" collapsed="false"/>
    <row r="433" s="1337" customFormat="true" ht="14.25" hidden="false" customHeight="false" outlineLevel="0" collapsed="false"/>
    <row r="434" s="1337" customFormat="true" ht="14.25" hidden="false" customHeight="false" outlineLevel="0" collapsed="false"/>
    <row r="435" s="1337" customFormat="true" ht="14.25" hidden="false" customHeight="false" outlineLevel="0" collapsed="false"/>
    <row r="436" s="1337" customFormat="true" ht="14.25" hidden="false" customHeight="false" outlineLevel="0" collapsed="false"/>
    <row r="437" s="1337" customFormat="true" ht="14.25" hidden="false" customHeight="false" outlineLevel="0" collapsed="false"/>
    <row r="438" s="1337" customFormat="true" ht="14.25" hidden="false" customHeight="false" outlineLevel="0" collapsed="false"/>
    <row r="439" s="1337" customFormat="true" ht="14.25" hidden="false" customHeight="false" outlineLevel="0" collapsed="false"/>
    <row r="440" s="1337" customFormat="true" ht="14.25" hidden="false" customHeight="false" outlineLevel="0" collapsed="false"/>
    <row r="441" s="1337" customFormat="true" ht="14.25" hidden="false" customHeight="false" outlineLevel="0" collapsed="false"/>
    <row r="442" s="1337" customFormat="true" ht="14.25" hidden="false" customHeight="false" outlineLevel="0" collapsed="false"/>
    <row r="443" s="1337" customFormat="true" ht="14.25" hidden="false" customHeight="false" outlineLevel="0" collapsed="false"/>
    <row r="444" s="1337" customFormat="true" ht="14.25" hidden="false" customHeight="false" outlineLevel="0" collapsed="false"/>
    <row r="445" s="1337" customFormat="true" ht="14.25" hidden="false" customHeight="false" outlineLevel="0" collapsed="false"/>
    <row r="446" s="1337" customFormat="true" ht="14.25" hidden="false" customHeight="false" outlineLevel="0" collapsed="false"/>
    <row r="447" s="1337" customFormat="true" ht="14.25" hidden="false" customHeight="false" outlineLevel="0" collapsed="false"/>
    <row r="448" s="1337" customFormat="true" ht="14.25" hidden="false" customHeight="false" outlineLevel="0" collapsed="false"/>
    <row r="449" s="1337" customFormat="true" ht="14.25" hidden="false" customHeight="false" outlineLevel="0" collapsed="false"/>
    <row r="450" s="1337" customFormat="true" ht="14.25" hidden="false" customHeight="false" outlineLevel="0" collapsed="false"/>
    <row r="451" s="1337" customFormat="true" ht="14.25" hidden="false" customHeight="false" outlineLevel="0" collapsed="false"/>
    <row r="452" s="1337" customFormat="true" ht="14.25" hidden="false" customHeight="false" outlineLevel="0" collapsed="false"/>
    <row r="453" s="1337" customFormat="true" ht="14.25" hidden="false" customHeight="false" outlineLevel="0" collapsed="false"/>
    <row r="454" s="1337" customFormat="true" ht="14.25" hidden="false" customHeight="false" outlineLevel="0" collapsed="false"/>
    <row r="455" s="1337" customFormat="true" ht="14.25" hidden="false" customHeight="false" outlineLevel="0" collapsed="false"/>
    <row r="456" s="1337" customFormat="true" ht="14.25" hidden="false" customHeight="false" outlineLevel="0" collapsed="false"/>
    <row r="457" s="1337" customFormat="true" ht="14.25" hidden="false" customHeight="false" outlineLevel="0" collapsed="false"/>
    <row r="458" s="1337" customFormat="true" ht="14.25" hidden="false" customHeight="false" outlineLevel="0" collapsed="false"/>
    <row r="459" s="1337" customFormat="true" ht="14.25" hidden="false" customHeight="false" outlineLevel="0" collapsed="false"/>
    <row r="460" s="1337" customFormat="true" ht="14.25" hidden="false" customHeight="false" outlineLevel="0" collapsed="false"/>
    <row r="461" s="1337" customFormat="true" ht="14.25" hidden="false" customHeight="false" outlineLevel="0" collapsed="false"/>
    <row r="462" s="1337" customFormat="true" ht="14.25" hidden="false" customHeight="false" outlineLevel="0" collapsed="false"/>
    <row r="463" s="1337" customFormat="true" ht="14.25" hidden="false" customHeight="false" outlineLevel="0" collapsed="false"/>
    <row r="464" s="1337" customFormat="true" ht="14.25" hidden="false" customHeight="false" outlineLevel="0" collapsed="false"/>
    <row r="465" s="1337" customFormat="true" ht="14.25" hidden="false" customHeight="false" outlineLevel="0" collapsed="false"/>
    <row r="466" s="1337" customFormat="true" ht="14.25" hidden="false" customHeight="false" outlineLevel="0" collapsed="false"/>
    <row r="467" s="1337" customFormat="true" ht="14.25" hidden="false" customHeight="false" outlineLevel="0" collapsed="false"/>
    <row r="468" s="1337" customFormat="true" ht="14.25" hidden="false" customHeight="false" outlineLevel="0" collapsed="false"/>
    <row r="469" s="1337" customFormat="true" ht="14.25" hidden="false" customHeight="false" outlineLevel="0" collapsed="false"/>
    <row r="470" s="1337" customFormat="true" ht="14.25" hidden="false" customHeight="false" outlineLevel="0" collapsed="false"/>
    <row r="471" s="1337" customFormat="true" ht="14.25" hidden="false" customHeight="false" outlineLevel="0" collapsed="false"/>
    <row r="472" s="1337" customFormat="true" ht="14.25" hidden="false" customHeight="false" outlineLevel="0" collapsed="false"/>
    <row r="473" s="1337" customFormat="true" ht="14.25" hidden="false" customHeight="false" outlineLevel="0" collapsed="false"/>
    <row r="474" s="1337" customFormat="true" ht="14.25" hidden="false" customHeight="false" outlineLevel="0" collapsed="false"/>
    <row r="475" s="1337" customFormat="true" ht="14.25" hidden="false" customHeight="false" outlineLevel="0" collapsed="false"/>
    <row r="476" s="1337" customFormat="true" ht="14.25" hidden="false" customHeight="false" outlineLevel="0" collapsed="false"/>
    <row r="477" s="1337" customFormat="true" ht="14.25" hidden="false" customHeight="false" outlineLevel="0" collapsed="false"/>
    <row r="478" s="1337" customFormat="true" ht="14.25" hidden="false" customHeight="false" outlineLevel="0" collapsed="false"/>
    <row r="479" s="1337" customFormat="true" ht="14.25" hidden="false" customHeight="false" outlineLevel="0" collapsed="false"/>
    <row r="480" s="1337" customFormat="true" ht="14.25" hidden="false" customHeight="false" outlineLevel="0" collapsed="false"/>
    <row r="481" s="1337" customFormat="true" ht="14.25" hidden="false" customHeight="false" outlineLevel="0" collapsed="false"/>
    <row r="482" s="1337" customFormat="true" ht="14.25" hidden="false" customHeight="false" outlineLevel="0" collapsed="false"/>
    <row r="483" s="1337" customFormat="true" ht="14.25" hidden="false" customHeight="false" outlineLevel="0" collapsed="false"/>
    <row r="484" s="1337" customFormat="true" ht="14.25" hidden="false" customHeight="false" outlineLevel="0" collapsed="false"/>
    <row r="485" s="1337" customFormat="true" ht="14.25" hidden="false" customHeight="false" outlineLevel="0" collapsed="false"/>
    <row r="486" s="1337" customFormat="true" ht="14.25" hidden="false" customHeight="false" outlineLevel="0" collapsed="false"/>
    <row r="487" s="1337" customFormat="true" ht="14.25" hidden="false" customHeight="false" outlineLevel="0" collapsed="false"/>
    <row r="488" s="1337" customFormat="true" ht="14.25" hidden="false" customHeight="false" outlineLevel="0" collapsed="false"/>
    <row r="489" s="1337" customFormat="true" ht="14.25" hidden="false" customHeight="false" outlineLevel="0" collapsed="false"/>
    <row r="490" s="1337" customFormat="true" ht="14.25" hidden="false" customHeight="false" outlineLevel="0" collapsed="false"/>
    <row r="491" s="1337" customFormat="true" ht="14.25" hidden="false" customHeight="false" outlineLevel="0" collapsed="false"/>
    <row r="492" s="1337" customFormat="true" ht="14.25" hidden="false" customHeight="false" outlineLevel="0" collapsed="false"/>
    <row r="493" s="1337" customFormat="true" ht="14.25" hidden="false" customHeight="false" outlineLevel="0" collapsed="false"/>
    <row r="494" s="1337" customFormat="true" ht="14.25" hidden="false" customHeight="false" outlineLevel="0" collapsed="false"/>
    <row r="495" s="1337" customFormat="true" ht="14.25" hidden="false" customHeight="false" outlineLevel="0" collapsed="false"/>
    <row r="496" s="1337" customFormat="true" ht="14.25" hidden="false" customHeight="false" outlineLevel="0" collapsed="false"/>
    <row r="497" s="1337" customFormat="true" ht="14.25" hidden="false" customHeight="false" outlineLevel="0" collapsed="false"/>
    <row r="498" s="1337" customFormat="true" ht="14.25" hidden="false" customHeight="false" outlineLevel="0" collapsed="false"/>
    <row r="499" s="1337" customFormat="true" ht="14.25" hidden="false" customHeight="false" outlineLevel="0" collapsed="false"/>
    <row r="500" s="1337" customFormat="true" ht="14.25" hidden="false" customHeight="false" outlineLevel="0" collapsed="false"/>
    <row r="501" s="1337" customFormat="true" ht="14.25" hidden="false" customHeight="false" outlineLevel="0" collapsed="false"/>
    <row r="502" s="1337" customFormat="true" ht="14.25" hidden="false" customHeight="false" outlineLevel="0" collapsed="false"/>
    <row r="503" s="1337" customFormat="true" ht="14.25" hidden="false" customHeight="false" outlineLevel="0" collapsed="false"/>
    <row r="504" s="1337" customFormat="true" ht="14.25" hidden="false" customHeight="false" outlineLevel="0" collapsed="false"/>
    <row r="505" s="1337" customFormat="true" ht="14.25" hidden="false" customHeight="false" outlineLevel="0" collapsed="false"/>
    <row r="506" s="1337" customFormat="true" ht="14.25" hidden="false" customHeight="false" outlineLevel="0" collapsed="false"/>
    <row r="507" s="1337" customFormat="true" ht="14.25" hidden="false" customHeight="false" outlineLevel="0" collapsed="false"/>
    <row r="508" s="1337" customFormat="true" ht="14.25" hidden="false" customHeight="false" outlineLevel="0" collapsed="false"/>
    <row r="509" s="1337" customFormat="true" ht="14.25" hidden="false" customHeight="false" outlineLevel="0" collapsed="false"/>
    <row r="510" s="1337" customFormat="true" ht="14.25" hidden="false" customHeight="false" outlineLevel="0" collapsed="false"/>
    <row r="511" s="1337" customFormat="true" ht="14.25" hidden="false" customHeight="false" outlineLevel="0" collapsed="false"/>
    <row r="512" s="1337" customFormat="true" ht="14.25" hidden="false" customHeight="false" outlineLevel="0" collapsed="false"/>
    <row r="513" s="1337" customFormat="true" ht="14.25" hidden="false" customHeight="false" outlineLevel="0" collapsed="false"/>
    <row r="514" s="1337" customFormat="true" ht="14.25" hidden="false" customHeight="false" outlineLevel="0" collapsed="false"/>
    <row r="515" s="1337" customFormat="true" ht="14.25" hidden="false" customHeight="false" outlineLevel="0" collapsed="false"/>
    <row r="516" s="1337" customFormat="true" ht="14.25" hidden="false" customHeight="false" outlineLevel="0" collapsed="false"/>
    <row r="517" s="1337" customFormat="true" ht="14.25" hidden="false" customHeight="false" outlineLevel="0" collapsed="false"/>
    <row r="518" s="1337" customFormat="true" ht="14.25" hidden="false" customHeight="false" outlineLevel="0" collapsed="false"/>
    <row r="519" s="1337" customFormat="true" ht="14.25" hidden="false" customHeight="false" outlineLevel="0" collapsed="false"/>
    <row r="520" s="1337" customFormat="true" ht="14.25" hidden="false" customHeight="false" outlineLevel="0" collapsed="false"/>
    <row r="521" s="1337" customFormat="true" ht="14.25" hidden="false" customHeight="false" outlineLevel="0" collapsed="false"/>
    <row r="522" s="1337" customFormat="true" ht="14.25" hidden="false" customHeight="false" outlineLevel="0" collapsed="false"/>
    <row r="523" s="1337" customFormat="true" ht="14.25" hidden="false" customHeight="false" outlineLevel="0" collapsed="false"/>
    <row r="524" s="1337" customFormat="true" ht="14.25" hidden="false" customHeight="false" outlineLevel="0" collapsed="false"/>
    <row r="525" s="1337" customFormat="true" ht="14.25" hidden="false" customHeight="false" outlineLevel="0" collapsed="false"/>
    <row r="526" s="1337" customFormat="true" ht="14.25" hidden="false" customHeight="false" outlineLevel="0" collapsed="false"/>
    <row r="527" s="1337" customFormat="true" ht="14.25" hidden="false" customHeight="false" outlineLevel="0" collapsed="false"/>
    <row r="528" s="1337" customFormat="true" ht="14.25" hidden="false" customHeight="false" outlineLevel="0" collapsed="false"/>
    <row r="529" s="1337" customFormat="true" ht="14.25" hidden="false" customHeight="false" outlineLevel="0" collapsed="false"/>
    <row r="530" s="1337" customFormat="true" ht="14.25" hidden="false" customHeight="false" outlineLevel="0" collapsed="false"/>
    <row r="531" s="1337" customFormat="true" ht="14.25" hidden="false" customHeight="false" outlineLevel="0" collapsed="false"/>
    <row r="532" s="1337" customFormat="true" ht="14.25" hidden="false" customHeight="false" outlineLevel="0" collapsed="false"/>
    <row r="533" s="1337" customFormat="true" ht="14.25" hidden="false" customHeight="false" outlineLevel="0" collapsed="false"/>
    <row r="534" s="1337" customFormat="true" ht="14.25" hidden="false" customHeight="false" outlineLevel="0" collapsed="false"/>
    <row r="535" s="1337" customFormat="true" ht="14.25" hidden="false" customHeight="false" outlineLevel="0" collapsed="false"/>
    <row r="536" s="1337" customFormat="true" ht="14.25" hidden="false" customHeight="false" outlineLevel="0" collapsed="false"/>
    <row r="537" s="1337" customFormat="true" ht="14.25" hidden="false" customHeight="false" outlineLevel="0" collapsed="false"/>
    <row r="538" s="1337" customFormat="true" ht="14.25" hidden="false" customHeight="false" outlineLevel="0" collapsed="false"/>
    <row r="539" s="1337" customFormat="true" ht="14.25" hidden="false" customHeight="false" outlineLevel="0" collapsed="false"/>
    <row r="540" s="1337" customFormat="true" ht="14.25" hidden="false" customHeight="false" outlineLevel="0" collapsed="false"/>
    <row r="541" s="1337" customFormat="true" ht="14.25" hidden="false" customHeight="false" outlineLevel="0" collapsed="false"/>
    <row r="542" s="1337" customFormat="true" ht="14.25" hidden="false" customHeight="false" outlineLevel="0" collapsed="false"/>
    <row r="543" s="1337" customFormat="true" ht="14.25" hidden="false" customHeight="false" outlineLevel="0" collapsed="false"/>
    <row r="544" s="1337" customFormat="true" ht="14.25" hidden="false" customHeight="false" outlineLevel="0" collapsed="false"/>
    <row r="545" s="1337" customFormat="true" ht="14.25" hidden="false" customHeight="false" outlineLevel="0" collapsed="false"/>
    <row r="546" s="1337" customFormat="true" ht="14.25" hidden="false" customHeight="false" outlineLevel="0" collapsed="false"/>
    <row r="547" s="1337" customFormat="true" ht="14.25" hidden="false" customHeight="false" outlineLevel="0" collapsed="false"/>
    <row r="548" s="1337" customFormat="true" ht="14.25" hidden="false" customHeight="false" outlineLevel="0" collapsed="false"/>
    <row r="549" s="1337" customFormat="true" ht="14.25" hidden="false" customHeight="false" outlineLevel="0" collapsed="false"/>
    <row r="550" s="1337" customFormat="true" ht="14.25" hidden="false" customHeight="false" outlineLevel="0" collapsed="false"/>
    <row r="551" s="1337" customFormat="true" ht="14.25" hidden="false" customHeight="false" outlineLevel="0" collapsed="false"/>
    <row r="552" s="1337" customFormat="true" ht="14.25" hidden="false" customHeight="false" outlineLevel="0" collapsed="false"/>
    <row r="553" s="1337" customFormat="true" ht="14.25" hidden="false" customHeight="false" outlineLevel="0" collapsed="false"/>
    <row r="554" s="1337" customFormat="true" ht="14.25" hidden="false" customHeight="false" outlineLevel="0" collapsed="false"/>
    <row r="555" s="1337" customFormat="true" ht="14.25" hidden="false" customHeight="false" outlineLevel="0" collapsed="false"/>
    <row r="556" s="1337" customFormat="true" ht="14.25" hidden="false" customHeight="false" outlineLevel="0" collapsed="false"/>
    <row r="557" s="1337" customFormat="true" ht="14.25" hidden="false" customHeight="false" outlineLevel="0" collapsed="false"/>
    <row r="558" s="1337" customFormat="true" ht="14.25" hidden="false" customHeight="false" outlineLevel="0" collapsed="false"/>
    <row r="559" s="1337" customFormat="true" ht="14.25" hidden="false" customHeight="false" outlineLevel="0" collapsed="false"/>
    <row r="560" s="1337" customFormat="true" ht="14.25" hidden="false" customHeight="false" outlineLevel="0" collapsed="false"/>
    <row r="561" s="1337" customFormat="true" ht="14.25" hidden="false" customHeight="false" outlineLevel="0" collapsed="false"/>
    <row r="562" s="1337" customFormat="true" ht="14.25" hidden="false" customHeight="false" outlineLevel="0" collapsed="false"/>
    <row r="563" s="1337" customFormat="true" ht="14.25" hidden="false" customHeight="false" outlineLevel="0" collapsed="false"/>
    <row r="564" s="1337" customFormat="true" ht="14.25" hidden="false" customHeight="false" outlineLevel="0" collapsed="false"/>
    <row r="565" s="1337" customFormat="true" ht="14.25" hidden="false" customHeight="false" outlineLevel="0" collapsed="false"/>
    <row r="566" s="1337" customFormat="true" ht="14.25" hidden="false" customHeight="false" outlineLevel="0" collapsed="false"/>
    <row r="567" s="1337" customFormat="true" ht="14.25" hidden="false" customHeight="false" outlineLevel="0" collapsed="false"/>
    <row r="568" s="1337" customFormat="true" ht="14.25" hidden="false" customHeight="false" outlineLevel="0" collapsed="false"/>
    <row r="569" s="1337" customFormat="true" ht="14.25" hidden="false" customHeight="false" outlineLevel="0" collapsed="false"/>
    <row r="570" s="1337" customFormat="true" ht="14.25" hidden="false" customHeight="false" outlineLevel="0" collapsed="false"/>
    <row r="571" s="1337" customFormat="true" ht="14.25" hidden="false" customHeight="false" outlineLevel="0" collapsed="false"/>
    <row r="572" s="1337" customFormat="true" ht="14.25" hidden="false" customHeight="false" outlineLevel="0" collapsed="false"/>
    <row r="573" s="1337" customFormat="true" ht="14.25" hidden="false" customHeight="false" outlineLevel="0" collapsed="false"/>
    <row r="574" s="1337" customFormat="true" ht="14.25" hidden="false" customHeight="false" outlineLevel="0" collapsed="false"/>
    <row r="575" s="1337" customFormat="true" ht="14.25" hidden="false" customHeight="false" outlineLevel="0" collapsed="false"/>
    <row r="576" s="1337" customFormat="true" ht="14.25" hidden="false" customHeight="false" outlineLevel="0" collapsed="false"/>
    <row r="577" s="1337" customFormat="true" ht="14.25" hidden="false" customHeight="false" outlineLevel="0" collapsed="false"/>
    <row r="578" s="1337" customFormat="true" ht="14.25" hidden="false" customHeight="false" outlineLevel="0" collapsed="false"/>
    <row r="579" s="1337" customFormat="true" ht="14.25" hidden="false" customHeight="false" outlineLevel="0" collapsed="false"/>
    <row r="580" s="1337" customFormat="true" ht="14.25" hidden="false" customHeight="false" outlineLevel="0" collapsed="false"/>
    <row r="581" s="1337" customFormat="true" ht="14.25" hidden="false" customHeight="false" outlineLevel="0" collapsed="false"/>
    <row r="582" s="1337" customFormat="true" ht="14.25" hidden="false" customHeight="false" outlineLevel="0" collapsed="false"/>
    <row r="583" s="1337" customFormat="true" ht="14.25" hidden="false" customHeight="false" outlineLevel="0" collapsed="false"/>
    <row r="584" s="1337" customFormat="true" ht="14.25" hidden="false" customHeight="false" outlineLevel="0" collapsed="false"/>
    <row r="585" s="1337" customFormat="true" ht="14.25" hidden="false" customHeight="false" outlineLevel="0" collapsed="false"/>
    <row r="586" s="1337" customFormat="true" ht="14.25" hidden="false" customHeight="false" outlineLevel="0" collapsed="false"/>
    <row r="587" s="1337" customFormat="true" ht="14.25" hidden="false" customHeight="false" outlineLevel="0" collapsed="false"/>
    <row r="588" s="1337" customFormat="true" ht="14.25" hidden="false" customHeight="false" outlineLevel="0" collapsed="false"/>
    <row r="589" s="1337" customFormat="true" ht="14.25" hidden="false" customHeight="false" outlineLevel="0" collapsed="false"/>
    <row r="590" s="1337" customFormat="true" ht="14.25" hidden="false" customHeight="false" outlineLevel="0" collapsed="false"/>
    <row r="591" s="1337" customFormat="true" ht="14.25" hidden="false" customHeight="false" outlineLevel="0" collapsed="false"/>
    <row r="592" s="1337" customFormat="true" ht="14.25" hidden="false" customHeight="false" outlineLevel="0" collapsed="false"/>
    <row r="593" s="1337" customFormat="true" ht="14.25" hidden="false" customHeight="false" outlineLevel="0" collapsed="false"/>
    <row r="594" s="1337" customFormat="true" ht="14.25" hidden="false" customHeight="false" outlineLevel="0" collapsed="false"/>
    <row r="595" s="1337" customFormat="true" ht="14.25" hidden="false" customHeight="false" outlineLevel="0" collapsed="false"/>
    <row r="596" s="1337" customFormat="true" ht="14.25" hidden="false" customHeight="false" outlineLevel="0" collapsed="false"/>
    <row r="597" s="1337" customFormat="true" ht="14.25" hidden="false" customHeight="false" outlineLevel="0" collapsed="false"/>
    <row r="598" s="1337" customFormat="true" ht="14.25" hidden="false" customHeight="false" outlineLevel="0" collapsed="false"/>
    <row r="599" s="1337" customFormat="true" ht="14.25" hidden="false" customHeight="false" outlineLevel="0" collapsed="false"/>
    <row r="600" s="1337" customFormat="true" ht="14.25" hidden="false" customHeight="false" outlineLevel="0" collapsed="false"/>
    <row r="601" s="1337" customFormat="true" ht="14.25" hidden="false" customHeight="false" outlineLevel="0" collapsed="false"/>
    <row r="602" s="1337" customFormat="true" ht="14.25" hidden="false" customHeight="false" outlineLevel="0" collapsed="false"/>
    <row r="603" s="1337" customFormat="true" ht="14.25" hidden="false" customHeight="false" outlineLevel="0" collapsed="false"/>
    <row r="604" s="1337" customFormat="true" ht="14.25" hidden="false" customHeight="false" outlineLevel="0" collapsed="false"/>
    <row r="605" s="1337" customFormat="true" ht="14.25" hidden="false" customHeight="false" outlineLevel="0" collapsed="false"/>
    <row r="606" s="1337" customFormat="true" ht="14.25" hidden="false" customHeight="false" outlineLevel="0" collapsed="false"/>
    <row r="607" s="1337" customFormat="true" ht="14.25" hidden="false" customHeight="false" outlineLevel="0" collapsed="false"/>
    <row r="608" s="1337" customFormat="true" ht="14.25" hidden="false" customHeight="false" outlineLevel="0" collapsed="false"/>
    <row r="609" s="1337" customFormat="true" ht="14.25" hidden="false" customHeight="false" outlineLevel="0" collapsed="false"/>
    <row r="610" s="1337" customFormat="true" ht="14.25" hidden="false" customHeight="false" outlineLevel="0" collapsed="false"/>
    <row r="611" s="1337" customFormat="true" ht="14.25" hidden="false" customHeight="false" outlineLevel="0" collapsed="false"/>
    <row r="612" s="1337" customFormat="true" ht="14.25" hidden="false" customHeight="false" outlineLevel="0" collapsed="false"/>
    <row r="613" s="1337" customFormat="true" ht="14.25" hidden="false" customHeight="false" outlineLevel="0" collapsed="false"/>
    <row r="614" s="1337" customFormat="true" ht="14.25" hidden="false" customHeight="false" outlineLevel="0" collapsed="false"/>
    <row r="615" s="1337" customFormat="true" ht="14.25" hidden="false" customHeight="false" outlineLevel="0" collapsed="false"/>
    <row r="616" s="1337" customFormat="true" ht="14.25" hidden="false" customHeight="false" outlineLevel="0" collapsed="false"/>
    <row r="617" s="1337" customFormat="true" ht="14.25" hidden="false" customHeight="false" outlineLevel="0" collapsed="false"/>
    <row r="618" s="1337" customFormat="true" ht="14.25" hidden="false" customHeight="false" outlineLevel="0" collapsed="false"/>
    <row r="619" s="1337" customFormat="true" ht="14.25" hidden="false" customHeight="false" outlineLevel="0" collapsed="false"/>
    <row r="620" s="1337" customFormat="true" ht="14.25" hidden="false" customHeight="false" outlineLevel="0" collapsed="false"/>
    <row r="621" s="1337" customFormat="true" ht="14.25" hidden="false" customHeight="false" outlineLevel="0" collapsed="false"/>
    <row r="622" s="1337" customFormat="true" ht="14.25" hidden="false" customHeight="false" outlineLevel="0" collapsed="false"/>
    <row r="623" s="1337" customFormat="true" ht="14.25" hidden="false" customHeight="false" outlineLevel="0" collapsed="false"/>
    <row r="624" s="1337" customFormat="true" ht="14.25" hidden="false" customHeight="false" outlineLevel="0" collapsed="false"/>
    <row r="625" s="1337" customFormat="true" ht="14.25" hidden="false" customHeight="false" outlineLevel="0" collapsed="false"/>
    <row r="626" s="1337" customFormat="true" ht="14.25" hidden="false" customHeight="false" outlineLevel="0" collapsed="false"/>
    <row r="627" s="1337" customFormat="true" ht="14.25" hidden="false" customHeight="false" outlineLevel="0" collapsed="false"/>
    <row r="628" s="1337" customFormat="true" ht="14.25" hidden="false" customHeight="false" outlineLevel="0" collapsed="false"/>
    <row r="629" s="1337" customFormat="true" ht="14.25" hidden="false" customHeight="false" outlineLevel="0" collapsed="false"/>
    <row r="630" s="1337" customFormat="true" ht="14.25" hidden="false" customHeight="false" outlineLevel="0" collapsed="false"/>
    <row r="631" s="1337" customFormat="true" ht="14.25" hidden="false" customHeight="false" outlineLevel="0" collapsed="false"/>
    <row r="632" s="1337" customFormat="true" ht="14.25" hidden="false" customHeight="false" outlineLevel="0" collapsed="false"/>
    <row r="633" s="1337" customFormat="true" ht="14.25" hidden="false" customHeight="false" outlineLevel="0" collapsed="false"/>
    <row r="634" s="1337" customFormat="true" ht="14.25" hidden="false" customHeight="false" outlineLevel="0" collapsed="false"/>
    <row r="635" s="1337" customFormat="true" ht="14.25" hidden="false" customHeight="false" outlineLevel="0" collapsed="false"/>
    <row r="636" s="1337" customFormat="true" ht="14.25" hidden="false" customHeight="false" outlineLevel="0" collapsed="false"/>
    <row r="637" s="1337" customFormat="true" ht="14.25" hidden="false" customHeight="false" outlineLevel="0" collapsed="false"/>
    <row r="638" s="1337" customFormat="true" ht="14.25" hidden="false" customHeight="false" outlineLevel="0" collapsed="false"/>
    <row r="639" s="1337" customFormat="true" ht="14.25" hidden="false" customHeight="false" outlineLevel="0" collapsed="false"/>
    <row r="640" s="1337" customFormat="true" ht="14.25" hidden="false" customHeight="false" outlineLevel="0" collapsed="false"/>
    <row r="641" s="1337" customFormat="true" ht="14.25" hidden="false" customHeight="false" outlineLevel="0" collapsed="false"/>
    <row r="642" s="1337" customFormat="true" ht="14.25" hidden="false" customHeight="false" outlineLevel="0" collapsed="false"/>
    <row r="643" s="1337" customFormat="true" ht="14.25" hidden="false" customHeight="false" outlineLevel="0" collapsed="false"/>
    <row r="644" s="1337" customFormat="true" ht="14.25" hidden="false" customHeight="false" outlineLevel="0" collapsed="false"/>
    <row r="645" s="1337" customFormat="true" ht="14.25" hidden="false" customHeight="false" outlineLevel="0" collapsed="false"/>
    <row r="646" s="1337" customFormat="true" ht="14.25" hidden="false" customHeight="false" outlineLevel="0" collapsed="false"/>
    <row r="647" s="1337" customFormat="true" ht="14.25" hidden="false" customHeight="false" outlineLevel="0" collapsed="false"/>
    <row r="648" s="1337" customFormat="true" ht="14.25" hidden="false" customHeight="false" outlineLevel="0" collapsed="false"/>
    <row r="649" s="1337" customFormat="true" ht="14.25" hidden="false" customHeight="false" outlineLevel="0" collapsed="false"/>
    <row r="650" s="1337" customFormat="true" ht="14.25" hidden="false" customHeight="false" outlineLevel="0" collapsed="false"/>
    <row r="651" s="1337" customFormat="true" ht="14.25" hidden="false" customHeight="false" outlineLevel="0" collapsed="false"/>
    <row r="652" s="1337" customFormat="true" ht="14.25" hidden="false" customHeight="false" outlineLevel="0" collapsed="false"/>
    <row r="653" s="1337" customFormat="true" ht="14.25" hidden="false" customHeight="false" outlineLevel="0" collapsed="false"/>
    <row r="654" s="1337" customFormat="true" ht="14.25" hidden="false" customHeight="false" outlineLevel="0" collapsed="false"/>
    <row r="655" s="1337" customFormat="true" ht="14.25" hidden="false" customHeight="false" outlineLevel="0" collapsed="false"/>
    <row r="656" s="1337" customFormat="true" ht="14.25" hidden="false" customHeight="false" outlineLevel="0" collapsed="false"/>
    <row r="657" s="1337" customFormat="true" ht="14.25" hidden="false" customHeight="false" outlineLevel="0" collapsed="false"/>
    <row r="658" s="1337" customFormat="true" ht="14.25" hidden="false" customHeight="false" outlineLevel="0" collapsed="false"/>
    <row r="659" s="1337" customFormat="true" ht="14.25" hidden="false" customHeight="false" outlineLevel="0" collapsed="false"/>
    <row r="660" s="1337" customFormat="true" ht="14.25" hidden="false" customHeight="false" outlineLevel="0" collapsed="false"/>
    <row r="661" s="1337" customFormat="true" ht="14.25" hidden="false" customHeight="false" outlineLevel="0" collapsed="false"/>
    <row r="662" s="1337" customFormat="true" ht="14.25" hidden="false" customHeight="false" outlineLevel="0" collapsed="false"/>
    <row r="663" s="1337" customFormat="true" ht="14.25" hidden="false" customHeight="false" outlineLevel="0" collapsed="false"/>
    <row r="664" s="1337" customFormat="true" ht="14.25" hidden="false" customHeight="false" outlineLevel="0" collapsed="false"/>
    <row r="665" s="1337" customFormat="true" ht="14.25" hidden="false" customHeight="false" outlineLevel="0" collapsed="false"/>
    <row r="666" s="1337" customFormat="true" ht="14.25" hidden="false" customHeight="false" outlineLevel="0" collapsed="false"/>
    <row r="667" s="1337" customFormat="true" ht="14.25" hidden="false" customHeight="false" outlineLevel="0" collapsed="false"/>
    <row r="668" s="1337" customFormat="true" ht="14.25" hidden="false" customHeight="false" outlineLevel="0" collapsed="false"/>
    <row r="669" s="1337" customFormat="true" ht="14.25" hidden="false" customHeight="false" outlineLevel="0" collapsed="false"/>
    <row r="670" s="1337" customFormat="true" ht="14.25" hidden="false" customHeight="false" outlineLevel="0" collapsed="false"/>
    <row r="671" s="1337" customFormat="true" ht="14.25" hidden="false" customHeight="false" outlineLevel="0" collapsed="false"/>
    <row r="672" s="1337" customFormat="true" ht="14.25" hidden="false" customHeight="false" outlineLevel="0" collapsed="false"/>
    <row r="673" s="1337" customFormat="true" ht="14.25" hidden="false" customHeight="false" outlineLevel="0" collapsed="false"/>
    <row r="674" s="1337" customFormat="true" ht="14.25" hidden="false" customHeight="false" outlineLevel="0" collapsed="false"/>
    <row r="675" s="1337" customFormat="true" ht="14.25" hidden="false" customHeight="false" outlineLevel="0" collapsed="false"/>
    <row r="676" s="1337" customFormat="true" ht="14.25" hidden="false" customHeight="false" outlineLevel="0" collapsed="false"/>
    <row r="677" s="1337" customFormat="true" ht="14.25" hidden="false" customHeight="false" outlineLevel="0" collapsed="false"/>
    <row r="678" s="1337" customFormat="true" ht="14.25" hidden="false" customHeight="false" outlineLevel="0" collapsed="false"/>
    <row r="679" s="1337" customFormat="true" ht="14.25" hidden="false" customHeight="false" outlineLevel="0" collapsed="false"/>
    <row r="680" s="1337" customFormat="true" ht="14.25" hidden="false" customHeight="false" outlineLevel="0" collapsed="false"/>
    <row r="681" s="1337" customFormat="true" ht="14.25" hidden="false" customHeight="false" outlineLevel="0" collapsed="false"/>
    <row r="682" s="1337" customFormat="true" ht="14.25" hidden="false" customHeight="false" outlineLevel="0" collapsed="false"/>
    <row r="683" s="1337" customFormat="true" ht="14.25" hidden="false" customHeight="false" outlineLevel="0" collapsed="false"/>
    <row r="684" s="1337" customFormat="true" ht="14.25" hidden="false" customHeight="false" outlineLevel="0" collapsed="false"/>
    <row r="685" s="1337" customFormat="true" ht="14.25" hidden="false" customHeight="false" outlineLevel="0" collapsed="false"/>
    <row r="686" s="1337" customFormat="true" ht="14.25" hidden="false" customHeight="false" outlineLevel="0" collapsed="false"/>
    <row r="687" s="1337" customFormat="true" ht="14.25" hidden="false" customHeight="false" outlineLevel="0" collapsed="false"/>
    <row r="688" s="1337" customFormat="true" ht="14.25" hidden="false" customHeight="false" outlineLevel="0" collapsed="false"/>
    <row r="689" s="1337" customFormat="true" ht="14.25" hidden="false" customHeight="false" outlineLevel="0" collapsed="false"/>
    <row r="690" s="1337" customFormat="true" ht="14.25" hidden="false" customHeight="false" outlineLevel="0" collapsed="false"/>
    <row r="691" s="1337" customFormat="true" ht="14.25" hidden="false" customHeight="false" outlineLevel="0" collapsed="false"/>
    <row r="692" s="1337" customFormat="true" ht="14.25" hidden="false" customHeight="false" outlineLevel="0" collapsed="false"/>
    <row r="693" s="1337" customFormat="true" ht="14.25" hidden="false" customHeight="false" outlineLevel="0" collapsed="false"/>
    <row r="694" s="1337" customFormat="true" ht="14.25" hidden="false" customHeight="false" outlineLevel="0" collapsed="false"/>
    <row r="695" s="1337" customFormat="true" ht="14.25" hidden="false" customHeight="false" outlineLevel="0" collapsed="false"/>
    <row r="696" s="1337" customFormat="true" ht="14.25" hidden="false" customHeight="false" outlineLevel="0" collapsed="false"/>
    <row r="697" s="1337" customFormat="true" ht="14.25" hidden="false" customHeight="false" outlineLevel="0" collapsed="false"/>
    <row r="698" s="1337" customFormat="true" ht="14.25" hidden="false" customHeight="false" outlineLevel="0" collapsed="false"/>
    <row r="699" s="1337" customFormat="true" ht="14.25" hidden="false" customHeight="false" outlineLevel="0" collapsed="false"/>
    <row r="700" s="1337" customFormat="true" ht="14.25" hidden="false" customHeight="false" outlineLevel="0" collapsed="false"/>
    <row r="701" s="1337" customFormat="true" ht="14.25" hidden="false" customHeight="false" outlineLevel="0" collapsed="false"/>
    <row r="702" s="1337" customFormat="true" ht="14.25" hidden="false" customHeight="false" outlineLevel="0" collapsed="false"/>
    <row r="703" s="1337" customFormat="true" ht="14.25" hidden="false" customHeight="false" outlineLevel="0" collapsed="false"/>
    <row r="704" s="1337" customFormat="true" ht="14.25" hidden="false" customHeight="false" outlineLevel="0" collapsed="false"/>
    <row r="705" s="1337" customFormat="true" ht="14.25" hidden="false" customHeight="false" outlineLevel="0" collapsed="false"/>
    <row r="706" s="1337" customFormat="true" ht="14.25" hidden="false" customHeight="false" outlineLevel="0" collapsed="false"/>
    <row r="707" s="1337" customFormat="true" ht="14.25" hidden="false" customHeight="false" outlineLevel="0" collapsed="false"/>
    <row r="708" s="1337" customFormat="true" ht="14.25" hidden="false" customHeight="false" outlineLevel="0" collapsed="false"/>
    <row r="709" s="1337" customFormat="true" ht="14.25" hidden="false" customHeight="false" outlineLevel="0" collapsed="false"/>
    <row r="710" s="1337" customFormat="true" ht="14.25" hidden="false" customHeight="false" outlineLevel="0" collapsed="false"/>
    <row r="711" s="1337" customFormat="true" ht="14.25" hidden="false" customHeight="false" outlineLevel="0" collapsed="false"/>
    <row r="712" s="1337" customFormat="true" ht="14.25" hidden="false" customHeight="false" outlineLevel="0" collapsed="false"/>
    <row r="713" s="1337" customFormat="true" ht="14.25" hidden="false" customHeight="false" outlineLevel="0" collapsed="false"/>
    <row r="714" s="1337" customFormat="true" ht="14.25" hidden="false" customHeight="false" outlineLevel="0" collapsed="false"/>
    <row r="715" s="1337" customFormat="true" ht="14.25" hidden="false" customHeight="false" outlineLevel="0" collapsed="false"/>
    <row r="716" s="1337" customFormat="true" ht="14.25" hidden="false" customHeight="false" outlineLevel="0" collapsed="false"/>
    <row r="717" s="1337" customFormat="true" ht="14.25" hidden="false" customHeight="false" outlineLevel="0" collapsed="false"/>
    <row r="718" s="1337" customFormat="true" ht="14.25" hidden="false" customHeight="false" outlineLevel="0" collapsed="false"/>
    <row r="719" s="1337" customFormat="true" ht="14.25" hidden="false" customHeight="false" outlineLevel="0" collapsed="false"/>
    <row r="720" s="1337" customFormat="true" ht="14.25" hidden="false" customHeight="false" outlineLevel="0" collapsed="false"/>
    <row r="721" s="1337" customFormat="true" ht="14.25" hidden="false" customHeight="false" outlineLevel="0" collapsed="false"/>
    <row r="722" s="1337" customFormat="true" ht="14.25" hidden="false" customHeight="false" outlineLevel="0" collapsed="false"/>
    <row r="723" s="1337" customFormat="true" ht="14.25" hidden="false" customHeight="false" outlineLevel="0" collapsed="false"/>
    <row r="724" s="1337" customFormat="true" ht="14.25" hidden="false" customHeight="false" outlineLevel="0" collapsed="false"/>
    <row r="725" s="1337" customFormat="true" ht="14.25" hidden="false" customHeight="false" outlineLevel="0" collapsed="false"/>
    <row r="726" s="1337" customFormat="true" ht="14.25" hidden="false" customHeight="false" outlineLevel="0" collapsed="false"/>
    <row r="727" s="1337" customFormat="true" ht="14.25" hidden="false" customHeight="false" outlineLevel="0" collapsed="false"/>
    <row r="728" s="1337" customFormat="true" ht="14.25" hidden="false" customHeight="false" outlineLevel="0" collapsed="false"/>
    <row r="729" s="1337" customFormat="true" ht="14.25" hidden="false" customHeight="false" outlineLevel="0" collapsed="false"/>
    <row r="730" s="1337" customFormat="true" ht="14.25" hidden="false" customHeight="false" outlineLevel="0" collapsed="false"/>
    <row r="731" s="1337" customFormat="true" ht="14.25" hidden="false" customHeight="false" outlineLevel="0" collapsed="false"/>
    <row r="732" s="1337" customFormat="true" ht="14.25" hidden="false" customHeight="false" outlineLevel="0" collapsed="false"/>
    <row r="733" s="1337" customFormat="true" ht="14.25" hidden="false" customHeight="false" outlineLevel="0" collapsed="false"/>
    <row r="734" s="1337" customFormat="true" ht="14.25" hidden="false" customHeight="false" outlineLevel="0" collapsed="false"/>
    <row r="735" s="1337" customFormat="true" ht="14.25" hidden="false" customHeight="false" outlineLevel="0" collapsed="false"/>
    <row r="736" s="1337" customFormat="true" ht="14.25" hidden="false" customHeight="false" outlineLevel="0" collapsed="false"/>
    <row r="737" s="1337" customFormat="true" ht="14.25" hidden="false" customHeight="false" outlineLevel="0" collapsed="false"/>
    <row r="738" s="1337" customFormat="true" ht="14.25" hidden="false" customHeight="false" outlineLevel="0" collapsed="false"/>
    <row r="739" s="1337" customFormat="true" ht="14.25" hidden="false" customHeight="false" outlineLevel="0" collapsed="false"/>
    <row r="740" s="1337" customFormat="true" ht="14.25" hidden="false" customHeight="false" outlineLevel="0" collapsed="false"/>
  </sheetData>
  <sheetProtection sheet="true" password="dc3e" selectLockedCells="true"/>
  <mergeCells count="12">
    <mergeCell ref="A1:D1"/>
    <mergeCell ref="B9:G9"/>
    <mergeCell ref="B12:G12"/>
    <mergeCell ref="B15:C15"/>
    <mergeCell ref="B18:G18"/>
    <mergeCell ref="B21:G21"/>
    <mergeCell ref="B24:G24"/>
    <mergeCell ref="B27:G27"/>
    <mergeCell ref="B30:O30"/>
    <mergeCell ref="B45:G45"/>
    <mergeCell ref="B48:G48"/>
    <mergeCell ref="B62:C62"/>
  </mergeCells>
  <dataValidations count="34">
    <dataValidation allowBlank="true" operator="between" showDropDown="false" showErrorMessage="true" showInputMessage="false" sqref="C67" type="none">
      <formula1>0</formula1>
      <formula2>0</formula2>
    </dataValidation>
    <dataValidation allowBlank="true" operator="between" prompt="This tab provides you with the elements of the Benchmark of Excellence online form associated to the mitigation actions. After clicking on the 'star' icon in the &quot;Mitigation actions&quot; part, this form appears to be completed." showDropDown="false" showErrorMessage="true" showInputMessage="true" sqref="A6"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true" sqref="A9 A18 A21 A24 A27 A33" type="none">
      <formula1>0</formula1>
      <formula2>0</formula2>
    </dataValidation>
    <dataValidation allowBlank="true" operator="between" prompt="Number of years over which the action generates energy and emission savings  " showDropDown="false" showErrorMessage="true" showInputMessage="false" sqref="C65" type="none">
      <formula1>0</formula1>
      <formula2>0</formula2>
    </dataValidation>
    <dataValidation allowBlank="true" operator="between" prompt="Number of years over which the action generates energy and emission savings. This field can range from 1 to 35 years." showDropDown="false" showErrorMessage="true" showInputMessage="true" sqref="A65" type="none">
      <formula1>0</formula1>
      <formula2>0</formula2>
    </dataValidation>
    <dataValidation allowBlank="true" operator="between" prompt="Sum of yearly energy saved (ES) times price of energy (PE)." promptTitle="Financial savings" showDropDown="false" showErrorMessage="true" showInputMessage="true" sqref="A69" type="none">
      <formula1>0</formula1>
      <formula2>0</formula2>
    </dataValidation>
    <dataValidation allowBlank="true" operator="between" prompt="Cost of additional investment linked to the improvement of efficiency or reduction of CO2." promptTitle="Investment cost" showDropDown="false" showErrorMessage="true" showInputMessage="true" sqref="A70" type="none">
      <formula1>0</formula1>
      <formula2>0</formula2>
    </dataValidation>
    <dataValidation allowBlank="true" operator="between" prompt="These costs are not related to the financing of the measure. These relate to costs incurred to keep an item in good condition and/or good working order. E.g. maintenance and operation costs/FTE. " promptTitle="Additional costs" showDropDown="false" showErrorMessage="true" showInputMessage="true" sqref="A71" type="none">
      <formula1>0</formula1>
      <formula2>0</formula2>
    </dataValidation>
    <dataValidation allowBlank="true" operator="between" prompt="Ratio of money gained or lost on the investment relative to the amount invested. Expected discounted financial savings minus discounted investment /divided discounted investment *100. Please refer to the calculation included in the Reporting Guidelines." promptTitle="ROI" showDropDown="false" showErrorMessage="true" showInputMessage="true" sqref="A88" type="none">
      <formula1>0</formula1>
      <formula2>0</formula2>
    </dataValidation>
    <dataValidation allowBlank="true" operator="between" prompt="This field can be used to indicate the size of a building in m2, the lenght of a bicycle path in Kms etc." promptTitle="Other figures" showDropDown="false" showErrorMessage="true" showInputMessage="true" sqref="A62" type="none">
      <formula1>0</formula1>
      <formula2>0</formula2>
    </dataValidation>
    <dataValidation allowBlank="true" operator="between" prompt="This relate to the no. of direct jobs created " promptTitle="Jobs created" showDropDown="false" showErrorMessage="true" showInputMessage="true" sqref="A60:A61" type="none">
      <formula1>0</formula1>
      <formula2>0</formula2>
    </dataValidation>
    <dataValidation allowBlank="true" operator="between" prompt="Number of years over which the action generates energy and emission savings  " showDropDown="false" showErrorMessage="true" showInputMessage="true" sqref="B65" type="none">
      <formula1>0</formula1>
      <formula2>0</formula2>
    </dataValidation>
    <dataValidation allowBlank="true" operator="between" prompt="Total financial savings minus total cost of investment calculated over the life expectancy and discounted back to its present value according to the formula described in the instructions document.&#10;" promptTitle="NPV of investment" showDropDown="false" showErrorMessage="true" showInputMessage="false" sqref="C86" type="none">
      <formula1>0</formula1>
      <formula2>0</formula2>
    </dataValidation>
    <dataValidation allowBlank="true" operator="between" promptTitle="PV of Financial savings" showDropDown="false" showErrorMessage="true" showInputMessage="false" sqref="C85" type="none">
      <formula1>0</formula1>
      <formula2>0</formula2>
    </dataValidation>
    <dataValidation allowBlank="true" operator="between" prompt="Years taken to repay the investment, taken into account discounted values of cash flows" promptTitle="Pay back time period" showDropDown="false" showErrorMessage="true" showInputMessage="false" sqref="C87" type="none">
      <formula1>0</formula1>
      <formula2>0</formula2>
    </dataValidation>
    <dataValidation allowBlank="true" operator="between" prompt="Calculated in % terms. Expected discounted value of financial savings minus the discounted investment /divided the discounted investment *100. Please refer to the calculation included in the Istructions document." promptTitle="ROI" showDropDown="false" showErrorMessage="true" showInputMessage="false" sqref="C88" type="none">
      <formula1>0</formula1>
      <formula2>0</formula2>
    </dataValidation>
    <dataValidation allowBlank="true" operator="between" prompt="Discounted rate used to calculate the Net present Value of investment / Present value financial savings." promptTitle="Discounted rate applied" showDropDown="false" showErrorMessage="true" showInputMessage="false" sqref="C66:H66" type="none">
      <formula1>0</formula1>
      <formula2>0</formula2>
    </dataValidation>
    <dataValidation allowBlank="true" operator="between" prompt="The total implementation cost incorporates investment and non-investment costs (e.g.: operational cost) to implement the actions outlined in your SEAP." showDropDown="false" showErrorMessage="true" showInputMessage="false" sqref="B85" type="none">
      <formula1>0</formula1>
      <formula2>0</formula2>
    </dataValidation>
    <dataValidation allowBlank="true" operator="between" prompt="Total financial savings minus total cost of investment calculated over the life expectancy and discounted back to its present value according to the formula described in the Reporting Guidelines." promptTitle="NPV of investment" showDropDown="false" showErrorMessage="true" showInputMessage="true" sqref="A86" type="none">
      <formula1>0</formula1>
      <formula2>0</formula2>
    </dataValidation>
    <dataValidation allowBlank="true" operator="between" prompt="Years taken to repay the investment calculated on the Cumulative discounted cash flows. Please note by default the 1st of January of the first year of investment is taken as a reference date for the calculation." promptTitle="Discounted Payback period" showDropDown="false" showErrorMessage="true" showInputMessage="true" sqref="A87" type="none">
      <formula1>0</formula1>
      <formula2>0</formula2>
    </dataValidation>
    <dataValidation allowBlank="true" operator="between" prompt="Discounted rate used to calculate the Net present Value of investment / Present value financial savings." showDropDown="false" showErrorMessage="true" showInputMessage="true" sqref="B66" type="none">
      <formula1>0</formula1>
      <formula2>0</formula2>
    </dataValidation>
    <dataValidation allowBlank="true" operator="between" prompt="Please insert the year when the first investment cost has taken place. Please note by default the 1st of January of the first year of investment is taken as a reference date." promptTitle="First Year of investment" showDropDown="false" showErrorMessage="true" showInputMessage="true" sqref="A67" type="none">
      <formula1>0</formula1>
      <formula2>0</formula2>
    </dataValidation>
    <dataValidation allowBlank="true" operator="between" prompt="Total Financial savings associated to the energy savings. E.g. Sum of yearly energy saved (ES) * price of energy (PE) in the reference year discounted back to its present value. " promptTitle="PV of Financial savings" showDropDown="false" showErrorMessage="true" showInputMessage="true" sqref="A85" type="none">
      <formula1>0</formula1>
      <formula2>0</formula2>
    </dataValidation>
    <dataValidation allowBlank="true" operator="between" prompt="Total financial savings minus total cost of investment calculated over the life expectancy and discounted back to its present value according to the formula described in the instructions document." showDropDown="false" showErrorMessage="true" showInputMessage="false" sqref="B86" type="none">
      <formula1>0</formula1>
      <formula2>0</formula2>
    </dataValidation>
    <dataValidation allowBlank="true" operator="between" prompt="Years taken to repay the investment, e.g. €2659 Total (discounted) amount originally invested/ €1000 yearly cash flow (5000/5 years= 1000). Payback period= 3 years. " showDropDown="false" showErrorMessage="true" showInputMessage="false" sqref="B87" type="none">
      <formula1>0</formula1>
      <formula2>0</formula2>
    </dataValidation>
    <dataValidation allowBlank="true" operator="between" prompt="Calculated in % terms. Expected discounted value of financial savings minus the discounted investment /divided the discounted investment *100. Please refer to the calculation included in the Istructions document." showDropDown="false" showErrorMessage="true" showInputMessage="false" sqref="B88" type="none">
      <formula1>0</formula1>
      <formula2>0</formula2>
    </dataValidation>
    <dataValidation allowBlank="true" operator="between" prompt="This refer to the sum of  Financial savings minus (Investment and Additional costs) discounted back at its present value" promptTitle="Discounted Cash flow" showDropDown="false" showErrorMessage="true" showInputMessage="true" sqref="A74" type="none">
      <formula1>0</formula1>
      <formula2>0</formula2>
    </dataValidation>
    <dataValidation allowBlank="true" operator="between" promptTitle="Cumulative discounted cash flow" showDropDown="false" showErrorMessage="true" showInputMessage="true" sqref="A75" type="none">
      <formula1>0</formula1>
      <formula2>0</formula2>
    </dataValidation>
    <dataValidation allowBlank="true" operator="between" prompt="Discounted rate used to calculate the Net present Value of investment / Present value financial savings. This field can range from 0% to 15%." showDropDown="false" showErrorMessage="true" showInputMessage="true" sqref="A66" type="none">
      <formula1>0</formula1>
      <formula2>0</formula2>
    </dataValidation>
    <dataValidation allowBlank="true" operator="between" prompt="The first year of investment has to be zero. " showDropDown="false" showErrorMessage="true" showInputMessage="true" sqref="D68" type="none">
      <formula1>0</formula1>
      <formula2>0</formula2>
    </dataValidation>
    <dataValidation allowBlank="true" operator="between" showDropDown="false" showErrorMessage="true" showInputMessage="true" sqref="E36:E41 B90" type="list">
      <formula1>selectxboe</formula1>
      <formula2>0</formula2>
    </dataValidation>
    <dataValidation allowBlank="true" operator="between" showDropDown="false" showErrorMessage="true" showInputMessage="true" sqref="D33" type="list">
      <formula1>timeframefinalboe</formula1>
      <formula2>0</formula2>
    </dataValidation>
    <dataValidation allowBlank="true" operator="between" prompt="Energy Service Companies" promptTitle="ESCOs" showDropDown="false" showErrorMessage="true" showInputMessage="true" sqref="A90" type="none">
      <formula1>0</formula1>
      <formula2>0</formula2>
    </dataValidation>
    <dataValidation allowBlank="true" operator="between" showDropDown="false" showErrorMessage="true" showInputMessage="true" sqref="B33" type="list">
      <formula1>timestartboe</formula1>
      <formula2>0</formula2>
    </dataValidation>
  </dataValidations>
  <hyperlinks>
    <hyperlink ref="S1" location="Home!A1" display="y HOME"/>
    <hyperlink ref="R93" location="'Mitigation Actions'!Print_Area" display="BACK Û"/>
    <hyperlink ref="S93" location="'Mitigation Report'!Print_Area" display="Ü NEXT"/>
  </hyperlinks>
  <printOptions headings="false" gridLines="false" gridLinesSet="true" horizontalCentered="false" verticalCentered="false"/>
  <pageMargins left="0.7" right="0.7" top="0.75" bottom="0.75" header="0.511805555555555" footer="0.511805555555555"/>
  <pageSetup paperSize="9" scale="31"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93" man="true" max="16383" min="0"/>
  </rowBreaks>
  <colBreaks count="1" manualBreakCount="1">
    <brk id="16" man="true" max="65535" min="0"/>
  </col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D9D9D9"/>
    <pageSetUpPr fitToPage="true"/>
  </sheetPr>
  <dimension ref="A1:R79"/>
  <sheetViews>
    <sheetView showFormulas="false" showGridLines="true" showRowColHeaders="true" showZeros="true" rightToLeft="false" tabSelected="false" showOutlineSymbols="true" defaultGridColor="true" view="normal" topLeftCell="A1" colorId="64" zoomScale="90" zoomScaleNormal="90" zoomScalePageLayoutView="80" workbookViewId="0">
      <pane xSplit="0" ySplit="4" topLeftCell="A5" activePane="bottomLeft" state="frozen"/>
      <selection pane="topLeft" activeCell="A1" activeCellId="0" sqref="A1"/>
      <selection pane="bottomLeft" activeCell="Q45" activeCellId="0" sqref="Q45"/>
    </sheetView>
  </sheetViews>
  <sheetFormatPr defaultColWidth="7.9921875" defaultRowHeight="12.75" zeroHeight="false" outlineLevelRow="0" outlineLevelCol="0"/>
  <cols>
    <col collapsed="false" customWidth="true" hidden="false" outlineLevel="0" max="1" min="1" style="1160" width="4.63"/>
    <col collapsed="false" customWidth="true" hidden="false" outlineLevel="0" max="2" min="2" style="1162" width="51.51"/>
    <col collapsed="false" customWidth="false" hidden="false" outlineLevel="0" max="6" min="3" style="1162" width="8"/>
    <col collapsed="false" customWidth="true" hidden="false" outlineLevel="0" max="7" min="7" style="1162" width="13.5"/>
    <col collapsed="false" customWidth="true" hidden="false" outlineLevel="0" max="8" min="8" style="1160" width="16.5"/>
    <col collapsed="false" customWidth="true" hidden="false" outlineLevel="0" max="9" min="9" style="1162" width="33.87"/>
    <col collapsed="false" customWidth="false" hidden="false" outlineLevel="0" max="13" min="10" style="1162" width="8"/>
    <col collapsed="false" customWidth="true" hidden="false" outlineLevel="0" max="14" min="14" style="1162" width="22.5"/>
    <col collapsed="false" customWidth="true" hidden="false" outlineLevel="0" max="15" min="15" style="1162" width="3.5"/>
    <col collapsed="false" customWidth="false" hidden="false" outlineLevel="0" max="16" min="16" style="1162" width="8"/>
    <col collapsed="false" customWidth="true" hidden="false" outlineLevel="0" max="17" min="17" style="1162" width="47.62"/>
    <col collapsed="false" customWidth="true" hidden="false" outlineLevel="0" max="18" min="18" style="1160" width="9.12"/>
    <col collapsed="false" customWidth="false" hidden="false" outlineLevel="0" max="1024" min="19" style="1162" width="8"/>
  </cols>
  <sheetData>
    <row r="1" s="3" customFormat="true" ht="40.5" hidden="false" customHeight="true" outlineLevel="0" collapsed="false">
      <c r="A1" s="6" t="s">
        <v>1160</v>
      </c>
      <c r="B1" s="6"/>
      <c r="C1" s="6"/>
      <c r="D1" s="6"/>
      <c r="E1" s="6"/>
      <c r="F1" s="6"/>
      <c r="G1" s="6"/>
      <c r="H1" s="6"/>
      <c r="I1" s="6"/>
      <c r="J1" s="6"/>
      <c r="K1" s="6"/>
      <c r="L1" s="6"/>
      <c r="M1" s="6"/>
      <c r="N1" s="6"/>
      <c r="O1" s="6"/>
      <c r="P1" s="6"/>
      <c r="Q1" s="18"/>
      <c r="R1" s="18"/>
    </row>
    <row r="2" s="1340" customFormat="true" ht="18.75" hidden="false" customHeight="true" outlineLevel="0" collapsed="false">
      <c r="A2" s="1338"/>
      <c r="B2" s="1339"/>
      <c r="C2" s="1339"/>
      <c r="D2" s="1339"/>
      <c r="E2" s="1339"/>
      <c r="F2" s="1339"/>
      <c r="G2" s="1339"/>
      <c r="H2" s="1339"/>
      <c r="I2" s="1339"/>
      <c r="J2" s="1339"/>
      <c r="K2" s="1339"/>
      <c r="L2" s="1339"/>
      <c r="M2" s="1339"/>
      <c r="N2" s="1339"/>
      <c r="O2" s="1339"/>
      <c r="P2" s="1339"/>
      <c r="Q2" s="1339"/>
      <c r="R2" s="1339"/>
    </row>
    <row r="3" s="1340" customFormat="true" ht="18.75" hidden="false" customHeight="true" outlineLevel="0" collapsed="false">
      <c r="A3" s="1341"/>
      <c r="B3" s="1339"/>
      <c r="C3" s="1339"/>
      <c r="D3" s="1339"/>
      <c r="E3" s="1339"/>
      <c r="F3" s="1339"/>
      <c r="G3" s="1339"/>
      <c r="H3" s="1339"/>
      <c r="I3" s="1342"/>
      <c r="J3" s="1339"/>
      <c r="K3" s="1339"/>
      <c r="L3" s="1339"/>
      <c r="M3" s="1339"/>
      <c r="N3" s="1339"/>
      <c r="O3" s="1339"/>
      <c r="P3" s="1339"/>
      <c r="Q3" s="1339"/>
      <c r="R3" s="1339"/>
    </row>
    <row r="4" s="1344" customFormat="true" ht="21" hidden="false" customHeight="true" outlineLevel="0" collapsed="false">
      <c r="A4" s="1154" t="s">
        <v>718</v>
      </c>
      <c r="B4" s="1155" t="s">
        <v>912</v>
      </c>
      <c r="C4" s="1155"/>
      <c r="D4" s="1155"/>
      <c r="E4" s="1155"/>
      <c r="F4" s="1155"/>
      <c r="G4" s="1155"/>
      <c r="H4" s="1154" t="s">
        <v>715</v>
      </c>
      <c r="I4" s="1155" t="s">
        <v>1004</v>
      </c>
      <c r="J4" s="1155"/>
      <c r="K4" s="1155"/>
      <c r="L4" s="1155"/>
      <c r="M4" s="1155"/>
      <c r="N4" s="1155"/>
      <c r="O4" s="1155"/>
      <c r="P4" s="1154" t="s">
        <v>712</v>
      </c>
      <c r="Q4" s="1343" t="s">
        <v>401</v>
      </c>
      <c r="R4" s="1155" t="s">
        <v>1161</v>
      </c>
    </row>
    <row r="5" s="1348" customFormat="true" ht="13.5" hidden="false" customHeight="true" outlineLevel="0" collapsed="false">
      <c r="A5" s="1156"/>
      <c r="B5" s="1157"/>
      <c r="C5" s="1345"/>
      <c r="D5" s="1345"/>
      <c r="E5" s="1345"/>
      <c r="F5" s="1345"/>
      <c r="G5" s="1345"/>
      <c r="H5" s="1156"/>
      <c r="I5" s="1157"/>
      <c r="J5" s="1345"/>
      <c r="K5" s="1345"/>
      <c r="L5" s="1345"/>
      <c r="M5" s="1345"/>
      <c r="N5" s="1345"/>
      <c r="O5" s="1345"/>
      <c r="P5" s="1156"/>
      <c r="Q5" s="1346"/>
      <c r="R5" s="1347" t="s">
        <v>1162</v>
      </c>
    </row>
    <row r="6" customFormat="false" ht="13.5" hidden="false" customHeight="true" outlineLevel="0" collapsed="false">
      <c r="A6" s="1158" t="s">
        <v>913</v>
      </c>
      <c r="B6" s="1159" t="s">
        <v>914</v>
      </c>
      <c r="C6" s="1349"/>
      <c r="D6" s="1349"/>
      <c r="E6" s="1349"/>
      <c r="F6" s="1349"/>
      <c r="G6" s="1349"/>
      <c r="H6" s="1158" t="s">
        <v>1005</v>
      </c>
      <c r="I6" s="1159" t="s">
        <v>325</v>
      </c>
      <c r="J6" s="1349"/>
      <c r="K6" s="1349"/>
      <c r="L6" s="1349"/>
      <c r="M6" s="1349"/>
      <c r="N6" s="1349"/>
      <c r="P6" s="1350" t="s">
        <v>1163</v>
      </c>
      <c r="Q6" s="1351" t="s">
        <v>44</v>
      </c>
      <c r="R6" s="1352"/>
    </row>
    <row r="7" customFormat="false" ht="13.5" hidden="false" customHeight="true" outlineLevel="0" collapsed="false">
      <c r="A7" s="1160" t="s">
        <v>915</v>
      </c>
      <c r="B7" s="1161" t="s">
        <v>916</v>
      </c>
      <c r="H7" s="1160" t="s">
        <v>1006</v>
      </c>
      <c r="I7" s="1166" t="s">
        <v>1007</v>
      </c>
      <c r="P7" s="1350" t="s">
        <v>1164</v>
      </c>
      <c r="Q7" s="1351" t="s">
        <v>1165</v>
      </c>
      <c r="R7" s="1353"/>
    </row>
    <row r="8" customFormat="false" ht="13.5" hidden="false" customHeight="true" outlineLevel="0" collapsed="false">
      <c r="A8" s="1160" t="s">
        <v>917</v>
      </c>
      <c r="B8" s="1161" t="s">
        <v>918</v>
      </c>
      <c r="H8" s="1160" t="s">
        <v>1008</v>
      </c>
      <c r="I8" s="1166" t="s">
        <v>1009</v>
      </c>
      <c r="N8" s="1354"/>
      <c r="P8" s="1350" t="s">
        <v>1166</v>
      </c>
      <c r="Q8" s="1351" t="s">
        <v>1167</v>
      </c>
      <c r="R8" s="1353"/>
    </row>
    <row r="9" customFormat="false" ht="13.5" hidden="false" customHeight="true" outlineLevel="0" collapsed="false">
      <c r="A9" s="1160" t="s">
        <v>919</v>
      </c>
      <c r="B9" s="1161" t="s">
        <v>920</v>
      </c>
      <c r="H9" s="1160" t="s">
        <v>1010</v>
      </c>
      <c r="I9" s="1166" t="s">
        <v>1011</v>
      </c>
      <c r="N9" s="1354"/>
      <c r="P9" s="1350" t="s">
        <v>1168</v>
      </c>
      <c r="Q9" s="1351" t="s">
        <v>1169</v>
      </c>
      <c r="R9" s="1353"/>
    </row>
    <row r="10" customFormat="false" ht="13.5" hidden="false" customHeight="true" outlineLevel="0" collapsed="false">
      <c r="A10" s="1160" t="s">
        <v>921</v>
      </c>
      <c r="B10" s="1161" t="s">
        <v>922</v>
      </c>
      <c r="H10" s="1160" t="s">
        <v>1012</v>
      </c>
      <c r="I10" s="1166" t="s">
        <v>1013</v>
      </c>
      <c r="N10" s="1355"/>
      <c r="R10" s="1353"/>
    </row>
    <row r="11" customFormat="false" ht="13.5" hidden="false" customHeight="true" outlineLevel="0" collapsed="false">
      <c r="A11" s="1160" t="s">
        <v>923</v>
      </c>
      <c r="B11" s="1161" t="s">
        <v>924</v>
      </c>
      <c r="H11" s="1160" t="s">
        <v>1014</v>
      </c>
      <c r="I11" s="1161" t="s">
        <v>1015</v>
      </c>
      <c r="R11" s="1353"/>
    </row>
    <row r="12" customFormat="false" ht="13.5" hidden="false" customHeight="true" outlineLevel="0" collapsed="false">
      <c r="A12" s="1160" t="s">
        <v>925</v>
      </c>
      <c r="B12" s="1161" t="s">
        <v>926</v>
      </c>
      <c r="H12" s="1160" t="s">
        <v>1016</v>
      </c>
      <c r="I12" s="1166" t="s">
        <v>1017</v>
      </c>
      <c r="R12" s="1353"/>
    </row>
    <row r="13" customFormat="false" ht="13.5" hidden="false" customHeight="true" outlineLevel="0" collapsed="false">
      <c r="A13" s="1160" t="s">
        <v>927</v>
      </c>
      <c r="B13" s="1161" t="s">
        <v>928</v>
      </c>
      <c r="H13" s="1160" t="s">
        <v>1018</v>
      </c>
      <c r="I13" s="1161" t="s">
        <v>1019</v>
      </c>
      <c r="R13" s="1353"/>
    </row>
    <row r="14" customFormat="false" ht="13.5" hidden="false" customHeight="true" outlineLevel="0" collapsed="false">
      <c r="A14" s="1160" t="s">
        <v>929</v>
      </c>
      <c r="B14" s="1161" t="s">
        <v>930</v>
      </c>
      <c r="H14" s="1160" t="s">
        <v>1020</v>
      </c>
      <c r="I14" s="1166" t="s">
        <v>1021</v>
      </c>
    </row>
    <row r="15" customFormat="false" ht="13.5" hidden="false" customHeight="true" outlineLevel="0" collapsed="false">
      <c r="A15" s="1160" t="s">
        <v>931</v>
      </c>
      <c r="B15" s="1161" t="s">
        <v>47</v>
      </c>
      <c r="H15" s="1160" t="s">
        <v>1022</v>
      </c>
      <c r="I15" s="1161" t="s">
        <v>1023</v>
      </c>
    </row>
    <row r="16" customFormat="false" ht="13.5" hidden="false" customHeight="true" outlineLevel="0" collapsed="false">
      <c r="H16" s="1160" t="s">
        <v>1024</v>
      </c>
      <c r="I16" s="1166" t="s">
        <v>1025</v>
      </c>
    </row>
    <row r="17" customFormat="false" ht="13.5" hidden="false" customHeight="true" outlineLevel="0" collapsed="false">
      <c r="H17" s="1160" t="s">
        <v>1026</v>
      </c>
      <c r="I17" s="1166" t="s">
        <v>1027</v>
      </c>
      <c r="N17" s="1354"/>
    </row>
    <row r="18" customFormat="false" ht="13.5" hidden="false" customHeight="true" outlineLevel="0" collapsed="false">
      <c r="H18" s="1160" t="s">
        <v>1028</v>
      </c>
      <c r="I18" s="1166" t="s">
        <v>47</v>
      </c>
    </row>
    <row r="19" customFormat="false" ht="13.5" hidden="false" customHeight="true" outlineLevel="0" collapsed="false"/>
    <row r="20" customFormat="false" ht="13.5" hidden="false" customHeight="true" outlineLevel="0" collapsed="false">
      <c r="A20" s="1158" t="s">
        <v>932</v>
      </c>
      <c r="B20" s="1163" t="s">
        <v>933</v>
      </c>
      <c r="C20" s="1349"/>
      <c r="D20" s="1349"/>
      <c r="E20" s="1349"/>
      <c r="F20" s="1349"/>
      <c r="G20" s="1349"/>
      <c r="H20" s="1158" t="s">
        <v>1029</v>
      </c>
      <c r="I20" s="1163" t="s">
        <v>933</v>
      </c>
      <c r="J20" s="1349"/>
      <c r="K20" s="1349"/>
      <c r="L20" s="1349"/>
      <c r="M20" s="1349"/>
      <c r="N20" s="1349"/>
    </row>
    <row r="21" customFormat="false" ht="13.5" hidden="false" customHeight="true" outlineLevel="0" collapsed="false">
      <c r="A21" s="1164" t="s">
        <v>934</v>
      </c>
      <c r="B21" s="1165" t="s">
        <v>935</v>
      </c>
      <c r="C21" s="1356"/>
      <c r="H21" s="1160" t="s">
        <v>1030</v>
      </c>
      <c r="I21" s="1166" t="s">
        <v>1009</v>
      </c>
    </row>
    <row r="22" customFormat="false" ht="13.5" hidden="false" customHeight="true" outlineLevel="0" collapsed="false">
      <c r="A22" s="1164" t="s">
        <v>936</v>
      </c>
      <c r="B22" s="1165" t="s">
        <v>937</v>
      </c>
      <c r="H22" s="1160" t="s">
        <v>1031</v>
      </c>
      <c r="I22" s="1166" t="s">
        <v>1013</v>
      </c>
    </row>
    <row r="23" customFormat="false" ht="13.5" hidden="false" customHeight="true" outlineLevel="0" collapsed="false">
      <c r="A23" s="1164" t="s">
        <v>938</v>
      </c>
      <c r="B23" s="1161" t="s">
        <v>928</v>
      </c>
      <c r="H23" s="1160" t="s">
        <v>1032</v>
      </c>
      <c r="I23" s="1161" t="s">
        <v>1019</v>
      </c>
    </row>
    <row r="24" customFormat="false" ht="13.5" hidden="false" customHeight="true" outlineLevel="0" collapsed="false">
      <c r="A24" s="1164" t="s">
        <v>939</v>
      </c>
      <c r="B24" s="1165" t="s">
        <v>47</v>
      </c>
      <c r="H24" s="1160" t="s">
        <v>1033</v>
      </c>
      <c r="I24" s="1166" t="s">
        <v>1021</v>
      </c>
    </row>
    <row r="25" customFormat="false" ht="13.5" hidden="false" customHeight="true" outlineLevel="0" collapsed="false">
      <c r="A25" s="1162"/>
      <c r="H25" s="1160" t="s">
        <v>1034</v>
      </c>
      <c r="I25" s="1166" t="s">
        <v>1027</v>
      </c>
    </row>
    <row r="26" customFormat="false" ht="13.5" hidden="false" customHeight="true" outlineLevel="0" collapsed="false">
      <c r="B26" s="1161"/>
      <c r="H26" s="1160" t="s">
        <v>1035</v>
      </c>
      <c r="I26" s="1166" t="s">
        <v>47</v>
      </c>
    </row>
    <row r="27" customFormat="false" ht="13.5" hidden="false" customHeight="true" outlineLevel="0" collapsed="false">
      <c r="I27" s="1166"/>
    </row>
    <row r="28" customFormat="false" ht="13.5" hidden="false" customHeight="true" outlineLevel="0" collapsed="false">
      <c r="A28" s="1158" t="s">
        <v>940</v>
      </c>
      <c r="B28" s="1159" t="s">
        <v>425</v>
      </c>
      <c r="C28" s="1349"/>
      <c r="D28" s="1349"/>
      <c r="E28" s="1349"/>
      <c r="F28" s="1349"/>
      <c r="G28" s="1349"/>
      <c r="H28" s="1158" t="s">
        <v>1036</v>
      </c>
      <c r="I28" s="1159" t="s">
        <v>142</v>
      </c>
      <c r="J28" s="1349"/>
      <c r="K28" s="1349"/>
      <c r="L28" s="1349"/>
      <c r="M28" s="1349"/>
      <c r="N28" s="1349"/>
    </row>
    <row r="29" customFormat="false" ht="13.5" hidden="false" customHeight="true" outlineLevel="0" collapsed="false">
      <c r="A29" s="1160" t="s">
        <v>941</v>
      </c>
      <c r="B29" s="1162" t="s">
        <v>942</v>
      </c>
      <c r="H29" s="1160" t="s">
        <v>1037</v>
      </c>
      <c r="I29" s="1161" t="s">
        <v>1007</v>
      </c>
    </row>
    <row r="30" customFormat="false" ht="13.5" hidden="false" customHeight="true" outlineLevel="0" collapsed="false">
      <c r="A30" s="1160" t="s">
        <v>943</v>
      </c>
      <c r="B30" s="1162" t="s">
        <v>944</v>
      </c>
      <c r="H30" s="1160" t="s">
        <v>1038</v>
      </c>
      <c r="I30" s="1161" t="s">
        <v>1009</v>
      </c>
    </row>
    <row r="31" customFormat="false" ht="13.5" hidden="false" customHeight="true" outlineLevel="0" collapsed="false">
      <c r="A31" s="1160" t="s">
        <v>945</v>
      </c>
      <c r="B31" s="1162" t="s">
        <v>946</v>
      </c>
      <c r="H31" s="1160" t="s">
        <v>1039</v>
      </c>
      <c r="I31" s="1161" t="s">
        <v>1011</v>
      </c>
    </row>
    <row r="32" customFormat="false" ht="13.5" hidden="false" customHeight="true" outlineLevel="0" collapsed="false">
      <c r="A32" s="1160" t="s">
        <v>947</v>
      </c>
      <c r="B32" s="1162" t="s">
        <v>948</v>
      </c>
      <c r="H32" s="1160" t="s">
        <v>1040</v>
      </c>
      <c r="I32" s="1161" t="s">
        <v>1041</v>
      </c>
    </row>
    <row r="33" customFormat="false" ht="13.5" hidden="false" customHeight="true" outlineLevel="0" collapsed="false">
      <c r="A33" s="1160" t="s">
        <v>949</v>
      </c>
      <c r="B33" s="1162" t="s">
        <v>950</v>
      </c>
      <c r="H33" s="1160" t="s">
        <v>1042</v>
      </c>
      <c r="I33" s="1161" t="s">
        <v>1015</v>
      </c>
    </row>
    <row r="34" customFormat="false" ht="13.5" hidden="false" customHeight="true" outlineLevel="0" collapsed="false">
      <c r="H34" s="1160" t="s">
        <v>1043</v>
      </c>
      <c r="I34" s="1166" t="s">
        <v>1017</v>
      </c>
    </row>
    <row r="35" customFormat="false" ht="13.5" hidden="false" customHeight="true" outlineLevel="0" collapsed="false">
      <c r="H35" s="1160" t="s">
        <v>1044</v>
      </c>
      <c r="I35" s="1161" t="s">
        <v>1019</v>
      </c>
    </row>
    <row r="36" customFormat="false" ht="13.5" hidden="false" customHeight="true" outlineLevel="0" collapsed="false">
      <c r="H36" s="1160" t="s">
        <v>1045</v>
      </c>
      <c r="I36" s="1166" t="s">
        <v>1027</v>
      </c>
    </row>
    <row r="37" customFormat="false" ht="13.5" hidden="false" customHeight="true" outlineLevel="0" collapsed="false">
      <c r="H37" s="1160" t="s">
        <v>1046</v>
      </c>
      <c r="I37" s="1161" t="s">
        <v>47</v>
      </c>
    </row>
    <row r="38" customFormat="false" ht="13.5" hidden="false" customHeight="true" outlineLevel="0" collapsed="false">
      <c r="A38" s="1357"/>
    </row>
    <row r="39" customFormat="false" ht="13.5" hidden="false" customHeight="true" outlineLevel="0" collapsed="false">
      <c r="A39" s="1158" t="s">
        <v>951</v>
      </c>
      <c r="B39" s="1163" t="s">
        <v>952</v>
      </c>
      <c r="C39" s="1349"/>
      <c r="D39" s="1349"/>
      <c r="E39" s="1349"/>
      <c r="F39" s="1349"/>
      <c r="G39" s="1349"/>
      <c r="H39" s="1158" t="s">
        <v>1047</v>
      </c>
      <c r="I39" s="1159" t="s">
        <v>327</v>
      </c>
      <c r="J39" s="1349"/>
      <c r="K39" s="1349"/>
      <c r="L39" s="1349"/>
      <c r="M39" s="1349"/>
      <c r="N39" s="1349"/>
    </row>
    <row r="40" customFormat="false" ht="13.5" hidden="false" customHeight="true" outlineLevel="0" collapsed="false">
      <c r="A40" s="1160" t="s">
        <v>953</v>
      </c>
      <c r="B40" s="1161" t="s">
        <v>954</v>
      </c>
      <c r="G40" s="1358"/>
      <c r="H40" s="1160" t="s">
        <v>1048</v>
      </c>
      <c r="I40" s="1166" t="s">
        <v>1049</v>
      </c>
      <c r="J40" s="1160"/>
      <c r="K40" s="1160"/>
      <c r="L40" s="1160"/>
      <c r="M40" s="1160"/>
      <c r="N40" s="1160"/>
    </row>
    <row r="41" customFormat="false" ht="13.5" hidden="false" customHeight="true" outlineLevel="0" collapsed="false">
      <c r="A41" s="1160" t="s">
        <v>955</v>
      </c>
      <c r="B41" s="1161" t="s">
        <v>956</v>
      </c>
      <c r="G41" s="1358"/>
      <c r="H41" s="1160" t="s">
        <v>1050</v>
      </c>
      <c r="I41" s="1166" t="s">
        <v>1051</v>
      </c>
      <c r="J41" s="1160"/>
      <c r="K41" s="1160"/>
      <c r="L41" s="1160"/>
      <c r="M41" s="1160"/>
      <c r="N41" s="1160"/>
    </row>
    <row r="42" customFormat="false" ht="13.5" hidden="false" customHeight="true" outlineLevel="0" collapsed="false">
      <c r="A42" s="1160" t="s">
        <v>957</v>
      </c>
      <c r="B42" s="1161" t="s">
        <v>958</v>
      </c>
      <c r="G42" s="1358"/>
      <c r="H42" s="1160" t="s">
        <v>1052</v>
      </c>
      <c r="I42" s="1161" t="s">
        <v>1017</v>
      </c>
      <c r="J42" s="1160"/>
      <c r="K42" s="1160"/>
      <c r="L42" s="1160"/>
      <c r="M42" s="1160"/>
      <c r="N42" s="1160"/>
    </row>
    <row r="43" customFormat="false" ht="13.5" hidden="false" customHeight="true" outlineLevel="0" collapsed="false">
      <c r="A43" s="1160" t="s">
        <v>959</v>
      </c>
      <c r="B43" s="1161" t="s">
        <v>960</v>
      </c>
      <c r="G43" s="1358"/>
      <c r="H43" s="1160" t="s">
        <v>1053</v>
      </c>
      <c r="I43" s="1166" t="s">
        <v>1054</v>
      </c>
      <c r="J43" s="1160"/>
      <c r="K43" s="1160"/>
      <c r="L43" s="1160"/>
      <c r="M43" s="1160"/>
      <c r="N43" s="1160"/>
    </row>
    <row r="44" customFormat="false" ht="13.5" hidden="false" customHeight="true" outlineLevel="0" collapsed="false">
      <c r="A44" s="1160" t="s">
        <v>961</v>
      </c>
      <c r="B44" s="1161" t="s">
        <v>962</v>
      </c>
      <c r="G44" s="1358"/>
      <c r="H44" s="1160" t="s">
        <v>1055</v>
      </c>
      <c r="I44" s="1167" t="s">
        <v>1025</v>
      </c>
      <c r="J44" s="1160"/>
      <c r="K44" s="1160"/>
      <c r="L44" s="1160"/>
      <c r="M44" s="1160"/>
      <c r="N44" s="1160"/>
    </row>
    <row r="45" customFormat="false" ht="13.5" hidden="false" customHeight="true" outlineLevel="0" collapsed="false">
      <c r="A45" s="1160" t="s">
        <v>963</v>
      </c>
      <c r="B45" s="1161" t="s">
        <v>964</v>
      </c>
      <c r="G45" s="1358"/>
      <c r="H45" s="1160" t="s">
        <v>1056</v>
      </c>
      <c r="I45" s="1166" t="s">
        <v>1057</v>
      </c>
      <c r="J45" s="1160"/>
      <c r="K45" s="1160"/>
      <c r="L45" s="1160"/>
      <c r="M45" s="1160"/>
      <c r="N45" s="1160"/>
    </row>
    <row r="46" customFormat="false" ht="13.5" hidden="false" customHeight="true" outlineLevel="0" collapsed="false">
      <c r="A46" s="1160" t="s">
        <v>965</v>
      </c>
      <c r="B46" s="1161" t="s">
        <v>966</v>
      </c>
      <c r="G46" s="1359"/>
      <c r="H46" s="1160" t="s">
        <v>1058</v>
      </c>
      <c r="I46" s="1166" t="s">
        <v>1021</v>
      </c>
      <c r="J46" s="1160"/>
      <c r="K46" s="1160"/>
      <c r="L46" s="1160"/>
      <c r="M46" s="1160"/>
      <c r="N46" s="1160"/>
    </row>
    <row r="47" customFormat="false" ht="13.5" hidden="false" customHeight="true" outlineLevel="0" collapsed="false">
      <c r="A47" s="1160" t="s">
        <v>967</v>
      </c>
      <c r="B47" s="1161" t="s">
        <v>968</v>
      </c>
      <c r="D47" s="1360"/>
      <c r="G47" s="1359"/>
      <c r="H47" s="1160" t="s">
        <v>1059</v>
      </c>
      <c r="I47" s="1166" t="s">
        <v>1060</v>
      </c>
      <c r="J47" s="1160"/>
      <c r="K47" s="1160"/>
      <c r="L47" s="1160"/>
      <c r="M47" s="1160"/>
      <c r="N47" s="1160"/>
    </row>
    <row r="48" customFormat="false" ht="13.5" hidden="false" customHeight="true" outlineLevel="0" collapsed="false">
      <c r="A48" s="1160" t="s">
        <v>969</v>
      </c>
      <c r="B48" s="1161" t="s">
        <v>928</v>
      </c>
      <c r="F48" s="1354"/>
      <c r="G48" s="1359"/>
      <c r="H48" s="1160" t="s">
        <v>1061</v>
      </c>
      <c r="I48" s="1166" t="s">
        <v>1027</v>
      </c>
    </row>
    <row r="49" customFormat="false" ht="13.5" hidden="false" customHeight="true" outlineLevel="0" collapsed="false">
      <c r="A49" s="1160" t="s">
        <v>970</v>
      </c>
      <c r="B49" s="1161" t="s">
        <v>971</v>
      </c>
      <c r="C49" s="1361"/>
      <c r="D49" s="1361"/>
      <c r="E49" s="1361"/>
      <c r="H49" s="1160" t="s">
        <v>1062</v>
      </c>
      <c r="I49" s="1166" t="s">
        <v>47</v>
      </c>
    </row>
    <row r="50" customFormat="false" ht="13.5" hidden="false" customHeight="true" outlineLevel="0" collapsed="false">
      <c r="A50" s="1160" t="s">
        <v>972</v>
      </c>
      <c r="B50" s="1161" t="s">
        <v>47</v>
      </c>
      <c r="J50" s="1166"/>
      <c r="K50" s="1166"/>
      <c r="L50" s="1166"/>
      <c r="M50" s="1166"/>
      <c r="N50" s="1166"/>
      <c r="O50" s="1166"/>
    </row>
    <row r="51" customFormat="false" ht="13.5" hidden="false" customHeight="true" outlineLevel="0" collapsed="false">
      <c r="J51" s="1166"/>
      <c r="K51" s="1166"/>
      <c r="L51" s="1166"/>
      <c r="M51" s="1166"/>
      <c r="N51" s="1166"/>
      <c r="O51" s="1166"/>
    </row>
    <row r="52" customFormat="false" ht="13.5" hidden="false" customHeight="true" outlineLevel="0" collapsed="false">
      <c r="A52" s="1158" t="s">
        <v>973</v>
      </c>
      <c r="B52" s="1163" t="s">
        <v>383</v>
      </c>
      <c r="C52" s="1349"/>
      <c r="D52" s="1349"/>
      <c r="E52" s="1349"/>
      <c r="F52" s="1349"/>
      <c r="G52" s="1349"/>
      <c r="H52" s="1158" t="s">
        <v>1063</v>
      </c>
      <c r="I52" s="1163" t="s">
        <v>383</v>
      </c>
      <c r="J52" s="1349"/>
      <c r="K52" s="1349"/>
      <c r="L52" s="1349"/>
      <c r="M52" s="1349"/>
      <c r="N52" s="1349"/>
    </row>
    <row r="53" customFormat="false" ht="13.5" hidden="false" customHeight="true" outlineLevel="0" collapsed="false">
      <c r="A53" s="1160" t="s">
        <v>974</v>
      </c>
      <c r="B53" s="1161" t="s">
        <v>975</v>
      </c>
      <c r="H53" s="1160" t="s">
        <v>1064</v>
      </c>
      <c r="I53" s="1166" t="s">
        <v>1007</v>
      </c>
    </row>
    <row r="54" customFormat="false" ht="13.5" hidden="false" customHeight="true" outlineLevel="0" collapsed="false">
      <c r="A54" s="1160" t="s">
        <v>976</v>
      </c>
      <c r="B54" s="1161" t="s">
        <v>977</v>
      </c>
      <c r="H54" s="1160" t="s">
        <v>1065</v>
      </c>
      <c r="I54" s="1166" t="s">
        <v>1066</v>
      </c>
    </row>
    <row r="55" customFormat="false" ht="13.5" hidden="false" customHeight="true" outlineLevel="0" collapsed="false">
      <c r="A55" s="1160" t="s">
        <v>978</v>
      </c>
      <c r="B55" s="1161" t="s">
        <v>176</v>
      </c>
      <c r="H55" s="1160" t="s">
        <v>1067</v>
      </c>
      <c r="I55" s="1161" t="s">
        <v>1017</v>
      </c>
    </row>
    <row r="56" customFormat="false" ht="13.5" hidden="false" customHeight="true" outlineLevel="0" collapsed="false">
      <c r="A56" s="1160" t="s">
        <v>979</v>
      </c>
      <c r="B56" s="1161" t="s">
        <v>980</v>
      </c>
      <c r="D56" s="1161"/>
      <c r="H56" s="1160" t="s">
        <v>1068</v>
      </c>
      <c r="I56" s="1161" t="s">
        <v>1019</v>
      </c>
    </row>
    <row r="57" customFormat="false" ht="13.5" hidden="false" customHeight="true" outlineLevel="0" collapsed="false">
      <c r="A57" s="1160" t="s">
        <v>981</v>
      </c>
      <c r="B57" s="1161" t="s">
        <v>982</v>
      </c>
      <c r="D57" s="1161"/>
      <c r="H57" s="1160" t="s">
        <v>1069</v>
      </c>
      <c r="I57" s="1166" t="s">
        <v>1021</v>
      </c>
    </row>
    <row r="58" customFormat="false" ht="13.5" hidden="false" customHeight="true" outlineLevel="0" collapsed="false">
      <c r="A58" s="1160" t="s">
        <v>983</v>
      </c>
      <c r="B58" s="1161" t="s">
        <v>984</v>
      </c>
      <c r="D58" s="1362"/>
      <c r="H58" s="1160" t="s">
        <v>1070</v>
      </c>
      <c r="I58" s="1161" t="s">
        <v>1023</v>
      </c>
    </row>
    <row r="59" customFormat="false" ht="13.5" hidden="false" customHeight="true" outlineLevel="0" collapsed="false">
      <c r="A59" s="1160" t="s">
        <v>985</v>
      </c>
      <c r="B59" s="1161" t="s">
        <v>47</v>
      </c>
      <c r="D59" s="1161"/>
      <c r="H59" s="1160" t="s">
        <v>1071</v>
      </c>
      <c r="I59" s="1166" t="s">
        <v>330</v>
      </c>
    </row>
    <row r="60" customFormat="false" ht="13.5" hidden="false" customHeight="true" outlineLevel="0" collapsed="false">
      <c r="D60" s="1161"/>
      <c r="H60" s="1160" t="s">
        <v>1072</v>
      </c>
      <c r="I60" s="1166" t="s">
        <v>1027</v>
      </c>
    </row>
    <row r="61" customFormat="false" ht="13.5" hidden="false" customHeight="true" outlineLevel="0" collapsed="false">
      <c r="D61" s="1161"/>
      <c r="H61" s="1160" t="s">
        <v>1073</v>
      </c>
      <c r="I61" s="1161" t="s">
        <v>47</v>
      </c>
    </row>
    <row r="62" customFormat="false" ht="13.5" hidden="false" customHeight="true" outlineLevel="0" collapsed="false">
      <c r="D62" s="1161"/>
      <c r="H62" s="1162"/>
    </row>
    <row r="63" customFormat="false" ht="13.5" hidden="false" customHeight="true" outlineLevel="0" collapsed="false"/>
    <row r="64" customFormat="false" ht="13.5" hidden="false" customHeight="true" outlineLevel="0" collapsed="false">
      <c r="A64" s="1158" t="s">
        <v>986</v>
      </c>
      <c r="B64" s="1159" t="s">
        <v>987</v>
      </c>
      <c r="C64" s="1349"/>
      <c r="D64" s="1349"/>
      <c r="E64" s="1349"/>
      <c r="F64" s="1349"/>
      <c r="G64" s="1349"/>
      <c r="H64" s="1158" t="s">
        <v>1074</v>
      </c>
      <c r="I64" s="1159" t="s">
        <v>987</v>
      </c>
      <c r="J64" s="1349"/>
      <c r="K64" s="1349"/>
      <c r="L64" s="1349"/>
      <c r="M64" s="1349"/>
      <c r="N64" s="1349"/>
    </row>
    <row r="65" customFormat="false" ht="13.5" hidden="false" customHeight="true" outlineLevel="0" collapsed="false">
      <c r="A65" s="1160" t="s">
        <v>988</v>
      </c>
      <c r="B65" s="1161" t="s">
        <v>982</v>
      </c>
      <c r="H65" s="1160" t="s">
        <v>1075</v>
      </c>
      <c r="I65" s="1166" t="s">
        <v>1007</v>
      </c>
    </row>
    <row r="66" customFormat="false" ht="13.5" hidden="false" customHeight="true" outlineLevel="0" collapsed="false">
      <c r="A66" s="1160" t="s">
        <v>989</v>
      </c>
      <c r="B66" s="1161" t="s">
        <v>990</v>
      </c>
      <c r="H66" s="1160" t="s">
        <v>1076</v>
      </c>
      <c r="I66" s="1166" t="s">
        <v>1066</v>
      </c>
    </row>
    <row r="67" customFormat="false" ht="13.5" hidden="false" customHeight="true" outlineLevel="0" collapsed="false">
      <c r="A67" s="1160" t="s">
        <v>991</v>
      </c>
      <c r="B67" s="1161" t="s">
        <v>992</v>
      </c>
      <c r="C67" s="1363"/>
      <c r="D67" s="1363"/>
      <c r="E67" s="1363"/>
      <c r="F67" s="1363"/>
      <c r="H67" s="1160" t="s">
        <v>1077</v>
      </c>
      <c r="I67" s="1161" t="s">
        <v>1017</v>
      </c>
    </row>
    <row r="68" customFormat="false" ht="13.5" hidden="false" customHeight="true" outlineLevel="0" collapsed="false">
      <c r="A68" s="1160" t="s">
        <v>993</v>
      </c>
      <c r="B68" s="1161" t="s">
        <v>47</v>
      </c>
      <c r="H68" s="1160" t="s">
        <v>1078</v>
      </c>
      <c r="I68" s="1161" t="s">
        <v>1019</v>
      </c>
    </row>
    <row r="69" customFormat="false" ht="13.5" hidden="false" customHeight="true" outlineLevel="0" collapsed="false">
      <c r="H69" s="1160" t="s">
        <v>1079</v>
      </c>
      <c r="I69" s="1161" t="s">
        <v>1023</v>
      </c>
    </row>
    <row r="70" customFormat="false" ht="13.5" hidden="false" customHeight="true" outlineLevel="0" collapsed="false">
      <c r="B70" s="1161"/>
      <c r="H70" s="1160" t="s">
        <v>1080</v>
      </c>
      <c r="I70" s="1161" t="s">
        <v>1025</v>
      </c>
    </row>
    <row r="71" customFormat="false" ht="13.5" hidden="false" customHeight="true" outlineLevel="0" collapsed="false">
      <c r="B71" s="1161"/>
      <c r="H71" s="1160" t="s">
        <v>1081</v>
      </c>
      <c r="I71" s="1166" t="s">
        <v>1027</v>
      </c>
    </row>
    <row r="72" customFormat="false" ht="13.5" hidden="false" customHeight="true" outlineLevel="0" collapsed="false">
      <c r="B72" s="1161"/>
      <c r="H72" s="1160" t="s">
        <v>1082</v>
      </c>
      <c r="I72" s="1161" t="s">
        <v>47</v>
      </c>
    </row>
    <row r="73" customFormat="false" ht="13.5" hidden="false" customHeight="true" outlineLevel="0" collapsed="false"/>
    <row r="74" customFormat="false" ht="13.5" hidden="false" customHeight="true" outlineLevel="0" collapsed="false">
      <c r="A74" s="1158" t="s">
        <v>994</v>
      </c>
      <c r="B74" s="1159" t="s">
        <v>47</v>
      </c>
      <c r="C74" s="1349"/>
      <c r="D74" s="1349"/>
      <c r="E74" s="1349"/>
      <c r="F74" s="1349"/>
      <c r="G74" s="1349"/>
      <c r="H74" s="1158" t="s">
        <v>1083</v>
      </c>
      <c r="I74" s="1159" t="s">
        <v>47</v>
      </c>
      <c r="J74" s="1349"/>
      <c r="K74" s="1349"/>
      <c r="L74" s="1349"/>
      <c r="M74" s="1349"/>
      <c r="N74" s="1349"/>
    </row>
    <row r="75" customFormat="false" ht="13.5" hidden="false" customHeight="true" outlineLevel="0" collapsed="false">
      <c r="A75" s="1160" t="s">
        <v>995</v>
      </c>
      <c r="B75" s="1161" t="s">
        <v>996</v>
      </c>
      <c r="H75" s="1160" t="s">
        <v>1084</v>
      </c>
      <c r="I75" s="1166" t="s">
        <v>1007</v>
      </c>
    </row>
    <row r="76" customFormat="false" ht="12.75" hidden="false" customHeight="false" outlineLevel="0" collapsed="false">
      <c r="A76" s="1160" t="s">
        <v>997</v>
      </c>
      <c r="B76" s="1161" t="s">
        <v>998</v>
      </c>
      <c r="H76" s="1160" t="s">
        <v>1085</v>
      </c>
      <c r="I76" s="1161" t="s">
        <v>330</v>
      </c>
    </row>
    <row r="77" customFormat="false" ht="12.75" hidden="false" customHeight="false" outlineLevel="0" collapsed="false">
      <c r="A77" s="1160" t="s">
        <v>999</v>
      </c>
      <c r="B77" s="1161" t="s">
        <v>1000</v>
      </c>
      <c r="H77" s="1160" t="s">
        <v>1086</v>
      </c>
      <c r="I77" s="1166" t="s">
        <v>1027</v>
      </c>
    </row>
    <row r="78" customFormat="false" ht="12.75" hidden="false" customHeight="false" outlineLevel="0" collapsed="false">
      <c r="A78" s="1160" t="s">
        <v>1001</v>
      </c>
      <c r="B78" s="1161" t="s">
        <v>1002</v>
      </c>
      <c r="H78" s="1160" t="s">
        <v>1087</v>
      </c>
      <c r="I78" s="1161" t="s">
        <v>47</v>
      </c>
    </row>
    <row r="79" customFormat="false" ht="12.75" hidden="false" customHeight="false" outlineLevel="0" collapsed="false">
      <c r="A79" s="1160" t="s">
        <v>1003</v>
      </c>
      <c r="B79" s="1161" t="s">
        <v>47</v>
      </c>
    </row>
  </sheetData>
  <mergeCells count="4">
    <mergeCell ref="A1:P1"/>
    <mergeCell ref="G40:G41"/>
    <mergeCell ref="G42:G43"/>
    <mergeCell ref="G44:G45"/>
  </mergeCells>
  <printOptions headings="false" gridLines="false" gridLinesSet="true" horizontalCentered="false" verticalCentered="false"/>
  <pageMargins left="0.236111111111111" right="0.236111111111111" top="0.747916666666667" bottom="0.747916666666667"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15" man="true" max="65535" min="0"/>
  </col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3068"/>
    <pageSetUpPr fitToPage="true"/>
  </sheetPr>
  <dimension ref="A1:AI179"/>
  <sheetViews>
    <sheetView showFormulas="false" showGridLines="false" showRowColHeaders="true" showZeros="true" rightToLeft="false" tabSelected="false" showOutlineSymbols="true" defaultGridColor="true" view="normal" topLeftCell="A1" colorId="64" zoomScale="80" zoomScaleNormal="80" zoomScalePageLayoutView="50" workbookViewId="0">
      <pane xSplit="0" ySplit="5" topLeftCell="A6" activePane="bottomLeft" state="frozen"/>
      <selection pane="topLeft" activeCell="A1" activeCellId="0" sqref="A1"/>
      <selection pane="bottomLeft" activeCell="E8" activeCellId="0" sqref="E8"/>
    </sheetView>
  </sheetViews>
  <sheetFormatPr defaultColWidth="9.9921875" defaultRowHeight="12.75" zeroHeight="true" outlineLevelRow="1" outlineLevelCol="0"/>
  <cols>
    <col collapsed="false" customWidth="true" hidden="false" outlineLevel="0" max="1" min="1" style="27" width="2.87"/>
    <col collapsed="false" customWidth="true" hidden="false" outlineLevel="0" max="2" min="2" style="28" width="14.51"/>
    <col collapsed="false" customWidth="true" hidden="false" outlineLevel="0" max="3" min="3" style="28" width="14"/>
    <col collapsed="false" customWidth="true" hidden="false" outlineLevel="0" max="4" min="4" style="28" width="1.13"/>
    <col collapsed="false" customWidth="true" hidden="false" outlineLevel="0" max="5" min="5" style="28" width="14.37"/>
    <col collapsed="false" customWidth="true" hidden="false" outlineLevel="0" max="6" min="6" style="28" width="6.13"/>
    <col collapsed="false" customWidth="true" hidden="false" outlineLevel="0" max="7" min="7" style="28" width="11.87"/>
    <col collapsed="false" customWidth="true" hidden="false" outlineLevel="0" max="8" min="8" style="28" width="11.38"/>
    <col collapsed="false" customWidth="true" hidden="false" outlineLevel="0" max="9" min="9" style="28" width="11.87"/>
    <col collapsed="false" customWidth="true" hidden="false" outlineLevel="0" max="10" min="10" style="28" width="2.87"/>
    <col collapsed="false" customWidth="true" hidden="false" outlineLevel="0" max="11" min="11" style="28" width="23.87"/>
    <col collapsed="false" customWidth="true" hidden="false" outlineLevel="0" max="12" min="12" style="28" width="2.87"/>
    <col collapsed="false" customWidth="true" hidden="false" outlineLevel="0" max="13" min="13" style="28" width="12.13"/>
    <col collapsed="false" customWidth="true" hidden="false" outlineLevel="0" max="14" min="14" style="28" width="4.13"/>
    <col collapsed="false" customWidth="true" hidden="false" outlineLevel="0" max="15" min="15" style="28" width="9.38"/>
    <col collapsed="false" customWidth="true" hidden="false" outlineLevel="0" max="16" min="16" style="28" width="4"/>
    <col collapsed="false" customWidth="true" hidden="false" outlineLevel="0" max="17" min="17" style="28" width="16.87"/>
    <col collapsed="false" customWidth="true" hidden="false" outlineLevel="0" max="18" min="18" style="28" width="4.37"/>
    <col collapsed="false" customWidth="true" hidden="false" outlineLevel="0" max="19" min="19" style="28" width="15.13"/>
    <col collapsed="false" customWidth="true" hidden="false" outlineLevel="0" max="20" min="20" style="28" width="4.37"/>
    <col collapsed="false" customWidth="true" hidden="false" outlineLevel="0" max="21" min="21" style="28" width="7.13"/>
    <col collapsed="false" customWidth="true" hidden="false" outlineLevel="0" max="22" min="22" style="28" width="21.63"/>
    <col collapsed="false" customWidth="true" hidden="false" outlineLevel="0" max="23" min="23" style="28" width="5"/>
    <col collapsed="false" customWidth="true" hidden="false" outlineLevel="0" max="24" min="24" style="28" width="14"/>
    <col collapsed="false" customWidth="true" hidden="false" outlineLevel="0" max="25" min="25" style="28" width="12.5"/>
    <col collapsed="false" customWidth="true" hidden="false" outlineLevel="0" max="26" min="26" style="28" width="51.25"/>
    <col collapsed="false" customWidth="false" hidden="false" outlineLevel="0" max="27" min="27" style="28" width="10"/>
    <col collapsed="false" customWidth="true" hidden="true" outlineLevel="0" max="35" min="28" style="28" width="10.5"/>
    <col collapsed="false" customWidth="false" hidden="true" outlineLevel="0" max="37" min="36" style="28" width="10"/>
    <col collapsed="false" customWidth="true" hidden="true" outlineLevel="0" max="41" min="38" style="28" width="10.5"/>
    <col collapsed="false" customWidth="false" hidden="true" outlineLevel="0" max="43" min="42" style="28" width="10"/>
    <col collapsed="false" customWidth="true" hidden="true" outlineLevel="0" max="45" min="44" style="28" width="10.5"/>
    <col collapsed="false" customWidth="false" hidden="true" outlineLevel="0" max="47" min="46" style="28" width="10"/>
    <col collapsed="false" customWidth="true" hidden="true" outlineLevel="0" max="48" min="48" style="28" width="10.5"/>
    <col collapsed="false" customWidth="false" hidden="true" outlineLevel="0" max="1024" min="49" style="28" width="10"/>
  </cols>
  <sheetData>
    <row r="1" s="33" customFormat="true" ht="54" hidden="false" customHeight="true" outlineLevel="0" collapsed="false">
      <c r="A1" s="29" t="s">
        <v>3</v>
      </c>
      <c r="B1" s="29"/>
      <c r="C1" s="29"/>
      <c r="D1" s="29"/>
      <c r="E1" s="29"/>
      <c r="F1" s="29"/>
      <c r="G1" s="29"/>
      <c r="H1" s="29"/>
      <c r="I1" s="29"/>
      <c r="J1" s="29"/>
      <c r="K1" s="29"/>
      <c r="L1" s="29"/>
      <c r="M1" s="29"/>
      <c r="N1" s="29"/>
      <c r="O1" s="29"/>
      <c r="P1" s="29"/>
      <c r="Q1" s="29"/>
      <c r="R1" s="30"/>
      <c r="S1" s="30"/>
      <c r="T1" s="31"/>
      <c r="U1" s="32"/>
      <c r="V1" s="31"/>
      <c r="W1" s="31"/>
      <c r="X1" s="32"/>
      <c r="Z1" s="32" t="s">
        <v>4</v>
      </c>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3.6"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36" customFormat="true" ht="21" hidden="false" customHeight="true" outlineLevel="0" collapsed="false">
      <c r="A6" s="34" t="s">
        <v>3</v>
      </c>
      <c r="B6" s="34"/>
      <c r="C6" s="34"/>
      <c r="D6" s="34"/>
      <c r="E6" s="34"/>
      <c r="F6" s="34"/>
      <c r="G6" s="34"/>
      <c r="H6" s="34"/>
      <c r="I6" s="34"/>
      <c r="J6" s="34"/>
      <c r="K6" s="34"/>
      <c r="L6" s="34"/>
      <c r="M6" s="34"/>
      <c r="N6" s="34"/>
      <c r="O6" s="34"/>
      <c r="P6" s="34"/>
      <c r="Q6" s="34"/>
      <c r="R6" s="34"/>
      <c r="S6" s="35"/>
      <c r="T6" s="35"/>
      <c r="U6" s="35"/>
      <c r="V6" s="35"/>
      <c r="W6" s="35"/>
      <c r="X6" s="35"/>
    </row>
    <row r="7" s="40" customFormat="true" ht="18" hidden="false" customHeight="true" outlineLevel="0" collapsed="false">
      <c r="A7" s="37"/>
      <c r="B7" s="38"/>
      <c r="C7" s="38"/>
      <c r="D7" s="38"/>
      <c r="E7" s="38"/>
      <c r="F7" s="37"/>
      <c r="G7" s="37"/>
      <c r="H7" s="37"/>
      <c r="I7" s="39"/>
      <c r="J7" s="38"/>
      <c r="K7" s="38"/>
      <c r="L7" s="38"/>
      <c r="M7" s="38"/>
      <c r="N7" s="38"/>
      <c r="O7" s="38"/>
      <c r="P7" s="38"/>
      <c r="Q7" s="38"/>
      <c r="R7" s="38"/>
      <c r="S7" s="38"/>
      <c r="T7" s="38"/>
      <c r="U7" s="38"/>
      <c r="V7" s="38"/>
      <c r="W7" s="38"/>
      <c r="X7" s="38"/>
    </row>
    <row r="8" s="40" customFormat="true" ht="18" hidden="false" customHeight="true" outlineLevel="0" collapsed="false">
      <c r="A8" s="41" t="s">
        <v>5</v>
      </c>
      <c r="B8" s="42" t="s">
        <v>6</v>
      </c>
      <c r="C8" s="42"/>
      <c r="D8" s="43"/>
      <c r="E8" s="44"/>
      <c r="F8" s="44"/>
      <c r="G8" s="44"/>
      <c r="H8" s="44"/>
      <c r="I8" s="44"/>
      <c r="J8" s="44"/>
      <c r="K8" s="44"/>
      <c r="L8" s="44"/>
      <c r="M8" s="44"/>
      <c r="N8" s="44"/>
      <c r="O8" s="44"/>
      <c r="P8" s="44"/>
      <c r="Q8" s="44"/>
      <c r="R8" s="44"/>
      <c r="S8" s="44"/>
      <c r="T8" s="44"/>
      <c r="U8" s="44"/>
      <c r="V8" s="38"/>
      <c r="W8" s="38"/>
      <c r="X8" s="38"/>
    </row>
    <row r="9" s="40" customFormat="true" ht="18" hidden="false" customHeight="true" outlineLevel="0" collapsed="false">
      <c r="A9" s="41"/>
      <c r="B9" s="42"/>
      <c r="C9" s="42"/>
      <c r="D9" s="43"/>
      <c r="E9" s="44"/>
      <c r="F9" s="44"/>
      <c r="G9" s="44"/>
      <c r="H9" s="44"/>
      <c r="I9" s="44"/>
      <c r="J9" s="44"/>
      <c r="K9" s="44"/>
      <c r="L9" s="44"/>
      <c r="M9" s="44"/>
      <c r="N9" s="44"/>
      <c r="O9" s="44"/>
      <c r="P9" s="44"/>
      <c r="Q9" s="44"/>
      <c r="R9" s="44"/>
      <c r="S9" s="44"/>
      <c r="T9" s="44"/>
      <c r="U9" s="44"/>
      <c r="V9" s="38"/>
      <c r="W9" s="38"/>
      <c r="X9" s="38"/>
    </row>
    <row r="10" s="40" customFormat="true" ht="18" hidden="false" customHeight="true" outlineLevel="0" collapsed="false">
      <c r="A10" s="45"/>
      <c r="B10" s="42"/>
      <c r="C10" s="42"/>
      <c r="D10" s="43"/>
      <c r="E10" s="44"/>
      <c r="F10" s="44"/>
      <c r="G10" s="44"/>
      <c r="H10" s="44"/>
      <c r="I10" s="44"/>
      <c r="J10" s="44"/>
      <c r="K10" s="44"/>
      <c r="L10" s="44"/>
      <c r="M10" s="44"/>
      <c r="N10" s="44"/>
      <c r="O10" s="44"/>
      <c r="P10" s="44"/>
      <c r="Q10" s="44"/>
      <c r="R10" s="44"/>
      <c r="S10" s="44"/>
      <c r="T10" s="44"/>
      <c r="U10" s="44"/>
      <c r="V10" s="46" t="str">
        <f aca="false">CONCATENATE(TEXT(1000-LEN(E8), "#")," chars left")</f>
        <v>1000 chars left</v>
      </c>
      <c r="W10" s="38"/>
      <c r="X10" s="38"/>
    </row>
    <row r="11" s="40" customFormat="true" ht="18" hidden="false" customHeight="true" outlineLevel="0" collapsed="false">
      <c r="A11" s="45"/>
      <c r="B11" s="43"/>
      <c r="C11" s="43"/>
      <c r="D11" s="43"/>
      <c r="E11" s="47"/>
      <c r="F11" s="43"/>
      <c r="G11" s="47"/>
      <c r="H11" s="43"/>
      <c r="I11" s="47"/>
      <c r="J11" s="48"/>
      <c r="K11" s="43"/>
      <c r="L11" s="48"/>
      <c r="M11" s="48"/>
      <c r="N11" s="48"/>
      <c r="O11" s="48"/>
      <c r="P11" s="48"/>
      <c r="Q11" s="38"/>
      <c r="R11" s="38"/>
      <c r="S11" s="38"/>
      <c r="T11" s="38"/>
      <c r="U11" s="38"/>
      <c r="V11" s="38"/>
      <c r="W11" s="38"/>
      <c r="X11" s="38"/>
    </row>
    <row r="12" s="51" customFormat="true" ht="21" hidden="false" customHeight="true" outlineLevel="0" collapsed="false">
      <c r="A12" s="49"/>
      <c r="B12" s="49"/>
      <c r="C12" s="49"/>
      <c r="D12" s="49"/>
      <c r="E12" s="49"/>
      <c r="F12" s="49"/>
      <c r="G12" s="49"/>
      <c r="H12" s="49"/>
      <c r="I12" s="49"/>
      <c r="J12" s="49"/>
      <c r="K12" s="49"/>
      <c r="L12" s="49"/>
      <c r="M12" s="49"/>
      <c r="N12" s="49"/>
      <c r="O12" s="49"/>
      <c r="P12" s="49"/>
      <c r="Q12" s="49"/>
      <c r="R12" s="49"/>
      <c r="S12" s="50"/>
      <c r="T12" s="50"/>
      <c r="U12" s="50"/>
      <c r="V12" s="50"/>
      <c r="W12" s="50"/>
      <c r="X12" s="50"/>
    </row>
    <row r="13" s="51" customFormat="true" ht="21" hidden="false" customHeight="true" outlineLevel="0" collapsed="false">
      <c r="A13" s="49" t="s">
        <v>7</v>
      </c>
      <c r="B13" s="49" t="s">
        <v>8</v>
      </c>
      <c r="C13" s="49"/>
      <c r="D13" s="49"/>
      <c r="E13" s="52" t="s">
        <v>9</v>
      </c>
      <c r="F13" s="52"/>
      <c r="G13" s="52"/>
      <c r="H13" s="52"/>
      <c r="I13" s="52"/>
      <c r="J13" s="52"/>
      <c r="K13" s="52"/>
      <c r="L13" s="52"/>
      <c r="M13" s="53"/>
      <c r="N13" s="53"/>
      <c r="O13" s="53"/>
      <c r="P13" s="53"/>
      <c r="Q13" s="53"/>
      <c r="R13" s="54"/>
      <c r="S13" s="54"/>
      <c r="T13" s="54"/>
      <c r="U13" s="54"/>
      <c r="V13" s="50"/>
      <c r="W13" s="50"/>
      <c r="X13" s="50"/>
    </row>
    <row r="14" s="51" customFormat="true" ht="31.5" hidden="false" customHeight="true" outlineLevel="0" collapsed="false">
      <c r="A14" s="49"/>
      <c r="B14" s="49"/>
      <c r="C14" s="49"/>
      <c r="D14" s="49"/>
      <c r="E14" s="55" t="s">
        <v>10</v>
      </c>
      <c r="F14" s="56" t="s">
        <v>11</v>
      </c>
      <c r="G14" s="55" t="s">
        <v>12</v>
      </c>
      <c r="H14" s="55" t="s">
        <v>13</v>
      </c>
      <c r="I14" s="55" t="s">
        <v>14</v>
      </c>
      <c r="J14" s="55"/>
      <c r="K14" s="55" t="s">
        <v>15</v>
      </c>
      <c r="L14" s="55"/>
      <c r="M14" s="57"/>
      <c r="Q14" s="57"/>
      <c r="R14" s="54"/>
      <c r="S14" s="54"/>
      <c r="T14" s="54"/>
      <c r="U14" s="54"/>
      <c r="V14" s="50"/>
      <c r="W14" s="50"/>
      <c r="X14" s="50"/>
    </row>
    <row r="15" s="51" customFormat="true" ht="21" hidden="false" customHeight="true" outlineLevel="0" collapsed="false">
      <c r="A15" s="49"/>
      <c r="B15" s="49"/>
      <c r="C15" s="49"/>
      <c r="D15" s="49"/>
      <c r="E15" s="58"/>
      <c r="F15" s="56" t="s">
        <v>16</v>
      </c>
      <c r="G15" s="56" t="n">
        <v>2020</v>
      </c>
      <c r="H15" s="59" t="s">
        <v>17</v>
      </c>
      <c r="I15" s="59" t="s">
        <v>17</v>
      </c>
      <c r="J15" s="59"/>
      <c r="K15" s="60"/>
      <c r="L15" s="60"/>
      <c r="M15" s="61" t="s">
        <v>18</v>
      </c>
      <c r="Q15" s="62"/>
      <c r="R15" s="54"/>
      <c r="S15" s="54"/>
      <c r="T15" s="54"/>
      <c r="U15" s="54"/>
      <c r="V15" s="50"/>
      <c r="W15" s="50"/>
      <c r="X15" s="50"/>
    </row>
    <row r="16" s="51" customFormat="true" ht="21" hidden="false" customHeight="true" outlineLevel="0" collapsed="false">
      <c r="A16" s="49"/>
      <c r="B16" s="49"/>
      <c r="C16" s="49"/>
      <c r="D16" s="49"/>
      <c r="E16" s="58"/>
      <c r="F16" s="56" t="s">
        <v>16</v>
      </c>
      <c r="G16" s="56" t="n">
        <v>2030</v>
      </c>
      <c r="H16" s="59" t="s">
        <v>17</v>
      </c>
      <c r="I16" s="59" t="s">
        <v>17</v>
      </c>
      <c r="J16" s="59"/>
      <c r="K16" s="60"/>
      <c r="L16" s="60"/>
      <c r="M16" s="61" t="s">
        <v>19</v>
      </c>
      <c r="Q16" s="62"/>
      <c r="R16" s="54"/>
      <c r="S16" s="54"/>
      <c r="T16" s="54"/>
      <c r="U16" s="54"/>
      <c r="V16" s="50"/>
      <c r="W16" s="50"/>
      <c r="X16" s="50"/>
    </row>
    <row r="17" s="51" customFormat="true" ht="21" hidden="false" customHeight="true" outlineLevel="0" collapsed="false">
      <c r="A17" s="49"/>
      <c r="B17" s="49"/>
      <c r="C17" s="49"/>
      <c r="D17" s="49"/>
      <c r="E17" s="63"/>
      <c r="F17" s="64"/>
      <c r="G17" s="65" t="n">
        <v>2050</v>
      </c>
      <c r="H17" s="66" t="s">
        <v>17</v>
      </c>
      <c r="I17" s="67" t="s">
        <v>17</v>
      </c>
      <c r="J17" s="67"/>
      <c r="K17" s="60"/>
      <c r="L17" s="60"/>
      <c r="M17" s="68"/>
      <c r="Q17" s="62"/>
      <c r="R17" s="54"/>
      <c r="S17" s="54"/>
      <c r="T17" s="54"/>
      <c r="U17" s="54"/>
      <c r="V17" s="50"/>
      <c r="W17" s="50"/>
      <c r="X17" s="50"/>
    </row>
    <row r="18" s="51" customFormat="true" ht="21" hidden="false" customHeight="true" outlineLevel="0" collapsed="false">
      <c r="A18" s="49"/>
      <c r="B18" s="49"/>
      <c r="C18" s="49"/>
      <c r="D18" s="49"/>
      <c r="E18" s="61" t="s">
        <v>20</v>
      </c>
      <c r="F18" s="69"/>
      <c r="G18" s="69"/>
      <c r="H18" s="69"/>
      <c r="I18" s="69"/>
      <c r="J18" s="69"/>
      <c r="K18" s="69"/>
      <c r="L18" s="69"/>
      <c r="M18" s="69"/>
      <c r="N18" s="69"/>
      <c r="O18" s="69"/>
      <c r="P18" s="69"/>
      <c r="Q18" s="69"/>
      <c r="R18" s="69"/>
      <c r="S18" s="69"/>
      <c r="T18" s="69"/>
      <c r="U18" s="69"/>
      <c r="V18" s="50"/>
      <c r="W18" s="50"/>
      <c r="X18" s="50"/>
    </row>
    <row r="19" s="51" customFormat="true" ht="11.25" hidden="false" customHeight="true" outlineLevel="0" collapsed="false">
      <c r="A19" s="49"/>
      <c r="B19" s="49"/>
      <c r="C19" s="49"/>
      <c r="D19" s="49"/>
      <c r="E19" s="53"/>
      <c r="F19" s="53"/>
      <c r="G19" s="53"/>
      <c r="H19" s="70"/>
      <c r="I19" s="70"/>
      <c r="J19" s="68"/>
      <c r="K19" s="68"/>
      <c r="L19" s="68"/>
      <c r="M19" s="68"/>
      <c r="N19" s="71"/>
      <c r="O19" s="71"/>
      <c r="P19" s="62"/>
      <c r="Q19" s="62"/>
      <c r="R19" s="72"/>
      <c r="S19" s="73" t="s">
        <v>21</v>
      </c>
      <c r="T19" s="73"/>
      <c r="U19" s="73"/>
      <c r="V19" s="74"/>
      <c r="W19" s="50"/>
      <c r="X19" s="50"/>
    </row>
    <row r="20" s="51" customFormat="true" ht="21" hidden="false" customHeight="true" outlineLevel="0" collapsed="false">
      <c r="A20" s="49"/>
      <c r="B20" s="49"/>
      <c r="C20" s="49"/>
      <c r="D20" s="49"/>
      <c r="E20" s="52" t="s">
        <v>22</v>
      </c>
      <c r="F20" s="52"/>
      <c r="G20" s="52"/>
      <c r="H20" s="52"/>
      <c r="I20" s="52"/>
      <c r="J20" s="52"/>
      <c r="K20" s="52"/>
      <c r="L20" s="52"/>
      <c r="M20" s="52"/>
      <c r="N20" s="52"/>
      <c r="O20" s="52"/>
      <c r="P20" s="52"/>
      <c r="Q20" s="52"/>
      <c r="R20" s="52"/>
      <c r="S20" s="52"/>
      <c r="T20" s="52"/>
      <c r="U20" s="52"/>
      <c r="V20" s="50"/>
      <c r="W20" s="50"/>
      <c r="X20" s="50"/>
    </row>
    <row r="21" s="51" customFormat="true" ht="26.25" hidden="false" customHeight="true" outlineLevel="0" collapsed="false">
      <c r="A21" s="49"/>
      <c r="B21" s="49"/>
      <c r="C21" s="49"/>
      <c r="D21" s="49"/>
      <c r="E21" s="75" t="s">
        <v>23</v>
      </c>
      <c r="F21" s="75"/>
      <c r="G21" s="75"/>
      <c r="H21" s="75"/>
      <c r="I21" s="75"/>
      <c r="J21" s="75"/>
      <c r="K21" s="75"/>
      <c r="L21" s="75"/>
      <c r="M21" s="76" t="s">
        <v>24</v>
      </c>
      <c r="N21" s="56" t="s">
        <v>25</v>
      </c>
      <c r="O21" s="56"/>
      <c r="P21" s="77" t="s">
        <v>13</v>
      </c>
      <c r="Q21" s="77"/>
      <c r="R21" s="78" t="s">
        <v>26</v>
      </c>
      <c r="S21" s="78"/>
      <c r="T21" s="78"/>
      <c r="U21" s="78"/>
      <c r="V21" s="50"/>
      <c r="W21" s="50"/>
      <c r="X21" s="50"/>
    </row>
    <row r="22" s="51" customFormat="true" ht="21" hidden="false" customHeight="true" outlineLevel="0" collapsed="false">
      <c r="A22" s="49"/>
      <c r="B22" s="49"/>
      <c r="C22" s="49"/>
      <c r="D22" s="49"/>
      <c r="E22" s="79"/>
      <c r="F22" s="79"/>
      <c r="G22" s="79"/>
      <c r="H22" s="79"/>
      <c r="I22" s="79"/>
      <c r="J22" s="79"/>
      <c r="K22" s="79"/>
      <c r="L22" s="79"/>
      <c r="M22" s="80"/>
      <c r="N22" s="81" t="s">
        <v>17</v>
      </c>
      <c r="O22" s="81"/>
      <c r="P22" s="82" t="s">
        <v>17</v>
      </c>
      <c r="Q22" s="82"/>
      <c r="R22" s="83"/>
      <c r="S22" s="83"/>
      <c r="T22" s="83"/>
      <c r="U22" s="83"/>
      <c r="V22" s="50"/>
      <c r="W22" s="50"/>
      <c r="X22" s="50"/>
    </row>
    <row r="23" s="51" customFormat="true" ht="21" hidden="false" customHeight="true" outlineLevel="0" collapsed="false">
      <c r="A23" s="49"/>
      <c r="B23" s="49"/>
      <c r="C23" s="49"/>
      <c r="D23" s="49"/>
      <c r="E23" s="84"/>
      <c r="F23" s="84"/>
      <c r="G23" s="84"/>
      <c r="H23" s="84"/>
      <c r="I23" s="84"/>
      <c r="J23" s="84"/>
      <c r="K23" s="84"/>
      <c r="L23" s="84"/>
      <c r="M23" s="85"/>
      <c r="N23" s="65" t="s">
        <v>17</v>
      </c>
      <c r="O23" s="65"/>
      <c r="P23" s="86" t="s">
        <v>17</v>
      </c>
      <c r="Q23" s="86"/>
      <c r="R23" s="83"/>
      <c r="S23" s="83"/>
      <c r="T23" s="83"/>
      <c r="U23" s="83"/>
      <c r="V23" s="50"/>
      <c r="W23" s="50"/>
      <c r="X23" s="50"/>
    </row>
    <row r="24" s="51" customFormat="true" ht="21" hidden="false" customHeight="true" outlineLevel="0" collapsed="false">
      <c r="A24" s="49"/>
      <c r="B24" s="49"/>
      <c r="C24" s="49"/>
      <c r="D24" s="49"/>
      <c r="E24" s="61" t="s">
        <v>27</v>
      </c>
      <c r="F24" s="69"/>
      <c r="G24" s="69"/>
      <c r="H24" s="69"/>
      <c r="I24" s="69"/>
      <c r="J24" s="69"/>
      <c r="K24" s="69"/>
      <c r="L24" s="69"/>
      <c r="M24" s="69"/>
      <c r="N24" s="69"/>
      <c r="O24" s="69"/>
      <c r="P24" s="69"/>
      <c r="Q24" s="69"/>
      <c r="R24" s="87"/>
      <c r="S24" s="88"/>
      <c r="T24" s="88"/>
      <c r="U24" s="89"/>
      <c r="V24" s="50"/>
      <c r="W24" s="50"/>
      <c r="X24" s="50"/>
    </row>
    <row r="25" s="51" customFormat="true" ht="21" hidden="false" customHeight="true" outlineLevel="0" collapsed="false">
      <c r="A25" s="49"/>
      <c r="B25" s="49"/>
      <c r="C25" s="49"/>
      <c r="D25" s="49"/>
      <c r="E25" s="49"/>
      <c r="F25" s="49"/>
      <c r="G25" s="49"/>
      <c r="H25" s="49"/>
      <c r="I25" s="49"/>
      <c r="J25" s="49"/>
      <c r="K25" s="49"/>
      <c r="L25" s="49"/>
      <c r="M25" s="49"/>
      <c r="N25" s="49"/>
      <c r="O25" s="49"/>
      <c r="P25" s="49"/>
      <c r="Q25" s="49"/>
      <c r="R25" s="49"/>
      <c r="S25" s="50"/>
      <c r="T25" s="50"/>
      <c r="U25" s="50"/>
      <c r="V25" s="50"/>
      <c r="W25" s="50"/>
      <c r="X25" s="50"/>
    </row>
    <row r="26" s="92" customFormat="true" ht="18" hidden="false" customHeight="true" outlineLevel="0" collapsed="false">
      <c r="A26" s="90"/>
      <c r="B26" s="91"/>
      <c r="C26" s="91"/>
      <c r="D26" s="91"/>
      <c r="E26" s="38"/>
      <c r="G26" s="38"/>
      <c r="H26" s="93"/>
      <c r="I26" s="93"/>
      <c r="J26" s="93"/>
      <c r="K26" s="93"/>
      <c r="L26" s="93"/>
      <c r="M26" s="93"/>
      <c r="N26" s="93"/>
      <c r="O26" s="93"/>
      <c r="P26" s="93"/>
      <c r="R26" s="38"/>
      <c r="S26" s="93"/>
      <c r="T26" s="93"/>
      <c r="U26" s="93"/>
      <c r="V26" s="94"/>
      <c r="W26" s="94"/>
      <c r="X26" s="94"/>
    </row>
    <row r="27" s="92" customFormat="true" ht="18" hidden="false" customHeight="true" outlineLevel="0" collapsed="false">
      <c r="A27" s="41" t="s">
        <v>28</v>
      </c>
      <c r="B27" s="95" t="s">
        <v>29</v>
      </c>
      <c r="C27" s="95"/>
      <c r="D27" s="91"/>
      <c r="E27" s="38"/>
      <c r="H27" s="96" t="s">
        <v>30</v>
      </c>
      <c r="I27" s="96"/>
      <c r="J27" s="96"/>
      <c r="K27" s="96"/>
      <c r="L27" s="96"/>
      <c r="M27" s="96"/>
      <c r="N27" s="96"/>
      <c r="O27" s="96"/>
      <c r="P27" s="96"/>
      <c r="Q27" s="96"/>
      <c r="R27" s="38"/>
      <c r="S27" s="93"/>
      <c r="T27" s="93"/>
      <c r="U27" s="93"/>
      <c r="V27" s="94"/>
      <c r="W27" s="94"/>
      <c r="X27" s="94"/>
    </row>
    <row r="28" s="92" customFormat="true" ht="18" hidden="false" customHeight="true" outlineLevel="0" collapsed="false">
      <c r="A28" s="41"/>
      <c r="B28" s="95"/>
      <c r="C28" s="95"/>
      <c r="D28" s="97"/>
      <c r="E28" s="38"/>
      <c r="H28" s="98" t="s">
        <v>31</v>
      </c>
      <c r="I28" s="98"/>
      <c r="J28" s="98"/>
      <c r="K28" s="98"/>
      <c r="L28" s="98"/>
      <c r="M28" s="98"/>
      <c r="N28" s="98"/>
      <c r="O28" s="98"/>
      <c r="P28" s="98"/>
      <c r="Q28" s="98"/>
      <c r="R28" s="38"/>
      <c r="S28" s="93"/>
      <c r="T28" s="93"/>
      <c r="U28" s="93"/>
      <c r="V28" s="94"/>
      <c r="W28" s="94"/>
      <c r="X28" s="94"/>
    </row>
    <row r="29" s="92" customFormat="true" ht="18" hidden="false" customHeight="true" outlineLevel="0" collapsed="false">
      <c r="A29" s="41"/>
      <c r="B29" s="38"/>
      <c r="C29" s="38"/>
      <c r="D29" s="38"/>
      <c r="E29" s="38"/>
      <c r="H29" s="98" t="s">
        <v>32</v>
      </c>
      <c r="I29" s="98"/>
      <c r="J29" s="98"/>
      <c r="K29" s="98"/>
      <c r="L29" s="98"/>
      <c r="M29" s="98"/>
      <c r="N29" s="98"/>
      <c r="O29" s="98"/>
      <c r="P29" s="98"/>
      <c r="Q29" s="98"/>
      <c r="R29" s="38"/>
      <c r="S29" s="93"/>
      <c r="T29" s="93"/>
      <c r="U29" s="93"/>
      <c r="V29" s="94"/>
      <c r="W29" s="94"/>
      <c r="X29" s="94"/>
    </row>
    <row r="30" s="92" customFormat="true" ht="18" hidden="false" customHeight="true" outlineLevel="0" collapsed="false">
      <c r="A30" s="45"/>
      <c r="B30" s="38"/>
      <c r="C30" s="38"/>
      <c r="D30" s="38"/>
      <c r="E30" s="38"/>
      <c r="H30" s="98" t="s">
        <v>33</v>
      </c>
      <c r="I30" s="98"/>
      <c r="J30" s="98"/>
      <c r="K30" s="98"/>
      <c r="L30" s="98"/>
      <c r="M30" s="98"/>
      <c r="N30" s="98"/>
      <c r="O30" s="98"/>
      <c r="P30" s="98"/>
      <c r="Q30" s="98"/>
      <c r="R30" s="38"/>
      <c r="S30" s="93"/>
      <c r="T30" s="93"/>
      <c r="U30" s="93"/>
      <c r="V30" s="46"/>
      <c r="W30" s="94"/>
      <c r="X30" s="94"/>
    </row>
    <row r="31" s="92" customFormat="true" ht="18" hidden="false" customHeight="true" outlineLevel="0" collapsed="false">
      <c r="A31" s="45"/>
      <c r="B31" s="38"/>
      <c r="C31" s="38"/>
      <c r="D31" s="38"/>
      <c r="E31" s="38"/>
      <c r="G31" s="99"/>
      <c r="H31" s="99"/>
      <c r="I31" s="99"/>
      <c r="J31" s="99"/>
      <c r="K31" s="99"/>
      <c r="L31" s="99"/>
      <c r="M31" s="99"/>
      <c r="N31" s="99"/>
      <c r="O31" s="99"/>
      <c r="P31" s="99"/>
      <c r="R31" s="38"/>
      <c r="S31" s="93"/>
      <c r="T31" s="93"/>
      <c r="U31" s="93"/>
      <c r="V31" s="46"/>
      <c r="W31" s="94"/>
      <c r="X31" s="94"/>
    </row>
    <row r="32" s="92" customFormat="true" ht="18" hidden="false" customHeight="true" outlineLevel="0" collapsed="false">
      <c r="A32" s="45"/>
      <c r="B32" s="38"/>
      <c r="C32" s="38"/>
      <c r="D32" s="38"/>
      <c r="E32" s="38"/>
      <c r="G32" s="100" t="s">
        <v>34</v>
      </c>
      <c r="H32" s="99"/>
      <c r="I32" s="101" t="s">
        <v>35</v>
      </c>
      <c r="J32" s="102"/>
      <c r="K32" s="102"/>
      <c r="L32" s="99"/>
      <c r="M32" s="99"/>
      <c r="N32" s="99"/>
      <c r="O32" s="99"/>
      <c r="P32" s="99"/>
      <c r="R32" s="38"/>
      <c r="S32" s="93"/>
      <c r="T32" s="93"/>
      <c r="U32" s="93"/>
      <c r="V32" s="46"/>
      <c r="W32" s="94"/>
      <c r="X32" s="94"/>
    </row>
    <row r="33" s="92" customFormat="true" ht="18" hidden="false" customHeight="true" outlineLevel="1" collapsed="false">
      <c r="A33" s="45"/>
      <c r="B33" s="38"/>
      <c r="C33" s="38"/>
      <c r="D33" s="38"/>
      <c r="E33" s="38"/>
      <c r="G33" s="44"/>
      <c r="H33" s="44"/>
      <c r="I33" s="44"/>
      <c r="J33" s="44"/>
      <c r="K33" s="44"/>
      <c r="L33" s="44"/>
      <c r="M33" s="44"/>
      <c r="N33" s="44"/>
      <c r="O33" s="44"/>
      <c r="P33" s="44"/>
      <c r="Q33" s="44"/>
      <c r="R33" s="44"/>
      <c r="S33" s="44"/>
      <c r="T33" s="44"/>
      <c r="U33" s="44"/>
      <c r="V33" s="44"/>
      <c r="W33" s="44"/>
      <c r="X33" s="38"/>
    </row>
    <row r="34" s="92" customFormat="true" ht="18" hidden="false" customHeight="true" outlineLevel="1" collapsed="false">
      <c r="A34" s="45"/>
      <c r="B34" s="38"/>
      <c r="C34" s="38"/>
      <c r="D34" s="38"/>
      <c r="E34" s="38"/>
      <c r="G34" s="44"/>
      <c r="H34" s="44"/>
      <c r="I34" s="44"/>
      <c r="J34" s="44"/>
      <c r="K34" s="44"/>
      <c r="L34" s="44"/>
      <c r="M34" s="44"/>
      <c r="N34" s="44"/>
      <c r="O34" s="44"/>
      <c r="P34" s="44"/>
      <c r="Q34" s="44"/>
      <c r="R34" s="44"/>
      <c r="S34" s="44"/>
      <c r="T34" s="44"/>
      <c r="U34" s="44"/>
      <c r="V34" s="44"/>
      <c r="W34" s="44"/>
      <c r="X34" s="38"/>
    </row>
    <row r="35" s="92" customFormat="true" ht="18" hidden="false" customHeight="true" outlineLevel="1" collapsed="false">
      <c r="A35" s="45"/>
      <c r="B35" s="38"/>
      <c r="C35" s="38"/>
      <c r="D35" s="38"/>
      <c r="E35" s="38"/>
      <c r="G35" s="44"/>
      <c r="H35" s="44"/>
      <c r="I35" s="44"/>
      <c r="J35" s="44"/>
      <c r="K35" s="44"/>
      <c r="L35" s="44"/>
      <c r="M35" s="44"/>
      <c r="N35" s="44"/>
      <c r="O35" s="44"/>
      <c r="P35" s="44"/>
      <c r="Q35" s="44"/>
      <c r="R35" s="44"/>
      <c r="S35" s="44"/>
      <c r="T35" s="44"/>
      <c r="U35" s="44"/>
      <c r="V35" s="44"/>
      <c r="W35" s="44"/>
      <c r="X35" s="46" t="str">
        <f aca="false">CONCATENATE(TEXT(1000-LEN(G33), "#")," chars left")</f>
        <v>1000 chars left</v>
      </c>
    </row>
    <row r="36" s="92" customFormat="true" ht="18" hidden="false" customHeight="true" outlineLevel="0" collapsed="false">
      <c r="A36" s="45"/>
      <c r="B36" s="38"/>
      <c r="C36" s="38"/>
      <c r="D36" s="38"/>
      <c r="E36" s="38"/>
      <c r="G36" s="99"/>
      <c r="H36" s="43"/>
      <c r="I36" s="43"/>
      <c r="J36" s="43"/>
      <c r="K36" s="43"/>
      <c r="L36" s="43"/>
      <c r="M36" s="43"/>
      <c r="N36" s="43"/>
      <c r="O36" s="43"/>
      <c r="P36" s="93"/>
      <c r="R36" s="38"/>
      <c r="S36" s="93"/>
      <c r="T36" s="93"/>
      <c r="U36" s="93"/>
      <c r="V36" s="46"/>
      <c r="W36" s="94"/>
      <c r="X36" s="94"/>
    </row>
    <row r="37" s="106" customFormat="true" ht="18" hidden="false" customHeight="true" outlineLevel="0" collapsed="false">
      <c r="A37" s="103"/>
      <c r="B37" s="49"/>
      <c r="C37" s="49"/>
      <c r="D37" s="104"/>
      <c r="E37" s="105"/>
      <c r="H37" s="107"/>
      <c r="I37" s="107"/>
      <c r="J37" s="107"/>
      <c r="K37" s="107"/>
      <c r="L37" s="108"/>
      <c r="M37" s="108"/>
      <c r="N37" s="109"/>
      <c r="O37" s="109"/>
      <c r="P37" s="109"/>
      <c r="S37" s="110"/>
      <c r="T37" s="110"/>
      <c r="U37" s="110"/>
      <c r="V37" s="110"/>
      <c r="W37" s="110"/>
      <c r="X37" s="110"/>
    </row>
    <row r="38" s="106" customFormat="true" ht="18" hidden="false" customHeight="true" outlineLevel="0" collapsed="false">
      <c r="A38" s="111" t="s">
        <v>36</v>
      </c>
      <c r="B38" s="112" t="s">
        <v>37</v>
      </c>
      <c r="C38" s="112"/>
      <c r="D38" s="104"/>
      <c r="E38" s="105"/>
      <c r="G38" s="107"/>
      <c r="H38" s="107"/>
      <c r="I38" s="107"/>
      <c r="J38" s="107"/>
      <c r="L38" s="113"/>
      <c r="M38" s="114"/>
      <c r="N38" s="114"/>
      <c r="O38" s="114"/>
      <c r="P38" s="115" t="s">
        <v>21</v>
      </c>
      <c r="Q38" s="115"/>
      <c r="R38" s="110"/>
    </row>
    <row r="39" s="106" customFormat="true" ht="18" hidden="false" customHeight="true" outlineLevel="0" collapsed="false">
      <c r="A39" s="111"/>
      <c r="B39" s="116"/>
      <c r="C39" s="116"/>
      <c r="D39" s="104"/>
      <c r="E39" s="96" t="s">
        <v>38</v>
      </c>
      <c r="F39" s="96"/>
      <c r="G39" s="96"/>
      <c r="H39" s="117" t="s">
        <v>39</v>
      </c>
      <c r="I39" s="117"/>
      <c r="J39" s="117"/>
      <c r="K39" s="117"/>
      <c r="L39" s="118" t="s">
        <v>40</v>
      </c>
      <c r="M39" s="118"/>
      <c r="N39" s="118"/>
      <c r="O39" s="118"/>
      <c r="P39" s="118"/>
      <c r="Q39" s="118"/>
      <c r="R39" s="110"/>
    </row>
    <row r="40" s="106" customFormat="true" ht="26.1" hidden="false" customHeight="true" outlineLevel="0" collapsed="false">
      <c r="A40" s="103"/>
      <c r="B40" s="49"/>
      <c r="C40" s="49"/>
      <c r="D40" s="104"/>
      <c r="E40" s="96"/>
      <c r="F40" s="96"/>
      <c r="G40" s="96"/>
      <c r="H40" s="119" t="s">
        <v>41</v>
      </c>
      <c r="I40" s="119" t="s">
        <v>42</v>
      </c>
      <c r="J40" s="117" t="s">
        <v>43</v>
      </c>
      <c r="K40" s="117"/>
      <c r="L40" s="120" t="s">
        <v>41</v>
      </c>
      <c r="M40" s="120"/>
      <c r="N40" s="119" t="s">
        <v>42</v>
      </c>
      <c r="O40" s="119"/>
      <c r="P40" s="121" t="s">
        <v>43</v>
      </c>
      <c r="Q40" s="121"/>
      <c r="R40" s="110"/>
    </row>
    <row r="41" s="106" customFormat="true" ht="23.1" hidden="false" customHeight="true" outlineLevel="0" collapsed="false">
      <c r="A41" s="103"/>
      <c r="B41" s="49"/>
      <c r="C41" s="49"/>
      <c r="D41" s="104"/>
      <c r="E41" s="98" t="s">
        <v>44</v>
      </c>
      <c r="F41" s="98"/>
      <c r="G41" s="98"/>
      <c r="H41" s="58"/>
      <c r="I41" s="58"/>
      <c r="J41" s="122"/>
      <c r="K41" s="122"/>
      <c r="L41" s="123"/>
      <c r="M41" s="123"/>
      <c r="N41" s="124"/>
      <c r="O41" s="124"/>
      <c r="P41" s="125"/>
      <c r="Q41" s="125"/>
      <c r="R41" s="110"/>
    </row>
    <row r="42" s="106" customFormat="true" ht="47.1" hidden="false" customHeight="true" outlineLevel="0" collapsed="false">
      <c r="A42" s="103"/>
      <c r="B42" s="49"/>
      <c r="C42" s="49"/>
      <c r="D42" s="104"/>
      <c r="E42" s="75" t="s">
        <v>45</v>
      </c>
      <c r="F42" s="75"/>
      <c r="G42" s="75"/>
      <c r="H42" s="58"/>
      <c r="I42" s="58"/>
      <c r="J42" s="122"/>
      <c r="K42" s="122"/>
      <c r="L42" s="123"/>
      <c r="M42" s="123"/>
      <c r="N42" s="124"/>
      <c r="O42" s="124"/>
      <c r="P42" s="125"/>
      <c r="Q42" s="125"/>
      <c r="R42" s="110"/>
    </row>
    <row r="43" s="106" customFormat="true" ht="20.25" hidden="false" customHeight="true" outlineLevel="0" collapsed="false">
      <c r="A43" s="103"/>
      <c r="B43" s="49"/>
      <c r="C43" s="49"/>
      <c r="D43" s="104"/>
      <c r="E43" s="98" t="s">
        <v>46</v>
      </c>
      <c r="F43" s="98"/>
      <c r="G43" s="98"/>
      <c r="H43" s="58"/>
      <c r="I43" s="58"/>
      <c r="J43" s="122"/>
      <c r="K43" s="122"/>
      <c r="L43" s="123"/>
      <c r="M43" s="123"/>
      <c r="N43" s="124"/>
      <c r="O43" s="124"/>
      <c r="P43" s="125"/>
      <c r="Q43" s="125"/>
      <c r="R43" s="110"/>
    </row>
    <row r="44" s="106" customFormat="true" ht="20.25" hidden="false" customHeight="true" outlineLevel="0" collapsed="false">
      <c r="A44" s="103"/>
      <c r="B44" s="49"/>
      <c r="C44" s="49"/>
      <c r="D44" s="104"/>
      <c r="E44" s="98" t="s">
        <v>47</v>
      </c>
      <c r="F44" s="98"/>
      <c r="G44" s="98"/>
      <c r="H44" s="58"/>
      <c r="I44" s="58"/>
      <c r="J44" s="122"/>
      <c r="K44" s="122"/>
      <c r="L44" s="123"/>
      <c r="M44" s="123"/>
      <c r="N44" s="124"/>
      <c r="O44" s="124"/>
      <c r="P44" s="125"/>
      <c r="Q44" s="125"/>
      <c r="R44" s="110"/>
    </row>
    <row r="45" s="106" customFormat="true" ht="18" hidden="false" customHeight="true" outlineLevel="0" collapsed="false">
      <c r="A45" s="103"/>
      <c r="B45" s="49"/>
      <c r="C45" s="49"/>
      <c r="D45" s="104"/>
      <c r="E45" s="126" t="s">
        <v>48</v>
      </c>
      <c r="F45" s="126"/>
      <c r="G45" s="126"/>
      <c r="H45" s="126"/>
      <c r="I45" s="126"/>
      <c r="J45" s="127" t="n">
        <f aca="false">SUM(J41:K44)</f>
        <v>0</v>
      </c>
      <c r="K45" s="127"/>
      <c r="L45" s="128" t="s">
        <v>48</v>
      </c>
      <c r="M45" s="128"/>
      <c r="N45" s="128"/>
      <c r="O45" s="128"/>
      <c r="P45" s="129" t="n">
        <f aca="false">SUM(P41:P44)</f>
        <v>0</v>
      </c>
      <c r="Q45" s="129"/>
      <c r="R45" s="110"/>
    </row>
    <row r="46" s="106" customFormat="true" ht="18" hidden="false" customHeight="true" outlineLevel="0" collapsed="false">
      <c r="A46" s="103"/>
      <c r="B46" s="49"/>
      <c r="C46" s="49"/>
      <c r="D46" s="104"/>
      <c r="E46" s="105"/>
      <c r="F46" s="107"/>
      <c r="G46" s="107"/>
      <c r="L46" s="130"/>
      <c r="M46" s="131"/>
      <c r="N46" s="131"/>
      <c r="O46" s="131"/>
      <c r="P46" s="131"/>
      <c r="Q46" s="132"/>
    </row>
    <row r="47" s="106" customFormat="true" ht="18" hidden="false" customHeight="true" outlineLevel="0" collapsed="false">
      <c r="A47" s="103"/>
      <c r="B47" s="49"/>
      <c r="C47" s="49"/>
      <c r="D47" s="104"/>
      <c r="E47" s="133" t="s">
        <v>34</v>
      </c>
      <c r="F47" s="107"/>
      <c r="G47" s="61" t="s">
        <v>35</v>
      </c>
      <c r="H47" s="61"/>
      <c r="I47" s="61"/>
      <c r="J47" s="107"/>
      <c r="K47" s="107"/>
      <c r="N47" s="109"/>
      <c r="O47" s="109"/>
      <c r="P47" s="109"/>
      <c r="Q47" s="109"/>
      <c r="R47" s="109"/>
      <c r="S47" s="110"/>
      <c r="T47" s="110"/>
      <c r="U47" s="110"/>
      <c r="V47" s="110"/>
      <c r="W47" s="110"/>
      <c r="X47" s="110"/>
    </row>
    <row r="48" s="106" customFormat="true" ht="18" hidden="false" customHeight="true" outlineLevel="1" collapsed="false">
      <c r="A48" s="134"/>
      <c r="B48" s="135"/>
      <c r="C48" s="135"/>
      <c r="D48" s="136"/>
      <c r="E48" s="44"/>
      <c r="F48" s="44"/>
      <c r="G48" s="44"/>
      <c r="H48" s="44"/>
      <c r="I48" s="44"/>
      <c r="J48" s="44"/>
      <c r="K48" s="44"/>
      <c r="L48" s="44"/>
      <c r="M48" s="44"/>
      <c r="N48" s="44"/>
      <c r="O48" s="44"/>
      <c r="P48" s="44"/>
      <c r="Q48" s="44"/>
      <c r="R48" s="44"/>
      <c r="S48" s="44"/>
      <c r="T48" s="44"/>
      <c r="U48" s="44"/>
      <c r="V48" s="110"/>
      <c r="W48" s="110"/>
      <c r="X48" s="110"/>
    </row>
    <row r="49" s="106" customFormat="true" ht="18" hidden="false" customHeight="true" outlineLevel="1" collapsed="false">
      <c r="A49" s="134"/>
      <c r="B49" s="135"/>
      <c r="C49" s="135"/>
      <c r="D49" s="136"/>
      <c r="E49" s="44"/>
      <c r="F49" s="44"/>
      <c r="G49" s="44"/>
      <c r="H49" s="44"/>
      <c r="I49" s="44"/>
      <c r="J49" s="44"/>
      <c r="K49" s="44"/>
      <c r="L49" s="44"/>
      <c r="M49" s="44"/>
      <c r="N49" s="44"/>
      <c r="O49" s="44"/>
      <c r="P49" s="44"/>
      <c r="Q49" s="44"/>
      <c r="R49" s="44"/>
      <c r="S49" s="44"/>
      <c r="T49" s="44"/>
      <c r="U49" s="44"/>
      <c r="V49" s="137" t="str">
        <f aca="false">CONCATENATE(TEXT(1000-LEN(E48), "#")," chars left")</f>
        <v>1000 chars left</v>
      </c>
      <c r="W49" s="110"/>
      <c r="X49" s="110"/>
    </row>
    <row r="50" s="106" customFormat="true" ht="18" hidden="false" customHeight="true" outlineLevel="0" collapsed="false">
      <c r="A50" s="138"/>
      <c r="B50" s="139"/>
      <c r="C50" s="139"/>
      <c r="D50" s="139"/>
      <c r="E50" s="139"/>
      <c r="F50" s="139"/>
      <c r="G50" s="140"/>
      <c r="H50" s="110"/>
      <c r="I50" s="141"/>
      <c r="J50" s="110"/>
      <c r="K50" s="110"/>
      <c r="L50" s="110"/>
      <c r="M50" s="140"/>
      <c r="N50" s="110"/>
      <c r="O50" s="110"/>
      <c r="P50" s="110"/>
      <c r="Q50" s="142"/>
      <c r="R50" s="143"/>
      <c r="S50" s="143"/>
      <c r="T50" s="110"/>
      <c r="U50" s="110"/>
      <c r="V50" s="110"/>
      <c r="W50" s="110"/>
      <c r="X50" s="110"/>
    </row>
    <row r="51" s="106" customFormat="true" ht="18" hidden="false" customHeight="true" outlineLevel="0" collapsed="false">
      <c r="A51" s="144"/>
      <c r="B51" s="145"/>
      <c r="C51" s="145"/>
      <c r="D51" s="145"/>
      <c r="E51" s="145"/>
      <c r="F51" s="145"/>
      <c r="G51" s="146"/>
      <c r="H51" s="94"/>
      <c r="I51" s="147"/>
      <c r="J51" s="94"/>
      <c r="K51" s="94"/>
      <c r="L51" s="94"/>
      <c r="M51" s="146"/>
      <c r="N51" s="94"/>
      <c r="O51" s="94"/>
      <c r="P51" s="94"/>
      <c r="Q51" s="148"/>
      <c r="R51" s="149"/>
      <c r="S51" s="149"/>
      <c r="T51" s="94"/>
      <c r="U51" s="94"/>
      <c r="V51" s="94"/>
      <c r="W51" s="94"/>
      <c r="X51" s="94"/>
      <c r="Y51" s="92"/>
      <c r="Z51" s="92"/>
      <c r="AA51" s="92"/>
    </row>
    <row r="52" s="92" customFormat="true" ht="18" hidden="false" customHeight="true" outlineLevel="0" collapsed="false">
      <c r="A52" s="45"/>
      <c r="B52" s="43"/>
      <c r="C52" s="43"/>
      <c r="D52" s="145"/>
      <c r="E52" s="94"/>
      <c r="F52" s="150"/>
      <c r="G52" s="150"/>
      <c r="H52" s="94"/>
      <c r="I52" s="151" t="s">
        <v>49</v>
      </c>
      <c r="J52" s="152"/>
      <c r="K52" s="153"/>
      <c r="L52" s="94"/>
      <c r="M52" s="146"/>
      <c r="N52" s="94"/>
      <c r="O52" s="94"/>
      <c r="P52" s="94"/>
      <c r="Q52" s="148"/>
      <c r="R52" s="149"/>
      <c r="S52" s="149"/>
      <c r="T52" s="94"/>
      <c r="U52" s="151" t="s">
        <v>49</v>
      </c>
      <c r="V52" s="94"/>
      <c r="W52" s="94"/>
      <c r="X52" s="94"/>
      <c r="Y52" s="151" t="s">
        <v>49</v>
      </c>
    </row>
    <row r="53" s="92" customFormat="true" ht="18" hidden="false" customHeight="true" outlineLevel="0" collapsed="false">
      <c r="A53" s="45" t="s">
        <v>50</v>
      </c>
      <c r="B53" s="154" t="s">
        <v>51</v>
      </c>
      <c r="C53" s="154"/>
      <c r="D53" s="155"/>
      <c r="E53" s="96" t="s">
        <v>52</v>
      </c>
      <c r="F53" s="96"/>
      <c r="G53" s="96"/>
      <c r="H53" s="156"/>
      <c r="I53" s="157" t="s">
        <v>53</v>
      </c>
      <c r="J53" s="157"/>
      <c r="K53" s="157"/>
      <c r="L53" s="157"/>
      <c r="M53" s="157"/>
      <c r="N53" s="157"/>
      <c r="O53" s="157"/>
      <c r="P53" s="157"/>
      <c r="Q53" s="157"/>
      <c r="R53" s="158" t="s">
        <v>54</v>
      </c>
      <c r="S53" s="158"/>
      <c r="T53" s="158"/>
      <c r="U53" s="159" t="s">
        <v>55</v>
      </c>
      <c r="V53" s="159"/>
      <c r="W53" s="159"/>
      <c r="X53" s="159"/>
      <c r="Y53" s="160" t="s">
        <v>56</v>
      </c>
      <c r="Z53" s="160"/>
    </row>
    <row r="54" s="92" customFormat="true" ht="24.75" hidden="false" customHeight="true" outlineLevel="0" collapsed="false">
      <c r="A54" s="45"/>
      <c r="B54" s="154"/>
      <c r="C54" s="154"/>
      <c r="D54" s="155"/>
      <c r="E54" s="98" t="s">
        <v>57</v>
      </c>
      <c r="F54" s="98" t="s">
        <v>58</v>
      </c>
      <c r="G54" s="98"/>
      <c r="H54" s="161"/>
      <c r="I54" s="162"/>
      <c r="J54" s="162"/>
      <c r="K54" s="162"/>
      <c r="L54" s="162"/>
      <c r="M54" s="162"/>
      <c r="N54" s="162"/>
      <c r="O54" s="162"/>
      <c r="P54" s="162"/>
      <c r="Q54" s="162"/>
      <c r="R54" s="163" t="s">
        <v>59</v>
      </c>
      <c r="S54" s="163"/>
      <c r="T54" s="163"/>
      <c r="U54" s="164" t="s">
        <v>60</v>
      </c>
      <c r="V54" s="164"/>
      <c r="W54" s="164"/>
      <c r="X54" s="164"/>
      <c r="Y54" s="164" t="s">
        <v>61</v>
      </c>
      <c r="Z54" s="164"/>
    </row>
    <row r="55" s="92" customFormat="true" ht="24.75" hidden="false" customHeight="true" outlineLevel="0" collapsed="false">
      <c r="A55" s="45"/>
      <c r="B55" s="154"/>
      <c r="C55" s="154"/>
      <c r="D55" s="155"/>
      <c r="E55" s="98" t="s">
        <v>62</v>
      </c>
      <c r="F55" s="98" t="s">
        <v>63</v>
      </c>
      <c r="G55" s="98"/>
      <c r="H55" s="161"/>
      <c r="I55" s="162" t="s">
        <v>64</v>
      </c>
      <c r="J55" s="162"/>
      <c r="K55" s="162"/>
      <c r="L55" s="162"/>
      <c r="M55" s="162"/>
      <c r="N55" s="162"/>
      <c r="O55" s="162"/>
      <c r="P55" s="162"/>
      <c r="Q55" s="162"/>
      <c r="R55" s="163" t="s">
        <v>59</v>
      </c>
      <c r="S55" s="163"/>
      <c r="T55" s="163"/>
      <c r="U55" s="164" t="s">
        <v>60</v>
      </c>
      <c r="V55" s="164"/>
      <c r="W55" s="164"/>
      <c r="X55" s="164"/>
      <c r="Y55" s="164" t="s">
        <v>61</v>
      </c>
      <c r="Z55" s="164"/>
    </row>
    <row r="56" s="92" customFormat="true" ht="24.75" hidden="false" customHeight="true" outlineLevel="0" collapsed="false">
      <c r="A56" s="45"/>
      <c r="B56" s="154"/>
      <c r="C56" s="154"/>
      <c r="D56" s="155"/>
      <c r="E56" s="98" t="s">
        <v>65</v>
      </c>
      <c r="F56" s="98" t="s">
        <v>66</v>
      </c>
      <c r="G56" s="98"/>
      <c r="H56" s="161"/>
      <c r="I56" s="165" t="s">
        <v>67</v>
      </c>
      <c r="J56" s="165"/>
      <c r="K56" s="165"/>
      <c r="L56" s="165"/>
      <c r="M56" s="165"/>
      <c r="N56" s="165"/>
      <c r="O56" s="165"/>
      <c r="P56" s="165"/>
      <c r="Q56" s="165"/>
      <c r="R56" s="163" t="s">
        <v>59</v>
      </c>
      <c r="S56" s="163"/>
      <c r="T56" s="163"/>
      <c r="U56" s="164" t="s">
        <v>60</v>
      </c>
      <c r="V56" s="164"/>
      <c r="W56" s="164"/>
      <c r="X56" s="164"/>
      <c r="Y56" s="164" t="s">
        <v>61</v>
      </c>
      <c r="Z56" s="164"/>
    </row>
    <row r="57" s="92" customFormat="true" ht="24.75" hidden="false" customHeight="true" outlineLevel="0" collapsed="false">
      <c r="A57" s="45"/>
      <c r="B57" s="154"/>
      <c r="C57" s="154"/>
      <c r="D57" s="155"/>
      <c r="E57" s="166"/>
      <c r="F57" s="166"/>
      <c r="G57" s="166"/>
      <c r="H57" s="101" t="s">
        <v>68</v>
      </c>
      <c r="I57" s="166"/>
      <c r="J57" s="166"/>
      <c r="K57" s="166"/>
      <c r="L57" s="166"/>
      <c r="M57" s="166"/>
      <c r="N57" s="166"/>
      <c r="O57" s="166"/>
      <c r="P57" s="166"/>
      <c r="Q57" s="166"/>
      <c r="R57" s="166"/>
      <c r="S57" s="166"/>
      <c r="T57" s="166"/>
      <c r="U57" s="166"/>
      <c r="V57" s="166"/>
      <c r="W57" s="166"/>
      <c r="X57" s="166"/>
      <c r="Y57" s="166"/>
      <c r="Z57" s="166"/>
    </row>
    <row r="58" s="92" customFormat="true" ht="18" hidden="false" customHeight="true" outlineLevel="0" collapsed="false">
      <c r="A58" s="45"/>
      <c r="B58" s="154"/>
      <c r="C58" s="154"/>
      <c r="D58" s="155"/>
      <c r="E58" s="167" t="s">
        <v>34</v>
      </c>
      <c r="F58" s="167"/>
      <c r="G58" s="101" t="s">
        <v>35</v>
      </c>
      <c r="J58" s="166"/>
      <c r="K58" s="166"/>
      <c r="L58" s="166"/>
      <c r="M58" s="166"/>
      <c r="N58" s="166"/>
      <c r="O58" s="166"/>
      <c r="P58" s="166"/>
      <c r="Q58" s="166"/>
      <c r="R58" s="166"/>
      <c r="S58" s="166"/>
      <c r="T58" s="166"/>
      <c r="U58" s="166"/>
      <c r="V58" s="94"/>
      <c r="W58" s="94"/>
      <c r="X58" s="94"/>
    </row>
    <row r="59" s="92" customFormat="true" ht="18" hidden="false" customHeight="true" outlineLevel="1" collapsed="false">
      <c r="A59" s="45"/>
      <c r="B59" s="154"/>
      <c r="C59" s="154"/>
      <c r="D59" s="155"/>
      <c r="E59" s="168"/>
      <c r="F59" s="168"/>
      <c r="G59" s="168"/>
      <c r="H59" s="168"/>
      <c r="I59" s="168"/>
      <c r="J59" s="168"/>
      <c r="K59" s="168"/>
      <c r="L59" s="168"/>
      <c r="M59" s="168"/>
      <c r="N59" s="168"/>
      <c r="O59" s="168"/>
      <c r="P59" s="168"/>
      <c r="Q59" s="168"/>
      <c r="R59" s="168"/>
      <c r="S59" s="168"/>
      <c r="T59" s="168"/>
      <c r="U59" s="168"/>
      <c r="V59" s="94"/>
      <c r="W59" s="94"/>
      <c r="X59" s="94"/>
    </row>
    <row r="60" s="92" customFormat="true" ht="18" hidden="false" customHeight="true" outlineLevel="1" collapsed="false">
      <c r="A60" s="169"/>
      <c r="B60" s="154"/>
      <c r="C60" s="154"/>
      <c r="D60" s="155"/>
      <c r="E60" s="168"/>
      <c r="F60" s="168"/>
      <c r="G60" s="168"/>
      <c r="H60" s="168"/>
      <c r="I60" s="168"/>
      <c r="J60" s="168"/>
      <c r="K60" s="168"/>
      <c r="L60" s="168"/>
      <c r="M60" s="168"/>
      <c r="N60" s="168"/>
      <c r="O60" s="168"/>
      <c r="P60" s="168"/>
      <c r="Q60" s="168"/>
      <c r="R60" s="168"/>
      <c r="S60" s="168"/>
      <c r="T60" s="168"/>
      <c r="U60" s="168"/>
      <c r="V60" s="46" t="str">
        <f aca="false">CONCATENATE(TEXT(700-LEN(E59), "#")," chars left")</f>
        <v>700 chars left</v>
      </c>
      <c r="W60" s="94"/>
      <c r="X60" s="94"/>
    </row>
    <row r="61" s="92" customFormat="true" ht="18" hidden="false" customHeight="true" outlineLevel="0" collapsed="false">
      <c r="A61" s="169"/>
      <c r="B61" s="170"/>
      <c r="C61" s="170"/>
      <c r="D61" s="155"/>
      <c r="E61" s="154"/>
      <c r="F61" s="154"/>
      <c r="G61" s="154"/>
      <c r="H61" s="154"/>
      <c r="I61" s="154"/>
      <c r="J61" s="154"/>
      <c r="K61" s="154"/>
      <c r="L61" s="154"/>
      <c r="M61" s="154"/>
      <c r="N61" s="154"/>
      <c r="O61" s="154"/>
      <c r="P61" s="154"/>
      <c r="Q61" s="154"/>
      <c r="R61" s="154"/>
      <c r="S61" s="154"/>
      <c r="T61" s="94"/>
      <c r="U61" s="94"/>
      <c r="V61" s="94"/>
      <c r="W61" s="94"/>
      <c r="X61" s="94"/>
    </row>
    <row r="62" s="106" customFormat="true" ht="18" hidden="false" customHeight="true" outlineLevel="0" collapsed="false">
      <c r="A62" s="134"/>
      <c r="B62" s="171"/>
      <c r="C62" s="171"/>
      <c r="D62" s="136"/>
      <c r="E62" s="116"/>
      <c r="F62" s="116"/>
      <c r="G62" s="116"/>
      <c r="H62" s="116"/>
      <c r="J62" s="116"/>
      <c r="K62" s="172"/>
      <c r="L62" s="173"/>
      <c r="M62" s="173"/>
      <c r="N62" s="173"/>
      <c r="O62" s="115" t="s">
        <v>21</v>
      </c>
      <c r="P62" s="115"/>
      <c r="Q62" s="116"/>
      <c r="R62" s="116"/>
      <c r="S62" s="116"/>
      <c r="T62" s="116"/>
      <c r="U62" s="116"/>
      <c r="V62" s="116"/>
      <c r="W62" s="116"/>
      <c r="X62" s="116"/>
      <c r="Y62" s="116"/>
      <c r="Z62" s="116"/>
      <c r="AA62" s="174"/>
      <c r="AB62" s="174"/>
      <c r="AC62" s="174"/>
      <c r="AD62" s="174"/>
      <c r="AE62" s="174"/>
      <c r="AF62" s="174"/>
      <c r="AG62" s="174"/>
      <c r="AH62" s="174"/>
      <c r="AI62" s="174"/>
    </row>
    <row r="63" s="106" customFormat="true" ht="18" hidden="false" customHeight="true" outlineLevel="0" collapsed="false">
      <c r="A63" s="134"/>
      <c r="B63" s="171"/>
      <c r="C63" s="171"/>
      <c r="D63" s="136"/>
      <c r="E63" s="175" t="s">
        <v>69</v>
      </c>
      <c r="F63" s="175"/>
      <c r="G63" s="175"/>
      <c r="H63" s="175"/>
      <c r="I63" s="175"/>
      <c r="J63" s="175"/>
      <c r="K63" s="176" t="s">
        <v>70</v>
      </c>
      <c r="L63" s="176"/>
      <c r="M63" s="176"/>
      <c r="N63" s="176"/>
      <c r="O63" s="176"/>
      <c r="P63" s="176"/>
      <c r="Q63" s="116"/>
      <c r="R63" s="116"/>
      <c r="S63" s="116"/>
      <c r="T63" s="116"/>
      <c r="U63" s="116"/>
      <c r="V63" s="116"/>
      <c r="W63" s="116"/>
      <c r="X63" s="116"/>
      <c r="Y63" s="116"/>
      <c r="Z63" s="116"/>
    </row>
    <row r="64" s="106" customFormat="true" ht="18" hidden="false" customHeight="true" outlineLevel="0" collapsed="false">
      <c r="A64" s="177" t="s">
        <v>71</v>
      </c>
      <c r="B64" s="116" t="s">
        <v>72</v>
      </c>
      <c r="C64" s="116"/>
      <c r="D64" s="136"/>
      <c r="E64" s="178" t="s">
        <v>73</v>
      </c>
      <c r="F64" s="178"/>
      <c r="G64" s="179" t="s">
        <v>74</v>
      </c>
      <c r="H64" s="179"/>
      <c r="I64" s="180"/>
      <c r="J64" s="180"/>
      <c r="K64" s="181" t="s">
        <v>73</v>
      </c>
      <c r="L64" s="181"/>
      <c r="M64" s="179" t="s">
        <v>74</v>
      </c>
      <c r="N64" s="179"/>
      <c r="O64" s="182"/>
      <c r="P64" s="182"/>
      <c r="Q64" s="183" t="s">
        <v>75</v>
      </c>
      <c r="R64" s="183"/>
      <c r="S64" s="183"/>
      <c r="T64" s="183"/>
      <c r="U64" s="116"/>
      <c r="V64" s="116"/>
      <c r="W64" s="116"/>
      <c r="X64" s="116"/>
      <c r="Y64" s="116"/>
      <c r="Z64" s="116"/>
    </row>
    <row r="65" s="106" customFormat="true" ht="18" hidden="false" customHeight="true" outlineLevel="0" collapsed="false">
      <c r="B65" s="116"/>
      <c r="C65" s="116"/>
      <c r="D65" s="136"/>
      <c r="E65" s="184"/>
      <c r="F65" s="184"/>
      <c r="G65" s="179" t="s">
        <v>76</v>
      </c>
      <c r="H65" s="179"/>
      <c r="I65" s="180"/>
      <c r="J65" s="180"/>
      <c r="K65" s="185"/>
      <c r="L65" s="185"/>
      <c r="M65" s="179" t="s">
        <v>76</v>
      </c>
      <c r="N65" s="179"/>
      <c r="O65" s="182"/>
      <c r="P65" s="182"/>
      <c r="Q65" s="183"/>
      <c r="R65" s="183"/>
      <c r="S65" s="183"/>
      <c r="T65" s="183"/>
      <c r="U65" s="116"/>
      <c r="V65" s="116"/>
      <c r="W65" s="116"/>
      <c r="X65" s="116"/>
      <c r="Y65" s="116"/>
      <c r="Z65" s="116"/>
    </row>
    <row r="66" s="106" customFormat="true" ht="18" hidden="false" customHeight="true" outlineLevel="0" collapsed="false">
      <c r="B66" s="116"/>
      <c r="C66" s="116"/>
      <c r="D66" s="136"/>
      <c r="E66" s="175" t="s">
        <v>77</v>
      </c>
      <c r="F66" s="175"/>
      <c r="G66" s="175"/>
      <c r="H66" s="175"/>
      <c r="I66" s="175"/>
      <c r="J66" s="175"/>
      <c r="K66" s="186"/>
      <c r="L66" s="187"/>
      <c r="M66" s="188"/>
      <c r="N66" s="188"/>
      <c r="O66" s="188"/>
      <c r="P66" s="189"/>
      <c r="Q66" s="190"/>
      <c r="R66" s="116"/>
      <c r="S66" s="116"/>
      <c r="T66" s="116"/>
      <c r="U66" s="116"/>
      <c r="V66" s="116"/>
      <c r="W66" s="116"/>
      <c r="X66" s="116"/>
      <c r="Y66" s="116"/>
      <c r="Z66" s="116"/>
    </row>
    <row r="67" s="106" customFormat="true" ht="18" hidden="false" customHeight="true" outlineLevel="0" collapsed="false">
      <c r="B67" s="116"/>
      <c r="C67" s="116"/>
      <c r="D67" s="136"/>
      <c r="E67" s="191" t="s">
        <v>78</v>
      </c>
      <c r="F67" s="191"/>
      <c r="G67" s="191"/>
      <c r="H67" s="191"/>
      <c r="I67" s="192" t="n">
        <v>2012</v>
      </c>
      <c r="J67" s="192"/>
      <c r="K67" s="116"/>
      <c r="L67" s="116"/>
      <c r="Q67" s="116"/>
      <c r="R67" s="116"/>
      <c r="S67" s="116"/>
      <c r="T67" s="116"/>
      <c r="U67" s="116"/>
      <c r="V67" s="116"/>
      <c r="W67" s="116"/>
      <c r="X67" s="116"/>
      <c r="Y67" s="116"/>
      <c r="Z67" s="116"/>
    </row>
    <row r="68" s="106" customFormat="true" ht="18" hidden="false" customHeight="true" outlineLevel="0" collapsed="false">
      <c r="B68" s="116"/>
      <c r="C68" s="116"/>
      <c r="D68" s="136"/>
      <c r="E68" s="191" t="s">
        <v>79</v>
      </c>
      <c r="F68" s="191"/>
      <c r="G68" s="191"/>
      <c r="H68" s="191"/>
      <c r="I68" s="193" t="n">
        <v>2030</v>
      </c>
      <c r="J68" s="193"/>
      <c r="K68" s="194" t="s">
        <v>80</v>
      </c>
      <c r="L68" s="194"/>
      <c r="M68" s="116"/>
      <c r="N68" s="116"/>
      <c r="O68" s="195"/>
      <c r="P68" s="116"/>
      <c r="Q68" s="116"/>
      <c r="R68" s="116"/>
      <c r="S68" s="116"/>
      <c r="T68" s="116"/>
      <c r="U68" s="116"/>
      <c r="V68" s="116"/>
      <c r="W68" s="116"/>
      <c r="X68" s="116"/>
      <c r="Y68" s="116"/>
      <c r="Z68" s="116"/>
    </row>
    <row r="69" s="106" customFormat="true" ht="18" hidden="false" customHeight="true" outlineLevel="0" collapsed="false">
      <c r="B69" s="116"/>
      <c r="C69" s="116"/>
      <c r="D69" s="136"/>
      <c r="E69" s="196"/>
      <c r="F69" s="196"/>
      <c r="G69" s="196"/>
      <c r="H69" s="116"/>
      <c r="I69" s="116"/>
      <c r="J69" s="116"/>
      <c r="K69" s="194"/>
      <c r="L69" s="194"/>
      <c r="M69" s="116"/>
      <c r="N69" s="116"/>
      <c r="O69" s="195"/>
      <c r="P69" s="116"/>
      <c r="Q69" s="116"/>
      <c r="R69" s="116"/>
      <c r="S69" s="116"/>
      <c r="T69" s="116"/>
      <c r="U69" s="116"/>
      <c r="V69" s="116"/>
      <c r="W69" s="116"/>
      <c r="X69" s="116"/>
      <c r="Y69" s="116"/>
      <c r="Z69" s="116"/>
    </row>
    <row r="70" s="106" customFormat="true" ht="18" hidden="true" customHeight="true" outlineLevel="0" collapsed="false">
      <c r="B70" s="116"/>
      <c r="C70" s="116"/>
      <c r="D70" s="136"/>
      <c r="E70" s="196"/>
      <c r="F70" s="196"/>
      <c r="G70" s="196"/>
      <c r="H70" s="196"/>
      <c r="I70" s="197" t="n">
        <f aca="false">+I68-I67+1</f>
        <v>19</v>
      </c>
      <c r="J70" s="197"/>
      <c r="K70" s="195" t="s">
        <v>81</v>
      </c>
      <c r="L70" s="116"/>
      <c r="M70" s="116"/>
      <c r="N70" s="116"/>
      <c r="O70" s="195"/>
      <c r="P70" s="116"/>
      <c r="Q70" s="116"/>
      <c r="R70" s="116"/>
      <c r="S70" s="116"/>
      <c r="T70" s="116"/>
      <c r="U70" s="116"/>
      <c r="V70" s="116"/>
      <c r="W70" s="116"/>
      <c r="X70" s="116"/>
      <c r="Y70" s="116"/>
      <c r="Z70" s="116"/>
    </row>
    <row r="71" s="106" customFormat="true" ht="18" hidden="true" customHeight="true" outlineLevel="0" collapsed="false">
      <c r="B71" s="116"/>
      <c r="C71" s="116"/>
      <c r="D71" s="136"/>
      <c r="E71" s="196"/>
      <c r="F71" s="196"/>
      <c r="G71" s="196"/>
      <c r="H71" s="196"/>
      <c r="I71" s="196"/>
      <c r="J71" s="196"/>
      <c r="K71" s="196"/>
      <c r="L71" s="116"/>
      <c r="M71" s="116"/>
      <c r="N71" s="116"/>
      <c r="O71" s="116"/>
      <c r="P71" s="116"/>
      <c r="Q71" s="116"/>
      <c r="R71" s="116"/>
      <c r="S71" s="116"/>
      <c r="T71" s="116"/>
      <c r="U71" s="116"/>
      <c r="V71" s="116"/>
      <c r="W71" s="116"/>
      <c r="X71" s="116"/>
      <c r="Y71" s="116"/>
      <c r="Z71" s="116"/>
    </row>
    <row r="72" s="106" customFormat="true" ht="18" hidden="false" customHeight="true" outlineLevel="0" collapsed="false">
      <c r="A72" s="134"/>
      <c r="B72" s="171"/>
      <c r="C72" s="171"/>
      <c r="D72" s="136"/>
      <c r="E72" s="96" t="s">
        <v>82</v>
      </c>
      <c r="F72" s="96"/>
      <c r="G72" s="96"/>
      <c r="H72" s="96"/>
      <c r="I72" s="96"/>
      <c r="J72" s="96"/>
      <c r="K72" s="96" t="s">
        <v>83</v>
      </c>
      <c r="L72" s="96"/>
      <c r="M72" s="116"/>
      <c r="N72" s="116"/>
      <c r="O72" s="116"/>
      <c r="P72" s="116"/>
      <c r="Q72" s="116"/>
      <c r="R72" s="116"/>
      <c r="S72" s="116"/>
      <c r="T72" s="116"/>
      <c r="U72" s="116"/>
      <c r="V72" s="116"/>
      <c r="W72" s="116"/>
      <c r="X72" s="116"/>
      <c r="Y72" s="116"/>
      <c r="Z72" s="116"/>
    </row>
    <row r="73" s="106" customFormat="true" ht="20.45" hidden="false" customHeight="true" outlineLevel="0" collapsed="false">
      <c r="A73" s="134"/>
      <c r="B73" s="171"/>
      <c r="C73" s="171"/>
      <c r="D73" s="136"/>
      <c r="E73" s="198" t="s">
        <v>84</v>
      </c>
      <c r="F73" s="198"/>
      <c r="G73" s="198"/>
      <c r="H73" s="198"/>
      <c r="I73" s="192"/>
      <c r="J73" s="192"/>
      <c r="K73" s="199"/>
      <c r="L73" s="199"/>
      <c r="M73" s="116"/>
      <c r="N73" s="116"/>
      <c r="O73" s="116"/>
      <c r="P73" s="116"/>
      <c r="Q73" s="116"/>
      <c r="R73" s="116"/>
      <c r="S73" s="116"/>
      <c r="T73" s="116"/>
      <c r="U73" s="116"/>
      <c r="V73" s="116"/>
      <c r="W73" s="116"/>
      <c r="X73" s="116"/>
      <c r="Y73" s="116"/>
      <c r="Z73" s="116"/>
    </row>
    <row r="74" s="106" customFormat="true" ht="18" hidden="false" customHeight="true" outlineLevel="0" collapsed="false">
      <c r="A74" s="134"/>
      <c r="B74" s="171"/>
      <c r="C74" s="171"/>
      <c r="D74" s="136"/>
      <c r="E74" s="198" t="s">
        <v>85</v>
      </c>
      <c r="F74" s="198"/>
      <c r="G74" s="198"/>
      <c r="H74" s="198"/>
      <c r="I74" s="198"/>
      <c r="J74" s="198"/>
      <c r="K74" s="198"/>
      <c r="L74" s="198"/>
      <c r="M74" s="116"/>
      <c r="N74" s="116"/>
      <c r="O74" s="116"/>
      <c r="P74" s="116"/>
      <c r="Q74" s="116"/>
      <c r="R74" s="116"/>
      <c r="S74" s="116"/>
      <c r="T74" s="116"/>
      <c r="U74" s="116"/>
      <c r="V74" s="116"/>
      <c r="W74" s="116"/>
      <c r="X74" s="116"/>
      <c r="Y74" s="116"/>
      <c r="Z74" s="116"/>
    </row>
    <row r="75" s="106" customFormat="true" ht="20.45" hidden="false" customHeight="true" outlineLevel="0" collapsed="false">
      <c r="A75" s="134"/>
      <c r="B75" s="171"/>
      <c r="C75" s="171"/>
      <c r="D75" s="136"/>
      <c r="E75" s="200" t="s">
        <v>86</v>
      </c>
      <c r="F75" s="200"/>
      <c r="G75" s="200"/>
      <c r="H75" s="200"/>
      <c r="I75" s="192"/>
      <c r="J75" s="192"/>
      <c r="K75" s="199"/>
      <c r="L75" s="199"/>
      <c r="M75" s="116"/>
      <c r="N75" s="116"/>
      <c r="O75" s="116"/>
      <c r="P75" s="116"/>
      <c r="Q75" s="116"/>
      <c r="R75" s="116"/>
      <c r="S75" s="116"/>
      <c r="T75" s="116"/>
      <c r="U75" s="116"/>
      <c r="V75" s="116"/>
      <c r="W75" s="116"/>
      <c r="X75" s="116"/>
      <c r="Y75" s="116"/>
      <c r="Z75" s="116"/>
    </row>
    <row r="76" s="106" customFormat="true" ht="20.45" hidden="false" customHeight="true" outlineLevel="0" collapsed="false">
      <c r="A76" s="134"/>
      <c r="B76" s="171"/>
      <c r="C76" s="171"/>
      <c r="D76" s="136"/>
      <c r="E76" s="200" t="s">
        <v>87</v>
      </c>
      <c r="F76" s="200"/>
      <c r="G76" s="200"/>
      <c r="H76" s="200"/>
      <c r="I76" s="192"/>
      <c r="J76" s="192"/>
      <c r="K76" s="199"/>
      <c r="L76" s="199"/>
      <c r="M76" s="116"/>
      <c r="N76" s="116"/>
      <c r="O76" s="116"/>
      <c r="P76" s="116"/>
      <c r="Q76" s="116"/>
      <c r="R76" s="116"/>
      <c r="S76" s="116"/>
      <c r="T76" s="116"/>
      <c r="U76" s="116"/>
      <c r="V76" s="116"/>
      <c r="W76" s="116"/>
      <c r="X76" s="116"/>
      <c r="Y76" s="116"/>
      <c r="Z76" s="116"/>
    </row>
    <row r="77" s="106" customFormat="true" ht="18" hidden="false" customHeight="true" outlineLevel="0" collapsed="false">
      <c r="A77" s="134"/>
      <c r="B77" s="171"/>
      <c r="C77" s="171"/>
      <c r="D77" s="139"/>
      <c r="E77" s="198" t="s">
        <v>88</v>
      </c>
      <c r="F77" s="198"/>
      <c r="G77" s="198"/>
      <c r="H77" s="198"/>
      <c r="I77" s="198"/>
      <c r="J77" s="198"/>
      <c r="K77" s="199"/>
      <c r="L77" s="199"/>
      <c r="M77" s="116"/>
      <c r="N77" s="116"/>
      <c r="O77" s="116"/>
      <c r="P77" s="116"/>
      <c r="Q77" s="116"/>
      <c r="R77" s="116"/>
      <c r="S77" s="116"/>
      <c r="T77" s="116"/>
      <c r="U77" s="116"/>
      <c r="V77" s="116"/>
      <c r="W77" s="116"/>
      <c r="X77" s="116"/>
      <c r="Y77" s="116"/>
      <c r="Z77" s="116"/>
    </row>
    <row r="78" s="106" customFormat="true" ht="9" hidden="false" customHeight="true" outlineLevel="0" collapsed="false">
      <c r="A78" s="134"/>
      <c r="B78" s="171"/>
      <c r="C78" s="171"/>
      <c r="D78" s="136"/>
      <c r="E78" s="201"/>
      <c r="F78" s="202"/>
      <c r="G78" s="116"/>
      <c r="H78" s="203"/>
      <c r="I78" s="116"/>
      <c r="J78" s="204"/>
      <c r="K78" s="116"/>
      <c r="L78" s="204"/>
      <c r="M78" s="116"/>
      <c r="N78" s="116"/>
      <c r="O78" s="116"/>
      <c r="P78" s="116"/>
      <c r="Q78" s="116"/>
      <c r="R78" s="116"/>
      <c r="S78" s="116"/>
      <c r="T78" s="116"/>
      <c r="U78" s="116"/>
      <c r="V78" s="116"/>
      <c r="W78" s="116"/>
      <c r="X78" s="116"/>
      <c r="Y78" s="116"/>
      <c r="Z78" s="116"/>
      <c r="AA78" s="174"/>
      <c r="AB78" s="174"/>
      <c r="AC78" s="174"/>
      <c r="AD78" s="174"/>
      <c r="AE78" s="174"/>
      <c r="AF78" s="174"/>
      <c r="AG78" s="174"/>
      <c r="AH78" s="174"/>
      <c r="AI78" s="174"/>
    </row>
    <row r="79" s="106" customFormat="true" ht="18" hidden="false" customHeight="true" outlineLevel="0" collapsed="false">
      <c r="A79" s="134"/>
      <c r="B79" s="171"/>
      <c r="C79" s="171"/>
      <c r="D79" s="136"/>
      <c r="E79" s="205" t="s">
        <v>34</v>
      </c>
      <c r="F79" s="205"/>
      <c r="G79" s="61" t="s">
        <v>35</v>
      </c>
      <c r="H79" s="116"/>
      <c r="I79" s="206"/>
      <c r="J79" s="116"/>
      <c r="K79" s="116"/>
      <c r="L79" s="116"/>
      <c r="M79" s="116"/>
      <c r="N79" s="116"/>
      <c r="O79" s="116"/>
      <c r="P79" s="116"/>
      <c r="Q79" s="116"/>
      <c r="R79" s="116"/>
      <c r="S79" s="116"/>
      <c r="T79" s="116"/>
      <c r="U79" s="116"/>
      <c r="V79" s="116"/>
      <c r="W79" s="116"/>
      <c r="X79" s="116"/>
      <c r="Y79" s="116"/>
      <c r="Z79" s="174"/>
      <c r="AA79" s="174"/>
      <c r="AB79" s="174"/>
      <c r="AC79" s="174"/>
      <c r="AD79" s="174"/>
      <c r="AE79" s="174"/>
      <c r="AF79" s="174"/>
      <c r="AG79" s="174"/>
      <c r="AH79" s="174"/>
      <c r="AI79" s="174"/>
    </row>
    <row r="80" s="106" customFormat="true" ht="18" hidden="false" customHeight="true" outlineLevel="1" collapsed="false">
      <c r="A80" s="134"/>
      <c r="B80" s="116"/>
      <c r="C80" s="116"/>
      <c r="D80" s="136"/>
      <c r="E80" s="44"/>
      <c r="F80" s="44"/>
      <c r="G80" s="44"/>
      <c r="H80" s="44"/>
      <c r="I80" s="44"/>
      <c r="J80" s="44"/>
      <c r="K80" s="44"/>
      <c r="L80" s="44"/>
      <c r="M80" s="44"/>
      <c r="N80" s="44"/>
      <c r="O80" s="44"/>
      <c r="P80" s="44"/>
      <c r="Q80" s="44"/>
      <c r="R80" s="44"/>
      <c r="S80" s="44"/>
      <c r="T80" s="44"/>
      <c r="U80" s="44"/>
      <c r="V80" s="110"/>
      <c r="W80" s="110"/>
      <c r="X80" s="110"/>
      <c r="Z80" s="174"/>
      <c r="AA80" s="174"/>
      <c r="AB80" s="174"/>
      <c r="AC80" s="174"/>
      <c r="AD80" s="174"/>
      <c r="AE80" s="174"/>
      <c r="AF80" s="174"/>
      <c r="AG80" s="174"/>
      <c r="AH80" s="174"/>
      <c r="AI80" s="174"/>
    </row>
    <row r="81" s="106" customFormat="true" ht="18" hidden="false" customHeight="true" outlineLevel="1" collapsed="false">
      <c r="A81" s="134"/>
      <c r="B81" s="116"/>
      <c r="C81" s="116"/>
      <c r="D81" s="136"/>
      <c r="E81" s="44"/>
      <c r="F81" s="44"/>
      <c r="G81" s="44"/>
      <c r="H81" s="44"/>
      <c r="I81" s="44"/>
      <c r="J81" s="44"/>
      <c r="K81" s="44"/>
      <c r="L81" s="44"/>
      <c r="M81" s="44"/>
      <c r="N81" s="44"/>
      <c r="O81" s="44"/>
      <c r="P81" s="44"/>
      <c r="Q81" s="44"/>
      <c r="R81" s="44"/>
      <c r="S81" s="44"/>
      <c r="T81" s="44"/>
      <c r="U81" s="44"/>
      <c r="V81" s="137" t="str">
        <f aca="false">CONCATENATE(TEXT(700-LEN(E80), "#")," chars left")</f>
        <v>700 chars left</v>
      </c>
      <c r="W81" s="110"/>
      <c r="X81" s="110"/>
      <c r="Z81" s="174"/>
      <c r="AA81" s="174"/>
      <c r="AB81" s="174"/>
      <c r="AC81" s="174"/>
      <c r="AD81" s="174"/>
      <c r="AE81" s="174"/>
      <c r="AF81" s="174"/>
      <c r="AG81" s="174"/>
      <c r="AH81" s="174"/>
      <c r="AI81" s="174"/>
    </row>
    <row r="82" s="106" customFormat="true" ht="18" hidden="false" customHeight="true" outlineLevel="0" collapsed="false">
      <c r="A82" s="134"/>
      <c r="B82" s="171"/>
      <c r="C82" s="171"/>
      <c r="D82" s="136"/>
      <c r="E82" s="116"/>
      <c r="F82" s="116"/>
      <c r="G82" s="116"/>
      <c r="H82" s="116"/>
      <c r="I82" s="116"/>
      <c r="J82" s="116"/>
      <c r="K82" s="116"/>
      <c r="L82" s="116"/>
      <c r="M82" s="116"/>
      <c r="N82" s="116"/>
      <c r="O82" s="116"/>
      <c r="P82" s="116"/>
      <c r="Q82" s="116"/>
      <c r="R82" s="116"/>
      <c r="S82" s="116"/>
      <c r="T82" s="110"/>
      <c r="U82" s="110"/>
      <c r="V82" s="110"/>
      <c r="W82" s="110"/>
      <c r="X82" s="110"/>
      <c r="Z82" s="174"/>
      <c r="AA82" s="174"/>
      <c r="AB82" s="174"/>
      <c r="AC82" s="174"/>
      <c r="AD82" s="174"/>
      <c r="AE82" s="174"/>
      <c r="AF82" s="174"/>
      <c r="AG82" s="174"/>
      <c r="AH82" s="174"/>
      <c r="AI82" s="174"/>
    </row>
    <row r="83" s="92" customFormat="true" ht="18" hidden="false" customHeight="true" outlineLevel="0" collapsed="false">
      <c r="A83" s="90"/>
      <c r="B83" s="91"/>
      <c r="C83" s="91"/>
      <c r="D83" s="91"/>
      <c r="E83" s="38"/>
      <c r="F83" s="93"/>
      <c r="G83" s="93"/>
      <c r="H83" s="93"/>
      <c r="I83" s="93"/>
      <c r="J83" s="93"/>
      <c r="K83" s="93"/>
      <c r="L83" s="93"/>
      <c r="M83" s="93"/>
      <c r="N83" s="93"/>
      <c r="O83" s="207"/>
      <c r="P83" s="207"/>
      <c r="Q83" s="207"/>
      <c r="R83" s="207"/>
      <c r="S83" s="207"/>
      <c r="T83" s="94"/>
      <c r="U83" s="94"/>
      <c r="V83" s="94"/>
      <c r="W83" s="94"/>
      <c r="X83" s="94"/>
    </row>
    <row r="84" s="92" customFormat="true" ht="18" hidden="false" customHeight="true" outlineLevel="0" collapsed="false">
      <c r="A84" s="208" t="s">
        <v>89</v>
      </c>
      <c r="B84" s="208" t="s">
        <v>90</v>
      </c>
      <c r="C84" s="208"/>
      <c r="D84" s="209"/>
      <c r="E84" s="44"/>
      <c r="F84" s="44"/>
      <c r="G84" s="44"/>
      <c r="H84" s="44"/>
      <c r="I84" s="44"/>
      <c r="J84" s="44"/>
      <c r="K84" s="44"/>
      <c r="L84" s="44"/>
      <c r="M84" s="44"/>
      <c r="N84" s="44"/>
      <c r="O84" s="44"/>
      <c r="P84" s="44"/>
      <c r="Q84" s="44"/>
      <c r="R84" s="44"/>
      <c r="S84" s="44"/>
      <c r="T84" s="44"/>
      <c r="U84" s="44"/>
      <c r="V84" s="94"/>
      <c r="W84" s="94"/>
      <c r="X84" s="94"/>
    </row>
    <row r="85" s="92" customFormat="true" ht="18" hidden="false" customHeight="true" outlineLevel="0" collapsed="false">
      <c r="A85" s="169"/>
      <c r="B85" s="208"/>
      <c r="C85" s="208"/>
      <c r="D85" s="210"/>
      <c r="E85" s="44"/>
      <c r="F85" s="44"/>
      <c r="G85" s="44"/>
      <c r="H85" s="44"/>
      <c r="I85" s="44"/>
      <c r="J85" s="44"/>
      <c r="K85" s="44"/>
      <c r="L85" s="44"/>
      <c r="M85" s="44"/>
      <c r="N85" s="44"/>
      <c r="O85" s="44"/>
      <c r="P85" s="44"/>
      <c r="Q85" s="44"/>
      <c r="R85" s="44"/>
      <c r="S85" s="44"/>
      <c r="T85" s="44"/>
      <c r="U85" s="44"/>
      <c r="V85" s="46" t="str">
        <f aca="false">CONCATENATE(TEXT(1000-LEN(E84), "#")," chars left")</f>
        <v>1000 chars left</v>
      </c>
      <c r="W85" s="94"/>
      <c r="X85" s="94"/>
    </row>
    <row r="86" s="92" customFormat="true" ht="18.75" hidden="false" customHeight="true" outlineLevel="0" collapsed="false">
      <c r="A86" s="211"/>
    </row>
    <row r="87" s="33" customFormat="true" ht="24.75" hidden="false" customHeight="true" outlineLevel="0" collapsed="false">
      <c r="A87" s="29"/>
      <c r="B87" s="29"/>
      <c r="C87" s="29"/>
      <c r="D87" s="29"/>
      <c r="E87" s="29"/>
      <c r="F87" s="29"/>
      <c r="G87" s="29"/>
      <c r="H87" s="29"/>
      <c r="I87" s="29"/>
      <c r="J87" s="29"/>
      <c r="K87" s="29"/>
      <c r="L87" s="29"/>
      <c r="M87" s="29"/>
      <c r="N87" s="29"/>
      <c r="O87" s="29"/>
      <c r="P87" s="29"/>
      <c r="Q87" s="29"/>
      <c r="R87" s="30"/>
      <c r="S87" s="30"/>
      <c r="T87" s="31"/>
      <c r="U87" s="212"/>
      <c r="V87" s="31"/>
      <c r="W87" s="31"/>
      <c r="X87" s="212"/>
    </row>
    <row r="88" s="214" customFormat="true" ht="12.75" hidden="true" customHeight="false" outlineLevel="0" collapsed="false">
      <c r="A88" s="213"/>
    </row>
    <row r="89" s="214" customFormat="true" ht="12.75" hidden="true" customHeight="false" outlineLevel="0" collapsed="false">
      <c r="A89" s="213"/>
    </row>
    <row r="90" s="214" customFormat="true" ht="12.75" hidden="true" customHeight="false" outlineLevel="0" collapsed="false">
      <c r="A90" s="213"/>
    </row>
    <row r="91" s="214" customFormat="true" ht="12.75" hidden="true" customHeight="false" outlineLevel="0" collapsed="false">
      <c r="A91" s="213"/>
    </row>
    <row r="92" s="214" customFormat="true" ht="12.75" hidden="true" customHeight="false" outlineLevel="0" collapsed="false">
      <c r="A92" s="213"/>
    </row>
    <row r="93" s="214" customFormat="true" ht="12.75" hidden="true" customHeight="false" outlineLevel="0" collapsed="false">
      <c r="A93" s="213"/>
    </row>
    <row r="94" s="214" customFormat="true" ht="12.75" hidden="true" customHeight="false" outlineLevel="0" collapsed="false">
      <c r="A94" s="213"/>
    </row>
    <row r="95" s="214" customFormat="true" ht="12.75" hidden="true" customHeight="false" outlineLevel="0" collapsed="false">
      <c r="A95" s="213"/>
    </row>
    <row r="96" s="214" customFormat="true" ht="12.75" hidden="true" customHeight="false" outlineLevel="0" collapsed="false">
      <c r="A96" s="213"/>
    </row>
    <row r="97" s="214" customFormat="true" ht="12.75" hidden="true" customHeight="false" outlineLevel="0" collapsed="false">
      <c r="A97" s="213"/>
    </row>
    <row r="98" s="214" customFormat="true" ht="12.75" hidden="true" customHeight="false" outlineLevel="0" collapsed="false">
      <c r="A98" s="213"/>
    </row>
    <row r="99" s="214" customFormat="true" ht="12.75" hidden="true" customHeight="false" outlineLevel="0" collapsed="false">
      <c r="A99" s="213"/>
    </row>
    <row r="100" s="214" customFormat="true" ht="12.75" hidden="true" customHeight="false" outlineLevel="0" collapsed="false">
      <c r="A100" s="213"/>
    </row>
    <row r="101" s="214" customFormat="true" ht="12.75" hidden="true" customHeight="false" outlineLevel="0" collapsed="false">
      <c r="A101" s="213"/>
    </row>
    <row r="102" s="214" customFormat="true" ht="12.75" hidden="true" customHeight="false" outlineLevel="0" collapsed="false">
      <c r="A102" s="213"/>
    </row>
    <row r="103" s="214" customFormat="true" ht="12.75" hidden="true" customHeight="false" outlineLevel="0" collapsed="false">
      <c r="A103" s="213"/>
    </row>
    <row r="104" s="214" customFormat="true" ht="12.75" hidden="true" customHeight="false" outlineLevel="0" collapsed="false">
      <c r="A104" s="213"/>
    </row>
    <row r="105" s="214" customFormat="true" ht="12.75" hidden="true" customHeight="false" outlineLevel="0" collapsed="false">
      <c r="A105" s="213"/>
    </row>
    <row r="106" s="214" customFormat="true" ht="12.75" hidden="true" customHeight="false" outlineLevel="0" collapsed="false">
      <c r="A106" s="213"/>
    </row>
    <row r="107" s="214" customFormat="true" ht="12.75" hidden="true" customHeight="false" outlineLevel="0" collapsed="false">
      <c r="A107" s="213"/>
    </row>
    <row r="108" s="214" customFormat="true" ht="12.75" hidden="true" customHeight="false" outlineLevel="0" collapsed="false">
      <c r="A108" s="213"/>
    </row>
    <row r="109" s="214" customFormat="true" ht="12.75" hidden="true" customHeight="false" outlineLevel="0" collapsed="false">
      <c r="A109" s="213"/>
    </row>
    <row r="110" s="214" customFormat="true" ht="12.75" hidden="true" customHeight="false" outlineLevel="0" collapsed="false">
      <c r="A110" s="213"/>
    </row>
    <row r="111" s="214" customFormat="true" ht="12.75" hidden="true" customHeight="false" outlineLevel="0" collapsed="false">
      <c r="A111" s="213"/>
    </row>
    <row r="112" s="214" customFormat="true" ht="12.75" hidden="true" customHeight="false" outlineLevel="0" collapsed="false">
      <c r="A112" s="213"/>
    </row>
    <row r="113" s="214" customFormat="true" ht="12.75" hidden="true" customHeight="false" outlineLevel="0" collapsed="false">
      <c r="A113" s="213"/>
    </row>
    <row r="114" s="214" customFormat="true" ht="12.75" hidden="true" customHeight="false" outlineLevel="0" collapsed="false">
      <c r="A114" s="213"/>
    </row>
    <row r="115" s="214" customFormat="true" ht="12.75" hidden="true" customHeight="false" outlineLevel="0" collapsed="false">
      <c r="A115" s="213"/>
    </row>
    <row r="116" s="214" customFormat="true" ht="12.75" hidden="true" customHeight="false" outlineLevel="0" collapsed="false">
      <c r="A116" s="213"/>
    </row>
    <row r="117" s="214" customFormat="true" ht="12.75" hidden="true" customHeight="false" outlineLevel="0" collapsed="false">
      <c r="A117" s="213"/>
    </row>
    <row r="118" s="214" customFormat="true" ht="12.75" hidden="true" customHeight="false" outlineLevel="0" collapsed="false">
      <c r="A118" s="213"/>
    </row>
    <row r="119" s="214" customFormat="true" ht="12.75" hidden="true" customHeight="false" outlineLevel="0" collapsed="false">
      <c r="A119" s="213"/>
    </row>
    <row r="120" s="214" customFormat="true" ht="12.75" hidden="true" customHeight="false" outlineLevel="0" collapsed="false">
      <c r="A120" s="213"/>
    </row>
    <row r="121" s="214" customFormat="true" ht="12.75" hidden="true" customHeight="false" outlineLevel="0" collapsed="false">
      <c r="A121" s="213"/>
    </row>
    <row r="122" s="214" customFormat="true" ht="12.75" hidden="true" customHeight="false" outlineLevel="0" collapsed="false">
      <c r="A122" s="213"/>
    </row>
    <row r="123" s="214" customFormat="true" ht="12.75" hidden="true" customHeight="false" outlineLevel="0" collapsed="false">
      <c r="A123" s="213"/>
    </row>
    <row r="124" s="214" customFormat="true" ht="12.75" hidden="true" customHeight="false" outlineLevel="0" collapsed="false">
      <c r="A124" s="213"/>
    </row>
    <row r="125" s="214" customFormat="true" ht="12.75" hidden="true" customHeight="false" outlineLevel="0" collapsed="false">
      <c r="A125" s="213"/>
    </row>
    <row r="126" s="214" customFormat="true" ht="12.75" hidden="true" customHeight="false" outlineLevel="0" collapsed="false">
      <c r="A126" s="213"/>
    </row>
    <row r="127" s="214" customFormat="true" ht="12.75" hidden="true" customHeight="false" outlineLevel="0" collapsed="false">
      <c r="A127" s="213"/>
    </row>
    <row r="128" s="214" customFormat="true" ht="12.75" hidden="true" customHeight="false" outlineLevel="0" collapsed="false">
      <c r="A128" s="213"/>
    </row>
    <row r="129" s="214" customFormat="true" ht="12.75" hidden="true" customHeight="false" outlineLevel="0" collapsed="false">
      <c r="A129" s="213"/>
    </row>
    <row r="130" s="214" customFormat="true" ht="12.75" hidden="true" customHeight="false" outlineLevel="0" collapsed="false">
      <c r="A130" s="213"/>
    </row>
    <row r="131" s="214" customFormat="true" ht="12.75" hidden="true" customHeight="false" outlineLevel="0" collapsed="false">
      <c r="A131" s="213"/>
    </row>
    <row r="132" s="214" customFormat="true" ht="12.75" hidden="true" customHeight="false" outlineLevel="0" collapsed="false">
      <c r="A132" s="213"/>
    </row>
    <row r="133" s="214" customFormat="true" ht="12.75" hidden="true" customHeight="false" outlineLevel="0" collapsed="false">
      <c r="A133" s="213"/>
    </row>
    <row r="134" s="214" customFormat="true" ht="12.75" hidden="true" customHeight="false" outlineLevel="0" collapsed="false">
      <c r="A134" s="213"/>
    </row>
    <row r="135" s="214" customFormat="true" ht="12.75" hidden="true" customHeight="false" outlineLevel="0" collapsed="false">
      <c r="A135" s="213"/>
    </row>
    <row r="136" s="214" customFormat="true" ht="12.75" hidden="true" customHeight="false" outlineLevel="0" collapsed="false">
      <c r="A136" s="213"/>
    </row>
    <row r="137" s="214" customFormat="true" ht="12.75" hidden="true" customHeight="false" outlineLevel="0" collapsed="false">
      <c r="A137" s="213"/>
    </row>
    <row r="138" s="214" customFormat="true" ht="12.75" hidden="true" customHeight="false" outlineLevel="0" collapsed="false">
      <c r="A138" s="213"/>
    </row>
    <row r="139" s="214" customFormat="true" ht="12.75" hidden="true" customHeight="false" outlineLevel="0" collapsed="false">
      <c r="A139" s="213"/>
    </row>
    <row r="140" s="214" customFormat="true" ht="12.75" hidden="true" customHeight="false" outlineLevel="0" collapsed="false">
      <c r="A140" s="213"/>
    </row>
    <row r="141" s="214" customFormat="true" ht="12.75" hidden="true" customHeight="false" outlineLevel="0" collapsed="false">
      <c r="A141" s="213"/>
    </row>
    <row r="142" s="214" customFormat="true" ht="12.75" hidden="true" customHeight="false" outlineLevel="0" collapsed="false">
      <c r="A142" s="213"/>
    </row>
    <row r="143" s="214" customFormat="true" ht="12.75" hidden="true" customHeight="false" outlineLevel="0" collapsed="false">
      <c r="A143" s="213"/>
    </row>
    <row r="144" s="214" customFormat="true" ht="12.75" hidden="true" customHeight="false" outlineLevel="0" collapsed="false">
      <c r="A144" s="213"/>
    </row>
    <row r="145" s="214" customFormat="true" ht="12.75" hidden="true" customHeight="false" outlineLevel="0" collapsed="false">
      <c r="A145" s="213"/>
    </row>
    <row r="146" s="214" customFormat="true" ht="12.75" hidden="true" customHeight="false" outlineLevel="0" collapsed="false">
      <c r="A146" s="213"/>
    </row>
    <row r="147" s="214" customFormat="true" ht="12.75" hidden="true" customHeight="false" outlineLevel="0" collapsed="false">
      <c r="A147" s="213"/>
    </row>
    <row r="148" s="214" customFormat="true" ht="12.75" hidden="true" customHeight="false" outlineLevel="0" collapsed="false">
      <c r="A148" s="213"/>
    </row>
    <row r="149" s="214" customFormat="true" ht="12.75" hidden="true" customHeight="false" outlineLevel="0" collapsed="false">
      <c r="A149" s="213"/>
    </row>
    <row r="150" s="214" customFormat="true" ht="12.75" hidden="true" customHeight="false" outlineLevel="0" collapsed="false">
      <c r="A150" s="213"/>
    </row>
    <row r="151" s="214" customFormat="true" ht="12.75" hidden="true" customHeight="false" outlineLevel="0" collapsed="false">
      <c r="A151" s="213"/>
    </row>
    <row r="152" s="214" customFormat="true" ht="12.75" hidden="true" customHeight="false" outlineLevel="0" collapsed="false">
      <c r="A152" s="213"/>
    </row>
    <row r="153" s="214" customFormat="true" ht="12.75" hidden="true" customHeight="false" outlineLevel="0" collapsed="false">
      <c r="A153" s="213"/>
    </row>
    <row r="154" s="214" customFormat="true" ht="12.75" hidden="true" customHeight="false" outlineLevel="0" collapsed="false">
      <c r="A154" s="213"/>
    </row>
    <row r="155" s="214" customFormat="true" ht="12.75" hidden="true" customHeight="false" outlineLevel="0" collapsed="false">
      <c r="A155" s="213"/>
    </row>
    <row r="156" s="214" customFormat="true" ht="12.75" hidden="true" customHeight="false" outlineLevel="0" collapsed="false">
      <c r="A156" s="213"/>
    </row>
    <row r="157" s="214" customFormat="true" ht="12.75" hidden="true" customHeight="false" outlineLevel="0" collapsed="false">
      <c r="A157" s="213"/>
    </row>
    <row r="158" s="214" customFormat="true" ht="12.75" hidden="true" customHeight="false" outlineLevel="0" collapsed="false">
      <c r="A158" s="213"/>
    </row>
    <row r="159" s="214" customFormat="true" ht="12.75" hidden="true" customHeight="false" outlineLevel="0" collapsed="false">
      <c r="A159" s="213"/>
    </row>
    <row r="160" s="214" customFormat="true" ht="12.75" hidden="true" customHeight="false" outlineLevel="0" collapsed="false">
      <c r="A160" s="213"/>
    </row>
    <row r="161" s="214" customFormat="true" ht="12.75" hidden="true" customHeight="false" outlineLevel="0" collapsed="false">
      <c r="A161" s="213"/>
    </row>
    <row r="162" s="214" customFormat="true" ht="12.75" hidden="true" customHeight="false" outlineLevel="0" collapsed="false">
      <c r="A162" s="213"/>
    </row>
    <row r="163" s="214" customFormat="true" ht="12.75" hidden="true" customHeight="false" outlineLevel="0" collapsed="false">
      <c r="A163" s="213"/>
    </row>
    <row r="164" s="214" customFormat="true" ht="12.75" hidden="true" customHeight="false" outlineLevel="0" collapsed="false">
      <c r="A164" s="213"/>
    </row>
    <row r="165" s="214" customFormat="true" ht="12.75" hidden="true" customHeight="false" outlineLevel="0" collapsed="false">
      <c r="A165" s="213"/>
    </row>
    <row r="166" s="214" customFormat="true" ht="12.75" hidden="true" customHeight="false" outlineLevel="0" collapsed="false">
      <c r="A166" s="213"/>
    </row>
    <row r="167" s="214" customFormat="true" ht="12.75" hidden="true" customHeight="false" outlineLevel="0" collapsed="false">
      <c r="A167" s="213"/>
    </row>
    <row r="168" s="214" customFormat="true" ht="12.75" hidden="true" customHeight="false" outlineLevel="0" collapsed="false">
      <c r="A168" s="213"/>
    </row>
    <row r="169" s="214" customFormat="true" ht="12.75" hidden="true" customHeight="false" outlineLevel="0" collapsed="false">
      <c r="A169" s="213"/>
    </row>
    <row r="170" s="214" customFormat="true" ht="12.75" hidden="true" customHeight="false" outlineLevel="0" collapsed="false">
      <c r="A170" s="213"/>
    </row>
    <row r="171" s="214" customFormat="true" ht="12.75" hidden="true" customHeight="false" outlineLevel="0" collapsed="false">
      <c r="A171" s="213"/>
    </row>
    <row r="172" s="214" customFormat="true" ht="12.75" hidden="true" customHeight="false" outlineLevel="0" collapsed="false">
      <c r="A172" s="213"/>
    </row>
    <row r="173" s="214" customFormat="true" ht="12.75" hidden="true" customHeight="false" outlineLevel="0" collapsed="false">
      <c r="A173" s="213"/>
    </row>
    <row r="174" s="214" customFormat="true" ht="12.75" hidden="true" customHeight="false" outlineLevel="0" collapsed="false">
      <c r="A174" s="213"/>
    </row>
    <row r="175" s="214" customFormat="true" ht="12.75" hidden="true" customHeight="false" outlineLevel="0" collapsed="false">
      <c r="A175" s="213"/>
    </row>
    <row r="176" s="214" customFormat="true" ht="12.75" hidden="true" customHeight="false" outlineLevel="0" collapsed="false">
      <c r="A176" s="213"/>
    </row>
    <row r="177" s="214" customFormat="true" ht="12.75" hidden="true" customHeight="false" outlineLevel="0" collapsed="false">
      <c r="A177" s="213"/>
    </row>
    <row r="178" s="214" customFormat="true" ht="12.75" hidden="true" customHeight="false" outlineLevel="0" collapsed="false">
      <c r="A178" s="213"/>
    </row>
    <row r="179" s="214" customFormat="true" ht="12.75" hidden="true" customHeight="false" outlineLevel="0" collapsed="false">
      <c r="A179" s="213"/>
    </row>
  </sheetData>
  <mergeCells count="130">
    <mergeCell ref="A1:Q1"/>
    <mergeCell ref="B8:C10"/>
    <mergeCell ref="E8:U10"/>
    <mergeCell ref="E13:L13"/>
    <mergeCell ref="I14:J14"/>
    <mergeCell ref="K14:L14"/>
    <mergeCell ref="I15:J15"/>
    <mergeCell ref="K15:L15"/>
    <mergeCell ref="I16:J16"/>
    <mergeCell ref="K16:L16"/>
    <mergeCell ref="I17:J17"/>
    <mergeCell ref="K17:L17"/>
    <mergeCell ref="S19:U19"/>
    <mergeCell ref="E20:U20"/>
    <mergeCell ref="E21:L21"/>
    <mergeCell ref="N21:O21"/>
    <mergeCell ref="P21:Q21"/>
    <mergeCell ref="R21:U21"/>
    <mergeCell ref="E22:L22"/>
    <mergeCell ref="N22:O22"/>
    <mergeCell ref="P22:Q22"/>
    <mergeCell ref="R22:U22"/>
    <mergeCell ref="E23:L23"/>
    <mergeCell ref="N23:O23"/>
    <mergeCell ref="P23:Q23"/>
    <mergeCell ref="R23:U23"/>
    <mergeCell ref="B27:C27"/>
    <mergeCell ref="H27:Q27"/>
    <mergeCell ref="B28:C28"/>
    <mergeCell ref="H28:Q28"/>
    <mergeCell ref="H29:Q29"/>
    <mergeCell ref="H30:Q30"/>
    <mergeCell ref="G33:W35"/>
    <mergeCell ref="B38:C38"/>
    <mergeCell ref="P38:Q38"/>
    <mergeCell ref="E39:G40"/>
    <mergeCell ref="H39:K39"/>
    <mergeCell ref="L39:Q39"/>
    <mergeCell ref="J40:K40"/>
    <mergeCell ref="L40:M40"/>
    <mergeCell ref="N40:O40"/>
    <mergeCell ref="P40:Q40"/>
    <mergeCell ref="E41:G41"/>
    <mergeCell ref="J41:K41"/>
    <mergeCell ref="L41:M41"/>
    <mergeCell ref="N41:O41"/>
    <mergeCell ref="P41:Q41"/>
    <mergeCell ref="E42:G42"/>
    <mergeCell ref="J42:K42"/>
    <mergeCell ref="L42:M42"/>
    <mergeCell ref="N42:O42"/>
    <mergeCell ref="P42:Q42"/>
    <mergeCell ref="E43:G43"/>
    <mergeCell ref="J43:K43"/>
    <mergeCell ref="L43:M43"/>
    <mergeCell ref="N43:O43"/>
    <mergeCell ref="P43:Q43"/>
    <mergeCell ref="E44:G44"/>
    <mergeCell ref="J44:K44"/>
    <mergeCell ref="L44:M44"/>
    <mergeCell ref="N44:O44"/>
    <mergeCell ref="P44:Q44"/>
    <mergeCell ref="E45:I45"/>
    <mergeCell ref="J45:K45"/>
    <mergeCell ref="L45:O45"/>
    <mergeCell ref="P45:Q45"/>
    <mergeCell ref="E48:U49"/>
    <mergeCell ref="B53:C60"/>
    <mergeCell ref="E53:G53"/>
    <mergeCell ref="I53:Q53"/>
    <mergeCell ref="R53:T53"/>
    <mergeCell ref="U53:X53"/>
    <mergeCell ref="Y53:Z53"/>
    <mergeCell ref="E54:G54"/>
    <mergeCell ref="I54:Q54"/>
    <mergeCell ref="R54:T54"/>
    <mergeCell ref="U54:X54"/>
    <mergeCell ref="Y54:Z54"/>
    <mergeCell ref="E55:G55"/>
    <mergeCell ref="I55:Q55"/>
    <mergeCell ref="R55:T55"/>
    <mergeCell ref="U55:X55"/>
    <mergeCell ref="Y55:Z55"/>
    <mergeCell ref="E56:G56"/>
    <mergeCell ref="R56:T56"/>
    <mergeCell ref="U56:X56"/>
    <mergeCell ref="Y56:Z56"/>
    <mergeCell ref="E58:F58"/>
    <mergeCell ref="E59:U60"/>
    <mergeCell ref="O62:P62"/>
    <mergeCell ref="E63:J63"/>
    <mergeCell ref="K63:P63"/>
    <mergeCell ref="B64:C71"/>
    <mergeCell ref="E64:F64"/>
    <mergeCell ref="G64:H64"/>
    <mergeCell ref="I64:J64"/>
    <mergeCell ref="K64:L64"/>
    <mergeCell ref="M64:N64"/>
    <mergeCell ref="O64:P64"/>
    <mergeCell ref="Q64:T65"/>
    <mergeCell ref="E65:F65"/>
    <mergeCell ref="G65:H65"/>
    <mergeCell ref="I65:J65"/>
    <mergeCell ref="K65:L65"/>
    <mergeCell ref="M65:N65"/>
    <mergeCell ref="O65:P65"/>
    <mergeCell ref="E66:J66"/>
    <mergeCell ref="E67:H67"/>
    <mergeCell ref="I67:J67"/>
    <mergeCell ref="E68:H68"/>
    <mergeCell ref="I68:J68"/>
    <mergeCell ref="I70:J70"/>
    <mergeCell ref="E72:J72"/>
    <mergeCell ref="K72:L72"/>
    <mergeCell ref="E73:H73"/>
    <mergeCell ref="I73:J73"/>
    <mergeCell ref="K73:L73"/>
    <mergeCell ref="E74:L74"/>
    <mergeCell ref="E75:H75"/>
    <mergeCell ref="I75:J75"/>
    <mergeCell ref="K75:L75"/>
    <mergeCell ref="E76:H76"/>
    <mergeCell ref="I76:J76"/>
    <mergeCell ref="K76:L76"/>
    <mergeCell ref="E77:J77"/>
    <mergeCell ref="K77:L77"/>
    <mergeCell ref="E80:U81"/>
    <mergeCell ref="B84:C85"/>
    <mergeCell ref="E84:U85"/>
    <mergeCell ref="A87:Q87"/>
  </mergeCells>
  <dataValidations count="29">
    <dataValidation allowBlank="true" operator="between" showDropDown="false" showErrorMessage="true" showInputMessage="false" sqref="E8 G33" type="none">
      <formula1>0</formula1>
      <formula2>0</formula2>
    </dataValidation>
    <dataValidation allowBlank="true" operator="between" showDropDown="false" showErrorMessage="true" showInputMessage="true" sqref="H41:I44 H54:H56" type="none">
      <formula1>0</formula1>
      <formula2>0</formula2>
    </dataValidation>
    <dataValidation allowBlank="true" operator="between" prompt="The base year is the reference year against which your target is compared to. If you have set more than one target in your action plan, it is highly recommended to keep the same base year and reduction type. " showDropDown="false" showErrorMessage="true" showInputMessage="true" sqref="H14" type="none">
      <formula1>0</formula1>
      <formula2>0</formula2>
    </dataValidation>
    <dataValidation allowBlank="true" operator="between" prompt="Covenant coordinators and/or supporters, such as regions, provinces,  agencies, city networks etc &#10;" showDropDown="false" showErrorMessage="true" showInputMessage="true" sqref="E42:G42" type="none">
      <formula1>0</formula1>
      <formula2>0</formula2>
    </dataValidation>
    <dataValidation allowBlank="true" operator="between" prompt="Your CO2 or greenhouse gas emissions reduction target expressed in %." showDropDown="false" showErrorMessage="true" showInputMessage="true" sqref="E14:F14" type="none">
      <formula1>0</formula1>
      <formula2>0</formula2>
    </dataValidation>
    <dataValidation allowBlank="true" operator="between" prompt="Refers to the projection of the population by the target year. It is particularly relevant if you have set a per capita reduction target." showDropDown="false" showErrorMessage="true" showInputMessage="true" sqref="K14" type="none">
      <formula1>0</formula1>
      <formula2>0</formula2>
    </dataValidation>
    <dataValidation allowBlank="true" operator="between" prompt="Absolute reduction: If the target is calculated based on the total amount of CO2 emissions in the base year.&#10;Per capita reduction:If the target is calculated based on the total amount of CO2 emissions divided by the number of inhabitants in the base year." showDropDown="false" showErrorMessage="true" showInputMessage="true" sqref="I14" type="none">
      <formula1>0</formula1>
      <formula2>0</formula2>
    </dataValidation>
    <dataValidation allowBlank="true" operator="between" prompt="Depending on the commitments adopted by your Council, you can indicate here a target for 2020, 2030 and/or a longer-term target (i.e. beyond 2030).&#10;EU Signatories commit with a minimum 20% CO2 reduction by 2020 or/and minimum 40% CO2 reduction by 2030." showDropDown="false" showErrorMessage="true" showInputMessage="true" sqref="G14" type="none">
      <formula1>0</formula1>
      <formula2>0</formula2>
    </dataValidation>
    <dataValidation allowBlank="true" operator="between" prompt="The long-term vision that will shape the climate and sustainable energy future of your municipality (incl. key milestones, priority sectors, desired outcomes and potential benefits)." promptTitle="Vision" showDropDown="false" showErrorMessage="true" showInputMessage="true" sqref="B8:C10" type="none">
      <formula1>0</formula1>
      <formula2>0</formula2>
    </dataValidation>
    <dataValidation allowBlank="true" operator="between" prompt="Total hours worked divided by average annual hours worked in full-time jobs. Ex: An FTE of 1.0 means that the person is equivalent to a full-time worker, while an FTE of 0.5 signals that the worker is only half-time." promptTitle="Full-time equivalent (FTE) jobs" showDropDown="false" showErrorMessage="true" showInputMessage="true" sqref="J40 P40" type="none">
      <formula1>0</formula1>
      <formula2>0</formula2>
    </dataValidation>
    <dataValidation allowBlank="true" operator="between" showDropDown="false" showErrorMessage="true" showInputMessage="true" sqref="H15 P22:P23" type="list">
      <formula1>Base2020</formula1>
      <formula2>0</formula2>
    </dataValidation>
    <dataValidation allowBlank="true" operator="between" prompt="If you have set more than one target in your action plan, it is highly recommended to keep the same base year." showDropDown="false" showErrorMessage="true" showInputMessage="true" sqref="H16" type="list">
      <formula1>Base2030</formula1>
      <formula2>0</formula2>
    </dataValidation>
    <dataValidation allowBlank="true" operator="between" prompt="If you have set more than one target in your action plan, it is highly recommended to keep the same base year." showDropDown="false" showErrorMessage="true" showInputMessage="true" sqref="H17" type="list">
      <formula1>Baselong</formula1>
      <formula2>0</formula2>
    </dataValidation>
    <dataValidation allowBlank="true" operator="between" showDropDown="false" showErrorMessage="true" showInputMessage="true" sqref="I15" type="list">
      <formula1>redtype</formula1>
      <formula2>0</formula2>
    </dataValidation>
    <dataValidation allowBlank="true" operator="between" showDropDown="false" showErrorMessage="true" showInputMessage="true" sqref="I73 I75:I76" type="list">
      <formula1>selectx</formula1>
      <formula2>0</formula2>
    </dataValidation>
    <dataValidation allowBlank="true" operator="between" showDropDown="false" showErrorMessage="true" showInputMessage="true" sqref="I67" type="list">
      <formula1>timestart</formula1>
      <formula2>0</formula2>
    </dataValidation>
    <dataValidation allowBlank="true" operator="between" showDropDown="false" showErrorMessage="true" showInputMessage="true" sqref="I68 H69:J69" type="list">
      <formula1>timefinal</formula1>
      <formula2>0</formula2>
    </dataValidation>
    <dataValidation allowBlank="true" operator="between" prompt="Describe your adaptation goal(s) and its(their) timescale, if any, either in descriptive terms or/and in quantitative terms. Specify the target and base years (if applicable)." promptTitle="Adaptation Goal" showDropDown="false" showErrorMessage="true" showInputMessage="true" sqref="E21:L21" type="none">
      <formula1>0</formula1>
      <formula2>0</formula2>
    </dataValidation>
    <dataValidation allowBlank="true" operator="between" prompt="The base year is the reference year against which your target is compared to." showDropDown="false" showErrorMessage="true" showInputMessage="true" sqref="P21" type="none">
      <formula1>0</formula1>
      <formula2>0</formula2>
    </dataValidation>
    <dataValidation allowBlank="true" operator="between" prompt="Add comments, e.g. specify the main funding mechanisms foreseen and how they are secure on the short-, mid- and long-terms." showDropDown="false" showErrorMessage="true" showInputMessage="true" sqref="E80:U81" type="none">
      <formula1>0</formula1>
      <formula2>0</formula2>
    </dataValidation>
    <dataValidation allowBlank="true" operator="between" prompt="Describe here how you are planning to monitor your SECAP implementation (e.g. number of revisions foreseen, corresponding timeframe, etc.)." showDropDown="false" showErrorMessage="true" showInputMessage="true" sqref="E84:U85" type="none">
      <formula1>0</formula1>
      <formula2>0</formula2>
    </dataValidation>
    <dataValidation allowBlank="true" operator="between" prompt="Specify here how stakeholders and citizens were engaged in the preparation of your action plan (i.e. which participation methods, how many people were involved) and how you plan to involve them in the ensuing implementation." showDropDown="false" showErrorMessage="true" showInputMessage="true" sqref="E59:U60" type="none">
      <formula1>0</formula1>
      <formula2>0</formula2>
    </dataValidation>
    <dataValidation allowBlank="true" operator="between" prompt="Select here which institution(s) allocate(s) staff to the preparation (and implementation) of your action plan. Specify the number of full-time equivalent (FTE) jobs (optional). " showDropDown="false" showErrorMessage="true" showInputMessage="true" sqref="B38:C38" type="none">
      <formula1>0</formula1>
      <formula2>0</formula2>
    </dataValidation>
    <dataValidation allowBlank="true" operator="between" prompt="f you have set more than one target in your action plan, it is highly recommended to keep the same reduction type. " showDropDown="false" showErrorMessage="true" showInputMessage="true" sqref="I16:I17" type="list">
      <formula1>redtype</formula1>
      <formula2>0</formula2>
    </dataValidation>
    <dataValidation allowBlank="true" operator="between" showDropDown="false" showErrorMessage="true" showInputMessage="true" sqref="G17" type="list">
      <formula1>Long_term_target_year</formula1>
      <formula2>0</formula2>
    </dataValidation>
    <dataValidation allowBlank="true" operator="between" showDropDown="false" showErrorMessage="true" showInputMessage="true" sqref="N22:N23" type="list">
      <formula1>TargetYear</formula1>
      <formula2>0</formula2>
    </dataValidation>
    <dataValidation allowBlank="true" operator="between" prompt="Specific administrative structures your local authority has created or assigned to implement your action plan in the framework of the Covenant of Mayors initiative." showDropDown="false" showErrorMessage="true" showInputMessage="true" sqref="B27:B28" type="none">
      <formula1>0</formula1>
      <formula2>0</formula2>
    </dataValidation>
    <dataValidation allowBlank="true" operator="between" prompt="Questionnaire / online survey / in-depth interview" showDropDown="false" showErrorMessage="true" showInputMessage="false" sqref="U54:Y56" type="none">
      <formula1>0</formula1>
      <formula2>0</formula2>
    </dataValidation>
    <dataValidation allowBlank="true" operator="between" showDropDown="false" showErrorMessage="true" showInputMessage="true" sqref="R54:R56" type="list">
      <formula1>level_inv</formula1>
      <formula2>0</formula2>
    </dataValidation>
  </dataValidations>
  <hyperlinks>
    <hyperlink ref="Z1" location="Home!A1" display="y HOME"/>
  </hyperlinks>
  <printOptions headings="false" gridLines="false" gridLinesSet="true" horizontalCentered="true" verticalCentered="false"/>
  <pageMargins left="0.196527777777778" right="0.196527777777778" top="0.196527777777778" bottom="0.196527777777778" header="0.511805555555555" footer="0.511805555555555"/>
  <pageSetup paperSize="8" scale="100" firstPageNumber="0" fitToWidth="1" fitToHeight="1" pageOrder="downThenOver" orientation="landscape" blackAndWhite="false" draft="false" cellComments="atEnd" useFirstPageNumber="false" horizontalDpi="300" verticalDpi="300" copies="1"/>
  <headerFooter differentFirst="false" differentOddEven="false">
    <oddHeader/>
    <oddFooter/>
  </headerFooter>
  <rowBreaks count="1" manualBreakCount="1">
    <brk id="51" man="true" max="16383" min="0"/>
  </rowBreaks>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20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120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120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120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6" name="">
              <controlPr defaultSize="0" locked="1" autoFill="0" autoLine="0" autoPict="0" print="true" altText="Check Box 120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6" r:id="rId7" name="">
              <controlPr defaultSize="0" locked="1" autoFill="0" autoLine="0" autoPict="0" print="true" altText="Check Box 120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7" r:id="rId8" name="">
              <controlPr defaultSize="0" locked="1" autoFill="0" autoLine="0" autoPict="0" print="true" altText="Check Box 120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8" r:id="rId9" name="">
              <controlPr defaultSize="0" locked="1" autoFill="0" autoLine="0" autoPict="0" print="true" altText="Check Box 121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9" r:id="rId10" name="">
              <controlPr defaultSize="0" locked="1" autoFill="0" autoLine="0" autoPict="0" print="true" altText="Check Box 121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0" r:id="rId11" name="">
              <controlPr defaultSize="0" locked="1" autoFill="0" autoLine="0" autoPict="0" print="true" altText="Check Box 121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1" r:id="rId12" name="">
              <controlPr defaultSize="0" locked="1" autoFill="0" autoLine="0" autoPict="0" print="true" altText="Check Box 121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2" r:id="rId13" name="">
              <controlPr defaultSize="0" locked="1" autoFill="0" autoLine="0" autoPict="0" print="true" altText="Check Box 121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3" r:id="rId14" name="">
              <controlPr defaultSize="0" locked="1" autoFill="0" autoLine="0" autoPict="0" print="true" altText="Check Box 1215">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4" r:id="rId15" name="">
              <controlPr defaultSize="0" locked="1" autoFill="0" autoLine="0" autoPict="0" print="true" altText="Check Box 121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5" r:id="rId16" name="">
              <controlPr defaultSize="0" locked="1" autoFill="0" autoLine="0" autoPict="0" print="true" altText="Check Box 121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6" r:id="rId17" name="">
              <controlPr defaultSize="0" locked="1" autoFill="0" autoLine="0" autoPict="0" print="true" altText="Check Box 121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7" r:id="rId18" name="">
              <controlPr defaultSize="0" locked="1" autoFill="0" autoLine="0" autoPict="0" print="true" altText="Check Box 121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8" r:id="rId19" name="">
              <controlPr defaultSize="0" locked="1" autoFill="0" autoLine="0" autoPict="0" print="true" altText="Check Box 122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9" r:id="rId20" name="">
              <controlPr defaultSize="0" locked="1" autoFill="0" autoLine="0" autoPict="0" print="true" altText="Check Box 122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0" r:id="rId21" name="">
              <controlPr defaultSize="0" locked="1" autoFill="0" autoLine="0" autoPict="0" print="true" altText="Check Box 122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1" r:id="rId22" name="">
              <controlPr defaultSize="0" locked="1" autoFill="0" autoLine="0" autoPict="0" print="true" altText="Check Box 123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2" r:id="rId23" name="">
              <controlPr defaultSize="0" locked="1" autoFill="0" autoLine="0" autoPict="0" print="true" altText="Check Box 123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3" r:id="rId24" name="">
              <controlPr defaultSize="0" locked="1" autoFill="0" autoLine="0" autoPict="0" print="true" altText="Check Box 122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4" r:id="rId25" name="">
              <controlPr defaultSize="0" locked="1" autoFill="0" autoLine="0" autoPict="0" print="true" altText="Check Box 122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5" r:id="rId26" name="">
              <controlPr defaultSize="0" locked="1" autoFill="0" autoLine="0" autoPict="0" print="true" altText="Check Box 1224">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D9D9D9"/>
    <pageSetUpPr fitToPage="false"/>
  </sheetPr>
  <dimension ref="A1:J15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L70" activeCellId="0" sqref="L70"/>
    </sheetView>
  </sheetViews>
  <sheetFormatPr defaultColWidth="10.9921875" defaultRowHeight="14.25" zeroHeight="false" outlineLevelRow="0" outlineLevelCol="0"/>
  <cols>
    <col collapsed="false" customWidth="true" hidden="false" outlineLevel="0" max="1" min="1" style="800" width="10.87"/>
    <col collapsed="false" customWidth="true" hidden="false" outlineLevel="0" max="2" min="2" style="800" width="3.5"/>
    <col collapsed="false" customWidth="true" hidden="false" outlineLevel="0" max="3" min="3" style="800" width="13.5"/>
    <col collapsed="false" customWidth="false" hidden="false" outlineLevel="0" max="7" min="4" style="800" width="11"/>
    <col collapsed="false" customWidth="true" hidden="false" outlineLevel="0" max="8" min="8" style="800" width="3"/>
    <col collapsed="false" customWidth="true" hidden="false" outlineLevel="0" max="9" min="9" style="800" width="23.13"/>
    <col collapsed="false" customWidth="true" hidden="false" outlineLevel="0" max="10" min="10" style="800" width="16.62"/>
    <col collapsed="false" customWidth="false" hidden="false" outlineLevel="0" max="1024" min="11" style="800" width="11"/>
  </cols>
  <sheetData>
    <row r="1" s="804" customFormat="true" ht="32.1" hidden="false" customHeight="true" outlineLevel="0" collapsed="false">
      <c r="A1" s="1364" t="s">
        <v>1170</v>
      </c>
      <c r="B1" s="1364"/>
      <c r="C1" s="1364"/>
      <c r="D1" s="1364"/>
      <c r="E1" s="1364"/>
      <c r="F1" s="1365"/>
      <c r="G1" s="1366"/>
      <c r="H1" s="1367"/>
      <c r="I1" s="1368"/>
      <c r="J1" s="1365" t="s">
        <v>4</v>
      </c>
    </row>
    <row r="2" customFormat="false" ht="25.5" hidden="false" customHeight="true" outlineLevel="0" collapsed="false">
      <c r="A2" s="1369" t="s">
        <v>3</v>
      </c>
      <c r="B2" s="1369"/>
      <c r="C2" s="1369" t="s">
        <v>1171</v>
      </c>
      <c r="D2" s="1369"/>
      <c r="E2" s="1369"/>
      <c r="F2" s="1369"/>
      <c r="G2" s="1369"/>
      <c r="H2" s="1369"/>
      <c r="I2" s="1369" t="s">
        <v>485</v>
      </c>
    </row>
    <row r="3" customFormat="false" ht="22.5" hidden="false" customHeight="false" outlineLevel="0" collapsed="false">
      <c r="A3" s="1370" t="s">
        <v>1172</v>
      </c>
      <c r="C3" s="1371" t="s">
        <v>1173</v>
      </c>
      <c r="D3" s="1371" t="s">
        <v>1174</v>
      </c>
      <c r="E3" s="1371" t="s">
        <v>1175</v>
      </c>
      <c r="F3" s="1372" t="s">
        <v>1176</v>
      </c>
      <c r="G3" s="1371" t="s">
        <v>553</v>
      </c>
      <c r="I3" s="1373" t="s">
        <v>1177</v>
      </c>
      <c r="J3" s="1373" t="s">
        <v>1178</v>
      </c>
    </row>
    <row r="4" customFormat="false" ht="14.25" hidden="false" customHeight="false" outlineLevel="0" collapsed="false">
      <c r="A4" s="1374" t="s">
        <v>407</v>
      </c>
      <c r="C4" s="1374" t="s">
        <v>407</v>
      </c>
      <c r="D4" s="1374" t="s">
        <v>407</v>
      </c>
      <c r="E4" s="1374" t="s">
        <v>407</v>
      </c>
      <c r="F4" s="1374" t="s">
        <v>407</v>
      </c>
      <c r="G4" s="1374" t="s">
        <v>407</v>
      </c>
      <c r="I4" s="1374" t="s">
        <v>407</v>
      </c>
      <c r="J4" s="1374" t="s">
        <v>407</v>
      </c>
    </row>
    <row r="5" customFormat="false" ht="14.25" hidden="false" customHeight="false" outlineLevel="0" collapsed="false">
      <c r="A5" s="1374" t="s">
        <v>1179</v>
      </c>
      <c r="C5" s="1375" t="s">
        <v>1179</v>
      </c>
      <c r="D5" s="1375" t="s">
        <v>1180</v>
      </c>
      <c r="E5" s="1375" t="s">
        <v>1179</v>
      </c>
      <c r="F5" s="1376" t="s">
        <v>1181</v>
      </c>
      <c r="G5" s="1375" t="s">
        <v>1182</v>
      </c>
      <c r="I5" s="1377" t="s">
        <v>325</v>
      </c>
      <c r="J5" s="1377" t="s">
        <v>589</v>
      </c>
    </row>
    <row r="6" customFormat="false" ht="14.25" hidden="false" customHeight="false" outlineLevel="0" collapsed="false">
      <c r="A6" s="1374" t="s">
        <v>1183</v>
      </c>
      <c r="C6" s="1375" t="s">
        <v>1184</v>
      </c>
      <c r="D6" s="1375" t="s">
        <v>1185</v>
      </c>
      <c r="E6" s="1375" t="s">
        <v>1184</v>
      </c>
      <c r="F6" s="1376" t="s">
        <v>1186</v>
      </c>
      <c r="G6" s="1375" t="s">
        <v>1187</v>
      </c>
      <c r="I6" s="1377" t="s">
        <v>327</v>
      </c>
      <c r="J6" s="1377" t="s">
        <v>590</v>
      </c>
    </row>
    <row r="7" customFormat="false" ht="14.25" hidden="false" customHeight="false" outlineLevel="0" collapsed="false">
      <c r="A7" s="1378" t="s">
        <v>1188</v>
      </c>
      <c r="C7" s="1375" t="s">
        <v>1188</v>
      </c>
      <c r="D7" s="1375" t="s">
        <v>1189</v>
      </c>
      <c r="E7" s="1375" t="s">
        <v>1188</v>
      </c>
      <c r="F7" s="1376" t="s">
        <v>1190</v>
      </c>
      <c r="G7" s="1375" t="s">
        <v>1191</v>
      </c>
      <c r="I7" s="1377" t="s">
        <v>328</v>
      </c>
      <c r="J7" s="1377" t="s">
        <v>591</v>
      </c>
    </row>
    <row r="8" customFormat="false" ht="14.25" hidden="false" customHeight="false" outlineLevel="0" collapsed="false">
      <c r="A8" s="1379"/>
      <c r="C8" s="1380" t="s">
        <v>1192</v>
      </c>
      <c r="D8" s="1380" t="s">
        <v>873</v>
      </c>
      <c r="E8" s="1380" t="s">
        <v>1192</v>
      </c>
      <c r="F8" s="1381" t="s">
        <v>873</v>
      </c>
      <c r="G8" s="1375" t="s">
        <v>537</v>
      </c>
      <c r="I8" s="1377" t="s">
        <v>329</v>
      </c>
      <c r="J8" s="1382" t="s">
        <v>592</v>
      </c>
    </row>
    <row r="9" customFormat="false" ht="14.25" hidden="false" customHeight="false" outlineLevel="0" collapsed="false">
      <c r="A9" s="1370" t="s">
        <v>1193</v>
      </c>
      <c r="C9" s="844"/>
      <c r="D9" s="844"/>
      <c r="E9" s="844"/>
      <c r="F9" s="844"/>
      <c r="G9" s="1380" t="s">
        <v>873</v>
      </c>
      <c r="I9" s="1377" t="s">
        <v>182</v>
      </c>
      <c r="J9" s="1383"/>
    </row>
    <row r="10" customFormat="false" ht="14.25" hidden="false" customHeight="false" outlineLevel="0" collapsed="false">
      <c r="A10" s="1374" t="s">
        <v>407</v>
      </c>
      <c r="I10" s="1377" t="s">
        <v>389</v>
      </c>
      <c r="J10" s="1384"/>
    </row>
    <row r="11" customFormat="false" ht="14.25" hidden="false" customHeight="false" outlineLevel="0" collapsed="false">
      <c r="A11" s="1374" t="s">
        <v>1194</v>
      </c>
      <c r="C11" s="1385" t="s">
        <v>1195</v>
      </c>
      <c r="D11" s="1371" t="s">
        <v>1196</v>
      </c>
      <c r="I11" s="1377" t="s">
        <v>390</v>
      </c>
      <c r="J11" s="1386"/>
    </row>
    <row r="12" customFormat="false" ht="18" hidden="false" customHeight="false" outlineLevel="0" collapsed="false">
      <c r="A12" s="1374" t="s">
        <v>1197</v>
      </c>
      <c r="C12" s="1387" t="s">
        <v>1094</v>
      </c>
      <c r="D12" s="1374" t="s">
        <v>1113</v>
      </c>
      <c r="I12" s="1377" t="s">
        <v>391</v>
      </c>
    </row>
    <row r="13" customFormat="false" ht="18" hidden="false" customHeight="false" outlineLevel="0" collapsed="false">
      <c r="A13" s="1374" t="s">
        <v>1198</v>
      </c>
      <c r="C13" s="1388" t="s">
        <v>1199</v>
      </c>
      <c r="D13" s="1389" t="s">
        <v>1200</v>
      </c>
      <c r="I13" s="1377" t="s">
        <v>333</v>
      </c>
    </row>
    <row r="14" customFormat="false" ht="18" hidden="false" customHeight="false" outlineLevel="0" collapsed="false">
      <c r="A14" s="1378" t="s">
        <v>1027</v>
      </c>
      <c r="C14" s="1390" t="s">
        <v>1201</v>
      </c>
      <c r="D14" s="1382"/>
      <c r="I14" s="1377" t="s">
        <v>392</v>
      </c>
    </row>
    <row r="15" customFormat="false" ht="14.25" hidden="false" customHeight="false" outlineLevel="0" collapsed="false">
      <c r="I15" s="1377" t="s">
        <v>335</v>
      </c>
    </row>
    <row r="16" customFormat="false" ht="14.25" hidden="false" customHeight="false" outlineLevel="0" collapsed="false">
      <c r="I16" s="1382" t="s">
        <v>47</v>
      </c>
      <c r="J16" s="1391"/>
    </row>
    <row r="17" customFormat="false" ht="14.25" hidden="false" customHeight="false" outlineLevel="0" collapsed="false">
      <c r="I17" s="844"/>
    </row>
    <row r="18" customFormat="false" ht="14.25" hidden="false" customHeight="false" outlineLevel="0" collapsed="false">
      <c r="I18" s="1373" t="s">
        <v>354</v>
      </c>
    </row>
    <row r="19" customFormat="false" ht="14.25" hidden="false" customHeight="false" outlineLevel="0" collapsed="false">
      <c r="I19" s="1374" t="s">
        <v>407</v>
      </c>
    </row>
    <row r="20" customFormat="false" ht="14.25" hidden="false" customHeight="false" outlineLevel="0" collapsed="false">
      <c r="F20" s="927"/>
      <c r="I20" s="1377" t="s">
        <v>1202</v>
      </c>
    </row>
    <row r="21" customFormat="false" ht="14.25" hidden="false" customHeight="false" outlineLevel="0" collapsed="false">
      <c r="I21" s="1382" t="s">
        <v>1203</v>
      </c>
    </row>
    <row r="23" customFormat="false" ht="14.25" hidden="false" customHeight="false" outlineLevel="0" collapsed="false">
      <c r="I23" s="1373" t="s">
        <v>553</v>
      </c>
    </row>
    <row r="24" customFormat="false" ht="14.25" hidden="false" customHeight="false" outlineLevel="0" collapsed="false">
      <c r="I24" s="1374" t="s">
        <v>407</v>
      </c>
    </row>
    <row r="25" customFormat="false" ht="14.25" hidden="false" customHeight="false" outlineLevel="0" collapsed="false">
      <c r="I25" s="1392" t="s">
        <v>873</v>
      </c>
    </row>
    <row r="26" customFormat="false" ht="14.25" hidden="false" customHeight="false" outlineLevel="0" collapsed="false">
      <c r="I26" s="1392" t="n">
        <v>1990</v>
      </c>
    </row>
    <row r="27" customFormat="false" ht="14.25" hidden="false" customHeight="false" outlineLevel="0" collapsed="false">
      <c r="I27" s="1392" t="n">
        <v>1991</v>
      </c>
    </row>
    <row r="28" customFormat="false" ht="14.25" hidden="false" customHeight="false" outlineLevel="0" collapsed="false">
      <c r="I28" s="1392" t="n">
        <v>1992</v>
      </c>
    </row>
    <row r="29" customFormat="false" ht="14.25" hidden="false" customHeight="false" outlineLevel="0" collapsed="false">
      <c r="I29" s="1392" t="n">
        <v>1993</v>
      </c>
    </row>
    <row r="30" customFormat="false" ht="14.25" hidden="false" customHeight="false" outlineLevel="0" collapsed="false">
      <c r="I30" s="1392" t="n">
        <v>1994</v>
      </c>
    </row>
    <row r="31" customFormat="false" ht="14.25" hidden="false" customHeight="false" outlineLevel="0" collapsed="false">
      <c r="I31" s="1392" t="n">
        <v>1995</v>
      </c>
    </row>
    <row r="32" customFormat="false" ht="14.25" hidden="false" customHeight="false" outlineLevel="0" collapsed="false">
      <c r="I32" s="1392" t="n">
        <v>1996</v>
      </c>
    </row>
    <row r="33" customFormat="false" ht="14.25" hidden="false" customHeight="false" outlineLevel="0" collapsed="false">
      <c r="I33" s="1392" t="n">
        <v>1997</v>
      </c>
    </row>
    <row r="34" customFormat="false" ht="14.25" hidden="false" customHeight="false" outlineLevel="0" collapsed="false">
      <c r="I34" s="1392" t="n">
        <v>1998</v>
      </c>
    </row>
    <row r="35" customFormat="false" ht="14.25" hidden="false" customHeight="false" outlineLevel="0" collapsed="false">
      <c r="I35" s="1392" t="n">
        <v>1999</v>
      </c>
    </row>
    <row r="36" customFormat="false" ht="14.25" hidden="false" customHeight="false" outlineLevel="0" collapsed="false">
      <c r="I36" s="1392" t="n">
        <v>2000</v>
      </c>
    </row>
    <row r="37" customFormat="false" ht="14.25" hidden="false" customHeight="false" outlineLevel="0" collapsed="false">
      <c r="I37" s="1392" t="n">
        <v>2001</v>
      </c>
    </row>
    <row r="38" customFormat="false" ht="14.25" hidden="false" customHeight="false" outlineLevel="0" collapsed="false">
      <c r="I38" s="1392" t="n">
        <v>2002</v>
      </c>
    </row>
    <row r="39" customFormat="false" ht="14.25" hidden="false" customHeight="false" outlineLevel="0" collapsed="false">
      <c r="I39" s="1392" t="n">
        <v>2003</v>
      </c>
    </row>
    <row r="40" customFormat="false" ht="14.25" hidden="false" customHeight="false" outlineLevel="0" collapsed="false">
      <c r="I40" s="1392" t="n">
        <v>2004</v>
      </c>
    </row>
    <row r="41" customFormat="false" ht="14.25" hidden="false" customHeight="false" outlineLevel="0" collapsed="false">
      <c r="I41" s="1392" t="n">
        <v>2005</v>
      </c>
    </row>
    <row r="42" customFormat="false" ht="14.25" hidden="false" customHeight="false" outlineLevel="0" collapsed="false">
      <c r="I42" s="1392" t="n">
        <v>2006</v>
      </c>
    </row>
    <row r="43" customFormat="false" ht="14.25" hidden="false" customHeight="false" outlineLevel="0" collapsed="false">
      <c r="I43" s="1392" t="n">
        <v>2007</v>
      </c>
    </row>
    <row r="44" customFormat="false" ht="14.25" hidden="false" customHeight="false" outlineLevel="0" collapsed="false">
      <c r="I44" s="1392" t="n">
        <v>2008</v>
      </c>
    </row>
    <row r="45" customFormat="false" ht="14.25" hidden="false" customHeight="false" outlineLevel="0" collapsed="false">
      <c r="I45" s="1392" t="n">
        <v>2009</v>
      </c>
    </row>
    <row r="46" customFormat="false" ht="14.25" hidden="false" customHeight="false" outlineLevel="0" collapsed="false">
      <c r="I46" s="1392" t="n">
        <v>2010</v>
      </c>
    </row>
    <row r="47" customFormat="false" ht="14.25" hidden="false" customHeight="false" outlineLevel="0" collapsed="false">
      <c r="I47" s="1392" t="n">
        <v>2011</v>
      </c>
    </row>
    <row r="48" customFormat="false" ht="14.25" hidden="false" customHeight="false" outlineLevel="0" collapsed="false">
      <c r="I48" s="1392" t="n">
        <v>2012</v>
      </c>
    </row>
    <row r="49" customFormat="false" ht="14.25" hidden="false" customHeight="false" outlineLevel="0" collapsed="false">
      <c r="I49" s="1392" t="n">
        <v>2013</v>
      </c>
    </row>
    <row r="50" customFormat="false" ht="14.25" hidden="false" customHeight="false" outlineLevel="0" collapsed="false">
      <c r="I50" s="1392" t="n">
        <v>2014</v>
      </c>
    </row>
    <row r="51" customFormat="false" ht="14.25" hidden="false" customHeight="false" outlineLevel="0" collapsed="false">
      <c r="I51" s="1392" t="n">
        <v>2015</v>
      </c>
    </row>
    <row r="52" customFormat="false" ht="14.25" hidden="false" customHeight="false" outlineLevel="0" collapsed="false">
      <c r="I52" s="1392" t="n">
        <v>2016</v>
      </c>
    </row>
    <row r="53" customFormat="false" ht="14.25" hidden="false" customHeight="false" outlineLevel="0" collapsed="false">
      <c r="I53" s="1392" t="n">
        <v>2017</v>
      </c>
    </row>
    <row r="54" customFormat="false" ht="14.25" hidden="false" customHeight="false" outlineLevel="0" collapsed="false">
      <c r="I54" s="1392" t="n">
        <v>2018</v>
      </c>
    </row>
    <row r="55" customFormat="false" ht="14.25" hidden="false" customHeight="false" outlineLevel="0" collapsed="false">
      <c r="I55" s="1392" t="n">
        <v>2019</v>
      </c>
    </row>
    <row r="56" customFormat="false" ht="14.25" hidden="false" customHeight="false" outlineLevel="0" collapsed="false">
      <c r="I56" s="1392" t="n">
        <v>2020</v>
      </c>
    </row>
    <row r="57" customFormat="false" ht="14.25" hidden="false" customHeight="false" outlineLevel="0" collapsed="false">
      <c r="I57" s="1392" t="n">
        <v>2021</v>
      </c>
    </row>
    <row r="58" customFormat="false" ht="14.25" hidden="false" customHeight="false" outlineLevel="0" collapsed="false">
      <c r="I58" s="1392" t="n">
        <v>2022</v>
      </c>
    </row>
    <row r="59" customFormat="false" ht="14.25" hidden="false" customHeight="false" outlineLevel="0" collapsed="false">
      <c r="I59" s="1392" t="n">
        <v>2023</v>
      </c>
    </row>
    <row r="60" customFormat="false" ht="14.25" hidden="false" customHeight="false" outlineLevel="0" collapsed="false">
      <c r="I60" s="1392" t="n">
        <v>2024</v>
      </c>
    </row>
    <row r="61" customFormat="false" ht="14.25" hidden="false" customHeight="false" outlineLevel="0" collapsed="false">
      <c r="I61" s="1392" t="n">
        <v>2025</v>
      </c>
    </row>
    <row r="62" customFormat="false" ht="14.25" hidden="false" customHeight="false" outlineLevel="0" collapsed="false">
      <c r="I62" s="1392" t="n">
        <v>2026</v>
      </c>
    </row>
    <row r="63" customFormat="false" ht="14.25" hidden="false" customHeight="false" outlineLevel="0" collapsed="false">
      <c r="I63" s="1392" t="n">
        <v>2027</v>
      </c>
    </row>
    <row r="64" customFormat="false" ht="14.25" hidden="false" customHeight="false" outlineLevel="0" collapsed="false">
      <c r="I64" s="1392" t="n">
        <v>2028</v>
      </c>
    </row>
    <row r="65" customFormat="false" ht="14.25" hidden="false" customHeight="false" outlineLevel="0" collapsed="false">
      <c r="I65" s="1392" t="n">
        <v>2029</v>
      </c>
    </row>
    <row r="66" customFormat="false" ht="14.25" hidden="false" customHeight="false" outlineLevel="0" collapsed="false">
      <c r="I66" s="1392" t="n">
        <v>2030</v>
      </c>
    </row>
    <row r="67" customFormat="false" ht="14.25" hidden="false" customHeight="false" outlineLevel="0" collapsed="false">
      <c r="I67" s="1392" t="n">
        <v>2031</v>
      </c>
    </row>
    <row r="68" customFormat="false" ht="14.25" hidden="false" customHeight="false" outlineLevel="0" collapsed="false">
      <c r="I68" s="1392" t="n">
        <v>2032</v>
      </c>
    </row>
    <row r="69" customFormat="false" ht="14.25" hidden="false" customHeight="false" outlineLevel="0" collapsed="false">
      <c r="I69" s="1392" t="n">
        <v>2033</v>
      </c>
    </row>
    <row r="70" customFormat="false" ht="14.25" hidden="false" customHeight="false" outlineLevel="0" collapsed="false">
      <c r="I70" s="1392" t="n">
        <v>2034</v>
      </c>
    </row>
    <row r="71" customFormat="false" ht="14.25" hidden="false" customHeight="false" outlineLevel="0" collapsed="false">
      <c r="I71" s="1392" t="n">
        <v>2035</v>
      </c>
    </row>
    <row r="72" customFormat="false" ht="14.25" hidden="false" customHeight="false" outlineLevel="0" collapsed="false">
      <c r="I72" s="1392" t="n">
        <v>2036</v>
      </c>
    </row>
    <row r="73" customFormat="false" ht="14.25" hidden="false" customHeight="false" outlineLevel="0" collapsed="false">
      <c r="I73" s="1392" t="n">
        <v>2037</v>
      </c>
    </row>
    <row r="74" customFormat="false" ht="14.25" hidden="false" customHeight="false" outlineLevel="0" collapsed="false">
      <c r="I74" s="1392" t="n">
        <v>2038</v>
      </c>
    </row>
    <row r="75" customFormat="false" ht="14.25" hidden="false" customHeight="false" outlineLevel="0" collapsed="false">
      <c r="I75" s="1392" t="n">
        <v>2039</v>
      </c>
    </row>
    <row r="76" customFormat="false" ht="14.25" hidden="false" customHeight="false" outlineLevel="0" collapsed="false">
      <c r="I76" s="1392" t="n">
        <v>2040</v>
      </c>
    </row>
    <row r="77" customFormat="false" ht="14.25" hidden="false" customHeight="false" outlineLevel="0" collapsed="false">
      <c r="I77" s="1392" t="n">
        <v>2041</v>
      </c>
    </row>
    <row r="78" customFormat="false" ht="14.25" hidden="false" customHeight="false" outlineLevel="0" collapsed="false">
      <c r="I78" s="1392" t="n">
        <v>2042</v>
      </c>
    </row>
    <row r="79" customFormat="false" ht="14.25" hidden="false" customHeight="false" outlineLevel="0" collapsed="false">
      <c r="I79" s="1392" t="n">
        <v>2043</v>
      </c>
    </row>
    <row r="80" customFormat="false" ht="14.25" hidden="false" customHeight="false" outlineLevel="0" collapsed="false">
      <c r="I80" s="1392" t="n">
        <v>2044</v>
      </c>
    </row>
    <row r="81" customFormat="false" ht="14.25" hidden="false" customHeight="false" outlineLevel="0" collapsed="false">
      <c r="I81" s="1392" t="n">
        <v>2045</v>
      </c>
    </row>
    <row r="82" customFormat="false" ht="14.25" hidden="false" customHeight="false" outlineLevel="0" collapsed="false">
      <c r="I82" s="1392" t="n">
        <v>2046</v>
      </c>
    </row>
    <row r="83" customFormat="false" ht="14.25" hidden="false" customHeight="false" outlineLevel="0" collapsed="false">
      <c r="I83" s="1392" t="n">
        <v>2047</v>
      </c>
    </row>
    <row r="84" customFormat="false" ht="14.25" hidden="false" customHeight="false" outlineLevel="0" collapsed="false">
      <c r="I84" s="1392" t="n">
        <v>2048</v>
      </c>
    </row>
    <row r="85" customFormat="false" ht="14.25" hidden="false" customHeight="false" outlineLevel="0" collapsed="false">
      <c r="I85" s="1392" t="n">
        <v>2049</v>
      </c>
    </row>
    <row r="86" customFormat="false" ht="14.25" hidden="false" customHeight="false" outlineLevel="0" collapsed="false">
      <c r="I86" s="1393" t="n">
        <v>2050</v>
      </c>
    </row>
    <row r="88" customFormat="false" ht="14.25" hidden="false" customHeight="false" outlineLevel="0" collapsed="false">
      <c r="I88" s="1373" t="s">
        <v>1204</v>
      </c>
    </row>
    <row r="89" customFormat="false" ht="14.25" hidden="false" customHeight="false" outlineLevel="0" collapsed="false">
      <c r="I89" s="1374" t="s">
        <v>407</v>
      </c>
    </row>
    <row r="90" customFormat="false" ht="14.25" hidden="false" customHeight="false" outlineLevel="0" collapsed="false">
      <c r="I90" s="1392" t="s">
        <v>873</v>
      </c>
    </row>
    <row r="91" customFormat="false" ht="14.25" hidden="false" customHeight="false" outlineLevel="0" collapsed="false">
      <c r="I91" s="1392" t="n">
        <v>1990</v>
      </c>
    </row>
    <row r="92" customFormat="false" ht="14.25" hidden="false" customHeight="false" outlineLevel="0" collapsed="false">
      <c r="I92" s="1392" t="n">
        <v>1991</v>
      </c>
    </row>
    <row r="93" customFormat="false" ht="14.25" hidden="false" customHeight="false" outlineLevel="0" collapsed="false">
      <c r="I93" s="1392" t="n">
        <v>1992</v>
      </c>
    </row>
    <row r="94" customFormat="false" ht="14.25" hidden="false" customHeight="false" outlineLevel="0" collapsed="false">
      <c r="I94" s="1392" t="n">
        <v>1993</v>
      </c>
    </row>
    <row r="95" customFormat="false" ht="14.25" hidden="false" customHeight="false" outlineLevel="0" collapsed="false">
      <c r="I95" s="1392" t="n">
        <v>1994</v>
      </c>
    </row>
    <row r="96" customFormat="false" ht="14.25" hidden="false" customHeight="false" outlineLevel="0" collapsed="false">
      <c r="I96" s="1392" t="n">
        <v>1995</v>
      </c>
    </row>
    <row r="97" customFormat="false" ht="14.25" hidden="false" customHeight="false" outlineLevel="0" collapsed="false">
      <c r="I97" s="1392" t="n">
        <v>1996</v>
      </c>
    </row>
    <row r="98" customFormat="false" ht="14.25" hidden="false" customHeight="false" outlineLevel="0" collapsed="false">
      <c r="I98" s="1392" t="n">
        <v>1997</v>
      </c>
    </row>
    <row r="99" customFormat="false" ht="14.25" hidden="false" customHeight="false" outlineLevel="0" collapsed="false">
      <c r="I99" s="1392" t="n">
        <v>1998</v>
      </c>
    </row>
    <row r="100" customFormat="false" ht="14.25" hidden="false" customHeight="false" outlineLevel="0" collapsed="false">
      <c r="I100" s="1392" t="n">
        <v>1999</v>
      </c>
    </row>
    <row r="101" customFormat="false" ht="14.25" hidden="false" customHeight="false" outlineLevel="0" collapsed="false">
      <c r="I101" s="1392" t="n">
        <v>2000</v>
      </c>
    </row>
    <row r="102" customFormat="false" ht="14.25" hidden="false" customHeight="false" outlineLevel="0" collapsed="false">
      <c r="I102" s="1392" t="n">
        <v>2001</v>
      </c>
    </row>
    <row r="103" customFormat="false" ht="14.25" hidden="false" customHeight="false" outlineLevel="0" collapsed="false">
      <c r="I103" s="1392" t="n">
        <v>2002</v>
      </c>
    </row>
    <row r="104" customFormat="false" ht="14.25" hidden="false" customHeight="false" outlineLevel="0" collapsed="false">
      <c r="I104" s="1392" t="n">
        <v>2003</v>
      </c>
    </row>
    <row r="105" customFormat="false" ht="14.25" hidden="false" customHeight="false" outlineLevel="0" collapsed="false">
      <c r="I105" s="1392" t="n">
        <v>2004</v>
      </c>
    </row>
    <row r="106" customFormat="false" ht="14.25" hidden="false" customHeight="false" outlineLevel="0" collapsed="false">
      <c r="I106" s="1392" t="n">
        <v>2005</v>
      </c>
    </row>
    <row r="107" customFormat="false" ht="14.25" hidden="false" customHeight="false" outlineLevel="0" collapsed="false">
      <c r="I107" s="1392" t="n">
        <v>2006</v>
      </c>
    </row>
    <row r="108" customFormat="false" ht="14.25" hidden="false" customHeight="false" outlineLevel="0" collapsed="false">
      <c r="I108" s="1392" t="n">
        <v>2007</v>
      </c>
    </row>
    <row r="109" customFormat="false" ht="14.25" hidden="false" customHeight="false" outlineLevel="0" collapsed="false">
      <c r="I109" s="1392" t="n">
        <v>2008</v>
      </c>
    </row>
    <row r="110" customFormat="false" ht="14.25" hidden="false" customHeight="false" outlineLevel="0" collapsed="false">
      <c r="I110" s="1392" t="n">
        <v>2009</v>
      </c>
    </row>
    <row r="111" customFormat="false" ht="14.25" hidden="false" customHeight="false" outlineLevel="0" collapsed="false">
      <c r="I111" s="1392" t="n">
        <v>2010</v>
      </c>
    </row>
    <row r="112" customFormat="false" ht="14.25" hidden="false" customHeight="false" outlineLevel="0" collapsed="false">
      <c r="I112" s="1392" t="n">
        <v>2011</v>
      </c>
    </row>
    <row r="113" customFormat="false" ht="14.25" hidden="false" customHeight="false" outlineLevel="0" collapsed="false">
      <c r="I113" s="1392" t="n">
        <v>2012</v>
      </c>
    </row>
    <row r="114" customFormat="false" ht="14.25" hidden="false" customHeight="false" outlineLevel="0" collapsed="false">
      <c r="I114" s="1392" t="n">
        <v>2013</v>
      </c>
    </row>
    <row r="115" customFormat="false" ht="14.25" hidden="false" customHeight="false" outlineLevel="0" collapsed="false">
      <c r="I115" s="1392" t="n">
        <v>2014</v>
      </c>
    </row>
    <row r="116" customFormat="false" ht="14.25" hidden="false" customHeight="false" outlineLevel="0" collapsed="false">
      <c r="I116" s="1392" t="n">
        <v>2015</v>
      </c>
    </row>
    <row r="117" customFormat="false" ht="14.25" hidden="false" customHeight="false" outlineLevel="0" collapsed="false">
      <c r="I117" s="1392" t="n">
        <v>2016</v>
      </c>
    </row>
    <row r="118" customFormat="false" ht="14.25" hidden="false" customHeight="false" outlineLevel="0" collapsed="false">
      <c r="I118" s="1392" t="n">
        <v>2017</v>
      </c>
    </row>
    <row r="119" customFormat="false" ht="14.25" hidden="false" customHeight="false" outlineLevel="0" collapsed="false">
      <c r="I119" s="1392" t="n">
        <v>2018</v>
      </c>
    </row>
    <row r="120" customFormat="false" ht="14.25" hidden="false" customHeight="false" outlineLevel="0" collapsed="false">
      <c r="I120" s="1392" t="n">
        <v>2019</v>
      </c>
    </row>
    <row r="121" customFormat="false" ht="14.25" hidden="false" customHeight="false" outlineLevel="0" collapsed="false">
      <c r="I121" s="1392" t="n">
        <v>2020</v>
      </c>
    </row>
    <row r="122" customFormat="false" ht="14.25" hidden="false" customHeight="false" outlineLevel="0" collapsed="false">
      <c r="I122" s="1392" t="n">
        <v>2021</v>
      </c>
    </row>
    <row r="123" customFormat="false" ht="14.25" hidden="false" customHeight="false" outlineLevel="0" collapsed="false">
      <c r="I123" s="1392" t="n">
        <v>2022</v>
      </c>
    </row>
    <row r="124" customFormat="false" ht="14.25" hidden="false" customHeight="false" outlineLevel="0" collapsed="false">
      <c r="I124" s="1392" t="n">
        <v>2023</v>
      </c>
    </row>
    <row r="125" customFormat="false" ht="14.25" hidden="false" customHeight="false" outlineLevel="0" collapsed="false">
      <c r="I125" s="1392" t="n">
        <v>2024</v>
      </c>
    </row>
    <row r="126" customFormat="false" ht="14.25" hidden="false" customHeight="false" outlineLevel="0" collapsed="false">
      <c r="I126" s="1392" t="n">
        <v>2025</v>
      </c>
    </row>
    <row r="127" customFormat="false" ht="14.25" hidden="false" customHeight="false" outlineLevel="0" collapsed="false">
      <c r="I127" s="1392" t="n">
        <v>2026</v>
      </c>
    </row>
    <row r="128" customFormat="false" ht="14.25" hidden="false" customHeight="false" outlineLevel="0" collapsed="false">
      <c r="I128" s="1392" t="n">
        <v>2027</v>
      </c>
    </row>
    <row r="129" customFormat="false" ht="14.25" hidden="false" customHeight="false" outlineLevel="0" collapsed="false">
      <c r="I129" s="1392" t="n">
        <v>2028</v>
      </c>
    </row>
    <row r="130" customFormat="false" ht="14.25" hidden="false" customHeight="false" outlineLevel="0" collapsed="false">
      <c r="I130" s="1392" t="n">
        <v>2029</v>
      </c>
    </row>
    <row r="131" customFormat="false" ht="14.25" hidden="false" customHeight="false" outlineLevel="0" collapsed="false">
      <c r="I131" s="1392" t="n">
        <v>2030</v>
      </c>
    </row>
    <row r="132" customFormat="false" ht="14.25" hidden="false" customHeight="false" outlineLevel="0" collapsed="false">
      <c r="I132" s="1392" t="n">
        <v>2031</v>
      </c>
    </row>
    <row r="133" customFormat="false" ht="14.25" hidden="false" customHeight="false" outlineLevel="0" collapsed="false">
      <c r="I133" s="1392" t="n">
        <v>2032</v>
      </c>
    </row>
    <row r="134" customFormat="false" ht="14.25" hidden="false" customHeight="false" outlineLevel="0" collapsed="false">
      <c r="I134" s="1392" t="n">
        <v>2033</v>
      </c>
    </row>
    <row r="135" customFormat="false" ht="14.25" hidden="false" customHeight="false" outlineLevel="0" collapsed="false">
      <c r="I135" s="1392" t="n">
        <v>2034</v>
      </c>
    </row>
    <row r="136" customFormat="false" ht="14.25" hidden="false" customHeight="false" outlineLevel="0" collapsed="false">
      <c r="I136" s="1392" t="n">
        <v>2035</v>
      </c>
    </row>
    <row r="137" customFormat="false" ht="14.25" hidden="false" customHeight="false" outlineLevel="0" collapsed="false">
      <c r="I137" s="1392" t="n">
        <v>2036</v>
      </c>
    </row>
    <row r="138" customFormat="false" ht="14.25" hidden="false" customHeight="false" outlineLevel="0" collapsed="false">
      <c r="I138" s="1392" t="n">
        <v>2037</v>
      </c>
    </row>
    <row r="139" customFormat="false" ht="14.25" hidden="false" customHeight="false" outlineLevel="0" collapsed="false">
      <c r="I139" s="1392" t="n">
        <v>2038</v>
      </c>
    </row>
    <row r="140" customFormat="false" ht="14.25" hidden="false" customHeight="false" outlineLevel="0" collapsed="false">
      <c r="I140" s="1392" t="n">
        <v>2039</v>
      </c>
    </row>
    <row r="141" customFormat="false" ht="14.25" hidden="false" customHeight="false" outlineLevel="0" collapsed="false">
      <c r="I141" s="1392" t="n">
        <v>2040</v>
      </c>
    </row>
    <row r="142" customFormat="false" ht="14.25" hidden="false" customHeight="false" outlineLevel="0" collapsed="false">
      <c r="I142" s="1392" t="n">
        <v>2041</v>
      </c>
    </row>
    <row r="143" customFormat="false" ht="14.25" hidden="false" customHeight="false" outlineLevel="0" collapsed="false">
      <c r="I143" s="1392" t="n">
        <v>2042</v>
      </c>
    </row>
    <row r="144" customFormat="false" ht="14.25" hidden="false" customHeight="false" outlineLevel="0" collapsed="false">
      <c r="I144" s="1392" t="n">
        <v>2043</v>
      </c>
    </row>
    <row r="145" customFormat="false" ht="14.25" hidden="false" customHeight="false" outlineLevel="0" collapsed="false">
      <c r="I145" s="1392" t="n">
        <v>2044</v>
      </c>
    </row>
    <row r="146" customFormat="false" ht="14.25" hidden="false" customHeight="false" outlineLevel="0" collapsed="false">
      <c r="I146" s="1392" t="n">
        <v>2045</v>
      </c>
    </row>
    <row r="147" customFormat="false" ht="14.25" hidden="false" customHeight="false" outlineLevel="0" collapsed="false">
      <c r="I147" s="1392" t="n">
        <v>2046</v>
      </c>
    </row>
    <row r="148" customFormat="false" ht="14.25" hidden="false" customHeight="false" outlineLevel="0" collapsed="false">
      <c r="I148" s="1392" t="n">
        <v>2047</v>
      </c>
    </row>
    <row r="149" customFormat="false" ht="14.25" hidden="false" customHeight="false" outlineLevel="0" collapsed="false">
      <c r="I149" s="1392" t="n">
        <v>2048</v>
      </c>
    </row>
    <row r="150" customFormat="false" ht="14.25" hidden="false" customHeight="false" outlineLevel="0" collapsed="false">
      <c r="I150" s="1392" t="n">
        <v>2049</v>
      </c>
    </row>
    <row r="151" customFormat="false" ht="14.25" hidden="false" customHeight="false" outlineLevel="0" collapsed="false">
      <c r="I151" s="1393" t="n">
        <v>2050</v>
      </c>
    </row>
  </sheetData>
  <mergeCells count="1">
    <mergeCell ref="A1:E1"/>
  </mergeCells>
  <dataValidations count="1">
    <dataValidation allowBlank="true" operator="between" promptTitle="Select sector" showDropDown="false" showErrorMessage="true" showInputMessage="true" sqref="A4:A5 C4:G4 I4:J4 A6 A10:A12 C12:D12 I19 I24:I25 I89:I90" type="none">
      <formula1>0</formula1>
      <formula2>0</formula2>
    </dataValidation>
  </dataValidations>
  <hyperlinks>
    <hyperlink ref="J1" location="Home!A1" display="y HOME"/>
  </hyperlinks>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H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9921875" defaultRowHeight="12.75" zeroHeight="false" outlineLevelRow="0" outlineLevelCol="0"/>
  <cols>
    <col collapsed="false" customWidth="true" hidden="false" outlineLevel="0" max="1" min="1" style="1394" width="21.87"/>
    <col collapsed="false" customWidth="true" hidden="false" outlineLevel="0" max="2" min="2" style="1394" width="19.5"/>
    <col collapsed="false" customWidth="true" hidden="false" outlineLevel="0" max="3" min="3" style="1394" width="12.13"/>
    <col collapsed="false" customWidth="true" hidden="false" outlineLevel="0" max="4" min="4" style="1394" width="33.62"/>
    <col collapsed="false" customWidth="true" hidden="false" outlineLevel="0" max="6" min="5" style="1394" width="15.87"/>
    <col collapsed="false" customWidth="true" hidden="false" outlineLevel="0" max="7" min="7" style="1394" width="18.12"/>
    <col collapsed="false" customWidth="false" hidden="false" outlineLevel="0" max="1024" min="8" style="1394" width="10"/>
  </cols>
  <sheetData>
    <row r="1" customFormat="false" ht="12.75" hidden="false" customHeight="false" outlineLevel="0" collapsed="false">
      <c r="A1" s="1395" t="s">
        <v>1170</v>
      </c>
    </row>
    <row r="2" customFormat="false" ht="15" hidden="false" customHeight="false" outlineLevel="0" collapsed="false">
      <c r="A2" s="1395"/>
      <c r="E2" s="1396" t="s">
        <v>3</v>
      </c>
      <c r="F2" s="1396"/>
    </row>
    <row r="3" customFormat="false" ht="12.75" hidden="false" customHeight="false" outlineLevel="0" collapsed="false">
      <c r="A3" s="1395" t="s">
        <v>1205</v>
      </c>
      <c r="C3" s="1394" t="s">
        <v>1206</v>
      </c>
      <c r="D3" s="1395" t="s">
        <v>1172</v>
      </c>
      <c r="E3" s="1395" t="s">
        <v>1207</v>
      </c>
      <c r="F3" s="1395" t="s">
        <v>1208</v>
      </c>
      <c r="G3" s="1395" t="s">
        <v>1209</v>
      </c>
    </row>
    <row r="4" customFormat="false" ht="12.75" hidden="false" customHeight="false" outlineLevel="0" collapsed="false">
      <c r="A4" s="1394" t="s">
        <v>1210</v>
      </c>
      <c r="C4" s="1397"/>
      <c r="D4" s="1394" t="s">
        <v>1188</v>
      </c>
      <c r="E4" s="1394" t="n">
        <v>1990</v>
      </c>
      <c r="F4" s="1394" t="n">
        <v>1990</v>
      </c>
      <c r="G4" s="1394" t="n">
        <v>2031</v>
      </c>
    </row>
    <row r="5" customFormat="false" ht="12.75" hidden="false" customHeight="false" outlineLevel="0" collapsed="false">
      <c r="A5" s="1394" t="s">
        <v>1211</v>
      </c>
      <c r="C5" s="1394" t="s">
        <v>1206</v>
      </c>
      <c r="D5" s="1394" t="s">
        <v>1183</v>
      </c>
      <c r="E5" s="1394" t="n">
        <v>1991</v>
      </c>
      <c r="F5" s="1394" t="n">
        <v>1991</v>
      </c>
      <c r="G5" s="1394" t="n">
        <v>2032</v>
      </c>
    </row>
    <row r="6" customFormat="false" ht="12.75" hidden="false" customHeight="false" outlineLevel="0" collapsed="false">
      <c r="A6" s="1395"/>
      <c r="D6" s="1394" t="s">
        <v>1179</v>
      </c>
      <c r="E6" s="1394" t="n">
        <v>1992</v>
      </c>
      <c r="F6" s="1394" t="n">
        <v>1992</v>
      </c>
      <c r="G6" s="1394" t="n">
        <v>2033</v>
      </c>
    </row>
    <row r="7" customFormat="false" ht="13.5" hidden="false" customHeight="true" outlineLevel="0" collapsed="false">
      <c r="A7" s="1395" t="s">
        <v>1212</v>
      </c>
      <c r="E7" s="1394" t="n">
        <v>1993</v>
      </c>
      <c r="F7" s="1394" t="n">
        <v>1993</v>
      </c>
      <c r="G7" s="1394" t="n">
        <v>2034</v>
      </c>
    </row>
    <row r="8" customFormat="false" ht="13.5" hidden="false" customHeight="true" outlineLevel="0" collapsed="false">
      <c r="A8" s="1394" t="s">
        <v>590</v>
      </c>
      <c r="E8" s="1394" t="n">
        <v>1994</v>
      </c>
      <c r="F8" s="1394" t="n">
        <v>1994</v>
      </c>
      <c r="G8" s="1394" t="n">
        <v>2035</v>
      </c>
    </row>
    <row r="9" customFormat="false" ht="13.5" hidden="false" customHeight="true" outlineLevel="0" collapsed="false">
      <c r="A9" s="1394" t="s">
        <v>591</v>
      </c>
      <c r="E9" s="1394" t="n">
        <v>1995</v>
      </c>
      <c r="F9" s="1394" t="n">
        <v>1995</v>
      </c>
      <c r="G9" s="1394" t="n">
        <v>2036</v>
      </c>
    </row>
    <row r="10" customFormat="false" ht="13.5" hidden="false" customHeight="true" outlineLevel="0" collapsed="false">
      <c r="A10" s="1394" t="s">
        <v>602</v>
      </c>
      <c r="E10" s="1394" t="n">
        <v>1996</v>
      </c>
      <c r="F10" s="1394" t="n">
        <v>1996</v>
      </c>
      <c r="G10" s="1394" t="n">
        <v>2037</v>
      </c>
    </row>
    <row r="11" customFormat="false" ht="13.5" hidden="false" customHeight="true" outlineLevel="0" collapsed="false">
      <c r="A11" s="1394" t="s">
        <v>589</v>
      </c>
      <c r="E11" s="1394" t="n">
        <v>1997</v>
      </c>
      <c r="F11" s="1394" t="n">
        <v>1997</v>
      </c>
      <c r="G11" s="1394" t="n">
        <v>2038</v>
      </c>
    </row>
    <row r="12" customFormat="false" ht="13.5" hidden="false" customHeight="true" outlineLevel="0" collapsed="false">
      <c r="A12" s="1394" t="s">
        <v>1213</v>
      </c>
      <c r="B12" s="1398"/>
      <c r="C12" s="1398"/>
      <c r="E12" s="1394" t="n">
        <v>1998</v>
      </c>
      <c r="F12" s="1394" t="n">
        <v>1998</v>
      </c>
      <c r="G12" s="1394" t="n">
        <v>2039</v>
      </c>
    </row>
    <row r="13" customFormat="false" ht="13.5" hidden="false" customHeight="true" outlineLevel="0" collapsed="false">
      <c r="B13" s="1398"/>
      <c r="C13" s="1398"/>
      <c r="E13" s="1394" t="n">
        <v>1999</v>
      </c>
      <c r="F13" s="1394" t="n">
        <v>1999</v>
      </c>
      <c r="G13" s="1394" t="n">
        <v>2040</v>
      </c>
    </row>
    <row r="14" customFormat="false" ht="13.5" hidden="false" customHeight="true" outlineLevel="0" collapsed="false">
      <c r="A14" s="1395" t="s">
        <v>1214</v>
      </c>
      <c r="B14" s="1398"/>
      <c r="C14" s="1398"/>
      <c r="E14" s="1394" t="n">
        <v>2000</v>
      </c>
      <c r="F14" s="1394" t="n">
        <v>2000</v>
      </c>
      <c r="G14" s="1394" t="n">
        <v>2041</v>
      </c>
    </row>
    <row r="15" customFormat="false" ht="13.5" hidden="false" customHeight="true" outlineLevel="0" collapsed="false">
      <c r="A15" s="1394" t="s">
        <v>372</v>
      </c>
      <c r="B15" s="1398"/>
      <c r="C15" s="1398"/>
      <c r="E15" s="1394" t="n">
        <v>2001</v>
      </c>
      <c r="F15" s="1394" t="n">
        <v>2001</v>
      </c>
      <c r="G15" s="1394" t="n">
        <v>2042</v>
      </c>
    </row>
    <row r="16" customFormat="false" ht="13.5" hidden="false" customHeight="true" outlineLevel="0" collapsed="false">
      <c r="A16" s="1394" t="s">
        <v>1215</v>
      </c>
      <c r="B16" s="1398"/>
      <c r="C16" s="1398"/>
      <c r="E16" s="1394" t="n">
        <v>2002</v>
      </c>
      <c r="F16" s="1394" t="n">
        <v>2002</v>
      </c>
      <c r="G16" s="1394" t="n">
        <v>2043</v>
      </c>
    </row>
    <row r="17" customFormat="false" ht="13.5" hidden="false" customHeight="true" outlineLevel="0" collapsed="false">
      <c r="A17" s="1394" t="s">
        <v>1216</v>
      </c>
      <c r="B17" s="1398"/>
      <c r="C17" s="1398"/>
      <c r="E17" s="1394" t="n">
        <v>2003</v>
      </c>
      <c r="F17" s="1394" t="n">
        <v>2003</v>
      </c>
      <c r="G17" s="1394" t="n">
        <v>2044</v>
      </c>
    </row>
    <row r="18" customFormat="false" ht="13.5" hidden="false" customHeight="true" outlineLevel="0" collapsed="false">
      <c r="A18" s="1394" t="s">
        <v>1217</v>
      </c>
      <c r="B18" s="1398"/>
      <c r="C18" s="1398"/>
      <c r="E18" s="1394" t="n">
        <v>2004</v>
      </c>
      <c r="F18" s="1394" t="n">
        <v>2004</v>
      </c>
      <c r="G18" s="1394" t="n">
        <v>2045</v>
      </c>
    </row>
    <row r="19" customFormat="false" ht="13.5" hidden="false" customHeight="true" outlineLevel="0" collapsed="false">
      <c r="A19" s="1394" t="s">
        <v>1218</v>
      </c>
      <c r="B19" s="1398"/>
      <c r="C19" s="1398"/>
      <c r="E19" s="1394" t="n">
        <v>2005</v>
      </c>
      <c r="F19" s="1394" t="n">
        <v>2005</v>
      </c>
      <c r="G19" s="1394" t="n">
        <v>2046</v>
      </c>
    </row>
    <row r="20" customFormat="false" ht="13.5" hidden="false" customHeight="true" outlineLevel="0" collapsed="false">
      <c r="B20" s="1398"/>
      <c r="C20" s="1398"/>
      <c r="E20" s="1394" t="n">
        <v>2006</v>
      </c>
      <c r="F20" s="1394" t="n">
        <v>2006</v>
      </c>
      <c r="G20" s="1394" t="n">
        <v>2047</v>
      </c>
    </row>
    <row r="21" customFormat="false" ht="13.5" hidden="false" customHeight="true" outlineLevel="0" collapsed="false">
      <c r="E21" s="1394" t="n">
        <v>2007</v>
      </c>
      <c r="F21" s="1394" t="n">
        <v>2007</v>
      </c>
      <c r="G21" s="1394" t="n">
        <v>2048</v>
      </c>
    </row>
    <row r="22" customFormat="false" ht="13.5" hidden="false" customHeight="true" outlineLevel="0" collapsed="false">
      <c r="A22" s="1395" t="s">
        <v>553</v>
      </c>
      <c r="E22" s="1394" t="n">
        <v>2008</v>
      </c>
      <c r="F22" s="1394" t="n">
        <v>2008</v>
      </c>
      <c r="G22" s="1394" t="n">
        <v>2049</v>
      </c>
    </row>
    <row r="23" customFormat="false" ht="12.75" hidden="false" customHeight="false" outlineLevel="0" collapsed="false">
      <c r="A23" s="1399" t="n">
        <v>1999</v>
      </c>
      <c r="E23" s="1394" t="n">
        <v>2009</v>
      </c>
      <c r="F23" s="1394" t="n">
        <v>2009</v>
      </c>
      <c r="G23" s="1394" t="n">
        <v>2050</v>
      </c>
    </row>
    <row r="24" customFormat="false" ht="12.75" hidden="false" customHeight="false" outlineLevel="0" collapsed="false">
      <c r="A24" s="1399" t="n">
        <v>2000</v>
      </c>
      <c r="E24" s="1394" t="n">
        <v>2010</v>
      </c>
      <c r="F24" s="1394" t="n">
        <v>2010</v>
      </c>
      <c r="G24" s="1394" t="n">
        <v>2051</v>
      </c>
    </row>
    <row r="25" customFormat="false" ht="12.75" hidden="false" customHeight="false" outlineLevel="0" collapsed="false">
      <c r="A25" s="1399" t="n">
        <v>2001</v>
      </c>
      <c r="E25" s="1394" t="n">
        <v>2011</v>
      </c>
      <c r="F25" s="1394" t="n">
        <v>2011</v>
      </c>
      <c r="G25" s="1394" t="n">
        <v>2052</v>
      </c>
    </row>
    <row r="26" customFormat="false" ht="12.75" hidden="false" customHeight="false" outlineLevel="0" collapsed="false">
      <c r="A26" s="1399" t="n">
        <v>2002</v>
      </c>
      <c r="E26" s="1394" t="n">
        <v>2012</v>
      </c>
      <c r="F26" s="1394" t="n">
        <v>2012</v>
      </c>
      <c r="G26" s="1394" t="n">
        <v>2053</v>
      </c>
    </row>
    <row r="27" customFormat="false" ht="12.75" hidden="false" customHeight="false" outlineLevel="0" collapsed="false">
      <c r="A27" s="1399" t="n">
        <v>2003</v>
      </c>
      <c r="E27" s="1394" t="n">
        <v>2013</v>
      </c>
      <c r="F27" s="1394" t="n">
        <v>2013</v>
      </c>
      <c r="G27" s="1394" t="n">
        <v>2054</v>
      </c>
    </row>
    <row r="28" customFormat="false" ht="12.75" hidden="false" customHeight="false" outlineLevel="0" collapsed="false">
      <c r="A28" s="1399" t="n">
        <v>2004</v>
      </c>
      <c r="E28" s="1394" t="n">
        <v>2014</v>
      </c>
      <c r="F28" s="1394" t="n">
        <v>2014</v>
      </c>
      <c r="G28" s="1394" t="n">
        <v>2055</v>
      </c>
    </row>
    <row r="29" customFormat="false" ht="12.75" hidden="false" customHeight="false" outlineLevel="0" collapsed="false">
      <c r="A29" s="1399" t="n">
        <v>2005</v>
      </c>
      <c r="E29" s="1394" t="n">
        <v>2015</v>
      </c>
      <c r="F29" s="1394" t="n">
        <v>2015</v>
      </c>
      <c r="G29" s="1394" t="n">
        <v>2056</v>
      </c>
    </row>
    <row r="30" customFormat="false" ht="12.75" hidden="false" customHeight="false" outlineLevel="0" collapsed="false">
      <c r="A30" s="1399" t="n">
        <v>2006</v>
      </c>
      <c r="E30" s="1394" t="n">
        <v>2016</v>
      </c>
      <c r="F30" s="1394" t="n">
        <v>2016</v>
      </c>
      <c r="G30" s="1394" t="n">
        <v>2057</v>
      </c>
    </row>
    <row r="31" customFormat="false" ht="12.75" hidden="false" customHeight="false" outlineLevel="0" collapsed="false">
      <c r="A31" s="1399" t="n">
        <v>2007</v>
      </c>
      <c r="E31" s="1394" t="n">
        <v>2017</v>
      </c>
      <c r="F31" s="1394" t="n">
        <v>2017</v>
      </c>
      <c r="G31" s="1394" t="n">
        <v>2058</v>
      </c>
    </row>
    <row r="32" customFormat="false" ht="12.75" hidden="false" customHeight="false" outlineLevel="0" collapsed="false">
      <c r="A32" s="1399" t="n">
        <v>2008</v>
      </c>
      <c r="E32" s="1394" t="n">
        <v>2018</v>
      </c>
      <c r="F32" s="1394" t="n">
        <v>2018</v>
      </c>
      <c r="G32" s="1394" t="n">
        <v>2059</v>
      </c>
    </row>
    <row r="33" customFormat="false" ht="12.75" hidden="false" customHeight="false" outlineLevel="0" collapsed="false">
      <c r="A33" s="1399" t="n">
        <v>2009</v>
      </c>
      <c r="E33" s="1394" t="n">
        <v>2019</v>
      </c>
      <c r="F33" s="1394" t="n">
        <v>2019</v>
      </c>
      <c r="G33" s="1394" t="n">
        <v>2060</v>
      </c>
    </row>
    <row r="34" customFormat="false" ht="12.75" hidden="false" customHeight="false" outlineLevel="0" collapsed="false">
      <c r="A34" s="1399" t="n">
        <v>2010</v>
      </c>
      <c r="E34" s="1394" t="n">
        <v>2020</v>
      </c>
      <c r="F34" s="1394" t="n">
        <v>2020</v>
      </c>
    </row>
    <row r="35" customFormat="false" ht="12.75" hidden="false" customHeight="false" outlineLevel="0" collapsed="false">
      <c r="A35" s="1399" t="n">
        <v>2011</v>
      </c>
      <c r="E35" s="1394" t="n">
        <v>2021</v>
      </c>
      <c r="F35" s="1394" t="n">
        <v>2021</v>
      </c>
    </row>
    <row r="36" customFormat="false" ht="12.75" hidden="false" customHeight="false" outlineLevel="0" collapsed="false">
      <c r="A36" s="1399" t="n">
        <v>2012</v>
      </c>
      <c r="E36" s="1394" t="n">
        <v>2022</v>
      </c>
      <c r="F36" s="1394" t="n">
        <v>2022</v>
      </c>
    </row>
    <row r="37" customFormat="false" ht="12.75" hidden="false" customHeight="false" outlineLevel="0" collapsed="false">
      <c r="A37" s="1399" t="n">
        <v>2013</v>
      </c>
      <c r="E37" s="1394" t="n">
        <v>2023</v>
      </c>
      <c r="F37" s="1394" t="n">
        <v>2023</v>
      </c>
    </row>
    <row r="38" customFormat="false" ht="12.75" hidden="false" customHeight="false" outlineLevel="0" collapsed="false">
      <c r="A38" s="1399" t="n">
        <v>2014</v>
      </c>
      <c r="E38" s="1394" t="n">
        <v>2024</v>
      </c>
      <c r="F38" s="1394" t="n">
        <v>2024</v>
      </c>
    </row>
    <row r="39" customFormat="false" ht="12.75" hidden="false" customHeight="false" outlineLevel="0" collapsed="false">
      <c r="A39" s="1399" t="n">
        <v>2015</v>
      </c>
      <c r="E39" s="1394" t="n">
        <v>2025</v>
      </c>
      <c r="F39" s="1394" t="n">
        <v>2025</v>
      </c>
    </row>
    <row r="40" customFormat="false" ht="12.75" hidden="false" customHeight="false" outlineLevel="0" collapsed="false">
      <c r="A40" s="1399" t="n">
        <v>2016</v>
      </c>
      <c r="E40" s="1394" t="n">
        <v>2026</v>
      </c>
      <c r="F40" s="1394" t="n">
        <v>2026</v>
      </c>
    </row>
    <row r="41" customFormat="false" ht="12.75" hidden="false" customHeight="false" outlineLevel="0" collapsed="false">
      <c r="A41" s="1399" t="n">
        <v>2017</v>
      </c>
      <c r="E41" s="1394" t="n">
        <v>2027</v>
      </c>
      <c r="F41" s="1394" t="n">
        <v>2027</v>
      </c>
    </row>
    <row r="42" customFormat="false" ht="12.75" hidden="false" customHeight="false" outlineLevel="0" collapsed="false">
      <c r="A42" s="1399" t="n">
        <v>2018</v>
      </c>
      <c r="E42" s="1394" t="n">
        <v>2028</v>
      </c>
      <c r="F42" s="1394" t="n">
        <v>2028</v>
      </c>
    </row>
    <row r="43" customFormat="false" ht="12.75" hidden="false" customHeight="false" outlineLevel="0" collapsed="false">
      <c r="A43" s="1399" t="n">
        <v>2019</v>
      </c>
      <c r="E43" s="1394" t="n">
        <v>2029</v>
      </c>
      <c r="F43" s="1394" t="n">
        <v>2029</v>
      </c>
    </row>
    <row r="44" customFormat="false" ht="12.75" hidden="false" customHeight="false" outlineLevel="0" collapsed="false">
      <c r="A44" s="1399" t="n">
        <v>2020</v>
      </c>
      <c r="E44" s="1394" t="n">
        <v>2030</v>
      </c>
      <c r="F44" s="1394" t="n">
        <v>2030</v>
      </c>
    </row>
    <row r="45" customFormat="false" ht="12.75" hidden="false" customHeight="false" outlineLevel="0" collapsed="false">
      <c r="A45" s="1399" t="n">
        <v>2021</v>
      </c>
      <c r="F45" s="1394" t="n">
        <v>2031</v>
      </c>
    </row>
    <row r="46" customFormat="false" ht="12.75" hidden="false" customHeight="false" outlineLevel="0" collapsed="false">
      <c r="A46" s="1399" t="n">
        <v>2022</v>
      </c>
      <c r="F46" s="1394" t="n">
        <v>2032</v>
      </c>
    </row>
    <row r="47" customFormat="false" ht="12.75" hidden="false" customHeight="false" outlineLevel="0" collapsed="false">
      <c r="A47" s="1399" t="n">
        <v>2023</v>
      </c>
      <c r="F47" s="1394" t="n">
        <v>2033</v>
      </c>
    </row>
    <row r="48" customFormat="false" ht="12.75" hidden="false" customHeight="false" outlineLevel="0" collapsed="false">
      <c r="A48" s="1399" t="n">
        <v>2024</v>
      </c>
      <c r="F48" s="1394" t="n">
        <v>2034</v>
      </c>
    </row>
    <row r="49" customFormat="false" ht="12.75" hidden="false" customHeight="false" outlineLevel="0" collapsed="false">
      <c r="A49" s="1399" t="n">
        <v>2025</v>
      </c>
      <c r="F49" s="1394" t="n">
        <v>2035</v>
      </c>
    </row>
    <row r="50" customFormat="false" ht="12.75" hidden="false" customHeight="false" outlineLevel="0" collapsed="false">
      <c r="A50" s="1399" t="n">
        <v>2026</v>
      </c>
      <c r="F50" s="1394" t="n">
        <v>2036</v>
      </c>
    </row>
    <row r="51" customFormat="false" ht="12.75" hidden="false" customHeight="false" outlineLevel="0" collapsed="false">
      <c r="A51" s="1399" t="n">
        <v>2027</v>
      </c>
      <c r="F51" s="1394" t="n">
        <v>2037</v>
      </c>
    </row>
    <row r="52" customFormat="false" ht="12.75" hidden="false" customHeight="false" outlineLevel="0" collapsed="false">
      <c r="A52" s="1399" t="n">
        <v>2028</v>
      </c>
      <c r="F52" s="1394" t="n">
        <v>2038</v>
      </c>
    </row>
    <row r="53" customFormat="false" ht="12.75" hidden="false" customHeight="false" outlineLevel="0" collapsed="false">
      <c r="A53" s="1399" t="n">
        <v>2029</v>
      </c>
      <c r="F53" s="1394" t="n">
        <v>2039</v>
      </c>
    </row>
    <row r="54" customFormat="false" ht="12.75" hidden="false" customHeight="false" outlineLevel="0" collapsed="false">
      <c r="A54" s="1399" t="n">
        <v>2030</v>
      </c>
      <c r="F54" s="1394" t="n">
        <v>2040</v>
      </c>
    </row>
    <row r="55" customFormat="false" ht="12.75" hidden="false" customHeight="false" outlineLevel="0" collapsed="false">
      <c r="A55" s="1399" t="n">
        <v>2031</v>
      </c>
      <c r="F55" s="1394" t="n">
        <v>2041</v>
      </c>
    </row>
    <row r="56" customFormat="false" ht="12.75" hidden="false" customHeight="false" outlineLevel="0" collapsed="false">
      <c r="A56" s="1399" t="n">
        <v>2032</v>
      </c>
      <c r="F56" s="1394" t="n">
        <v>2042</v>
      </c>
    </row>
    <row r="57" customFormat="false" ht="12.75" hidden="false" customHeight="false" outlineLevel="0" collapsed="false">
      <c r="A57" s="1399" t="n">
        <v>2033</v>
      </c>
      <c r="F57" s="1394" t="n">
        <v>2043</v>
      </c>
    </row>
    <row r="58" customFormat="false" ht="12.75" hidden="false" customHeight="false" outlineLevel="0" collapsed="false">
      <c r="A58" s="1399" t="n">
        <v>2034</v>
      </c>
      <c r="F58" s="1394" t="n">
        <v>2044</v>
      </c>
    </row>
    <row r="59" customFormat="false" ht="12.75" hidden="false" customHeight="false" outlineLevel="0" collapsed="false">
      <c r="A59" s="1399" t="n">
        <v>2035</v>
      </c>
      <c r="F59" s="1394" t="n">
        <v>2045</v>
      </c>
    </row>
    <row r="60" customFormat="false" ht="12.75" hidden="false" customHeight="false" outlineLevel="0" collapsed="false">
      <c r="A60" s="1399" t="n">
        <v>2036</v>
      </c>
      <c r="F60" s="1394" t="n">
        <v>2046</v>
      </c>
    </row>
    <row r="61" customFormat="false" ht="12.75" hidden="false" customHeight="false" outlineLevel="0" collapsed="false">
      <c r="A61" s="1399" t="n">
        <v>2037</v>
      </c>
      <c r="F61" s="1394" t="n">
        <v>2047</v>
      </c>
    </row>
    <row r="62" customFormat="false" ht="12.75" hidden="false" customHeight="false" outlineLevel="0" collapsed="false">
      <c r="A62" s="1399" t="n">
        <v>2038</v>
      </c>
      <c r="F62" s="1394" t="n">
        <v>2048</v>
      </c>
    </row>
    <row r="63" customFormat="false" ht="12.75" hidden="false" customHeight="false" outlineLevel="0" collapsed="false">
      <c r="A63" s="1399" t="n">
        <v>2039</v>
      </c>
      <c r="F63" s="1394" t="n">
        <v>2049</v>
      </c>
    </row>
    <row r="64" customFormat="false" ht="12.75" hidden="false" customHeight="false" outlineLevel="0" collapsed="false">
      <c r="A64" s="1399" t="n">
        <v>2040</v>
      </c>
      <c r="F64" s="1394" t="n">
        <v>2050</v>
      </c>
    </row>
    <row r="65" customFormat="false" ht="12.75" hidden="false" customHeight="false" outlineLevel="0" collapsed="false">
      <c r="A65" s="1399" t="n">
        <v>2041</v>
      </c>
    </row>
    <row r="66" customFormat="false" ht="12.75" hidden="false" customHeight="false" outlineLevel="0" collapsed="false">
      <c r="A66" s="1399" t="n">
        <v>2042</v>
      </c>
    </row>
    <row r="67" customFormat="false" ht="12.75" hidden="false" customHeight="false" outlineLevel="0" collapsed="false">
      <c r="A67" s="1399" t="n">
        <v>2043</v>
      </c>
    </row>
    <row r="68" customFormat="false" ht="12.75" hidden="false" customHeight="false" outlineLevel="0" collapsed="false">
      <c r="A68" s="1399" t="n">
        <v>2044</v>
      </c>
    </row>
    <row r="69" customFormat="false" ht="12.75" hidden="false" customHeight="false" outlineLevel="0" collapsed="false">
      <c r="A69" s="1399" t="n">
        <v>2045</v>
      </c>
    </row>
    <row r="70" customFormat="false" ht="12.75" hidden="false" customHeight="false" outlineLevel="0" collapsed="false">
      <c r="A70" s="1399" t="n">
        <v>2046</v>
      </c>
    </row>
    <row r="71" customFormat="false" ht="12.75" hidden="false" customHeight="false" outlineLevel="0" collapsed="false">
      <c r="A71" s="1399" t="n">
        <v>2047</v>
      </c>
    </row>
    <row r="72" customFormat="false" ht="12.75" hidden="false" customHeight="false" outlineLevel="0" collapsed="false">
      <c r="A72" s="1399" t="n">
        <v>2048</v>
      </c>
    </row>
    <row r="73" customFormat="false" ht="12.75" hidden="false" customHeight="false" outlineLevel="0" collapsed="false">
      <c r="A73" s="1399" t="n">
        <v>2049</v>
      </c>
    </row>
    <row r="74" customFormat="false" ht="12.75" hidden="false" customHeight="false" outlineLevel="0" collapsed="false">
      <c r="A74" s="1399" t="n">
        <v>2050</v>
      </c>
    </row>
    <row r="75" customFormat="false" ht="12.75" hidden="false" customHeight="false" outlineLevel="0" collapsed="false">
      <c r="A75" s="1399"/>
    </row>
    <row r="76" customFormat="false" ht="12.75" hidden="false" customHeight="false" outlineLevel="0" collapsed="false">
      <c r="A76" s="1399"/>
    </row>
    <row r="77" customFormat="false" ht="12.75" hidden="false" customHeight="false" outlineLevel="0" collapsed="false">
      <c r="A77" s="1400" t="s">
        <v>1219</v>
      </c>
      <c r="B77" s="1395" t="s">
        <v>1220</v>
      </c>
      <c r="C77" s="1395" t="s">
        <v>1221</v>
      </c>
      <c r="D77" s="1401" t="s">
        <v>1222</v>
      </c>
      <c r="E77" s="1401" t="s">
        <v>1222</v>
      </c>
      <c r="F77" s="1395" t="s">
        <v>1223</v>
      </c>
      <c r="G77" s="1395" t="s">
        <v>1224</v>
      </c>
      <c r="H77" s="1395" t="s">
        <v>1150</v>
      </c>
    </row>
    <row r="78" customFormat="false" ht="12.75" hidden="false" customHeight="false" outlineLevel="0" collapsed="false">
      <c r="A78" s="1399" t="n">
        <v>1990</v>
      </c>
      <c r="B78" s="1399" t="n">
        <v>1990</v>
      </c>
      <c r="C78" s="1399" t="n">
        <v>1990</v>
      </c>
      <c r="D78" s="1402" t="n">
        <v>2000</v>
      </c>
      <c r="E78" s="1402" t="n">
        <v>2000</v>
      </c>
      <c r="F78" s="1394" t="n">
        <v>1</v>
      </c>
      <c r="G78" s="1394" t="s">
        <v>1225</v>
      </c>
      <c r="H78" s="1399" t="n">
        <v>1990</v>
      </c>
    </row>
    <row r="79" customFormat="false" ht="12.75" hidden="false" customHeight="false" outlineLevel="0" collapsed="false">
      <c r="A79" s="1399" t="n">
        <v>1991</v>
      </c>
      <c r="B79" s="1399" t="n">
        <v>1991</v>
      </c>
      <c r="C79" s="1399" t="n">
        <v>1991</v>
      </c>
      <c r="D79" s="1402" t="n">
        <v>2001</v>
      </c>
      <c r="E79" s="1402" t="n">
        <v>2001</v>
      </c>
      <c r="F79" s="1394" t="n">
        <v>2</v>
      </c>
      <c r="G79" s="1394" t="s">
        <v>1226</v>
      </c>
      <c r="H79" s="1399" t="n">
        <v>1991</v>
      </c>
    </row>
    <row r="80" customFormat="false" ht="12.75" hidden="false" customHeight="false" outlineLevel="0" collapsed="false">
      <c r="A80" s="1399" t="n">
        <v>1992</v>
      </c>
      <c r="B80" s="1399" t="n">
        <v>1992</v>
      </c>
      <c r="C80" s="1399" t="n">
        <v>1992</v>
      </c>
      <c r="D80" s="1402" t="n">
        <v>2002</v>
      </c>
      <c r="E80" s="1402" t="n">
        <v>2002</v>
      </c>
      <c r="F80" s="1394" t="n">
        <v>3</v>
      </c>
      <c r="G80" s="1394" t="s">
        <v>1227</v>
      </c>
      <c r="H80" s="1399" t="n">
        <v>1992</v>
      </c>
    </row>
    <row r="81" customFormat="false" ht="12.75" hidden="false" customHeight="false" outlineLevel="0" collapsed="false">
      <c r="A81" s="1399" t="n">
        <v>1993</v>
      </c>
      <c r="B81" s="1399" t="n">
        <v>1993</v>
      </c>
      <c r="C81" s="1399" t="n">
        <v>1993</v>
      </c>
      <c r="D81" s="1402" t="n">
        <v>2003</v>
      </c>
      <c r="E81" s="1402" t="n">
        <v>2003</v>
      </c>
      <c r="F81" s="1394" t="n">
        <v>4</v>
      </c>
      <c r="G81" s="1394" t="s">
        <v>1228</v>
      </c>
      <c r="H81" s="1399" t="n">
        <v>1993</v>
      </c>
    </row>
    <row r="82" customFormat="false" ht="12.75" hidden="false" customHeight="false" outlineLevel="0" collapsed="false">
      <c r="A82" s="1399" t="n">
        <v>1994</v>
      </c>
      <c r="B82" s="1399" t="n">
        <v>1994</v>
      </c>
      <c r="C82" s="1399" t="n">
        <v>1994</v>
      </c>
      <c r="D82" s="1402" t="n">
        <v>2004</v>
      </c>
      <c r="E82" s="1402" t="n">
        <v>2004</v>
      </c>
      <c r="F82" s="1394" t="n">
        <v>5</v>
      </c>
      <c r="G82" s="1394" t="s">
        <v>1229</v>
      </c>
      <c r="H82" s="1399" t="n">
        <v>1994</v>
      </c>
    </row>
    <row r="83" customFormat="false" ht="12.75" hidden="false" customHeight="false" outlineLevel="0" collapsed="false">
      <c r="A83" s="1399" t="n">
        <v>1995</v>
      </c>
      <c r="B83" s="1399" t="n">
        <v>1995</v>
      </c>
      <c r="C83" s="1399" t="n">
        <v>1995</v>
      </c>
      <c r="D83" s="1402" t="n">
        <v>2005</v>
      </c>
      <c r="E83" s="1402" t="n">
        <v>2005</v>
      </c>
      <c r="F83" s="1394" t="n">
        <v>6</v>
      </c>
      <c r="G83" s="1394" t="s">
        <v>1230</v>
      </c>
      <c r="H83" s="1399" t="n">
        <v>1995</v>
      </c>
    </row>
    <row r="84" customFormat="false" ht="12.75" hidden="false" customHeight="false" outlineLevel="0" collapsed="false">
      <c r="A84" s="1399" t="n">
        <v>1996</v>
      </c>
      <c r="B84" s="1399" t="n">
        <v>1996</v>
      </c>
      <c r="C84" s="1399" t="n">
        <v>1996</v>
      </c>
      <c r="D84" s="1402" t="n">
        <v>2006</v>
      </c>
      <c r="E84" s="1402" t="n">
        <v>2006</v>
      </c>
      <c r="F84" s="1394" t="n">
        <v>7</v>
      </c>
      <c r="G84" s="1394" t="s">
        <v>1231</v>
      </c>
      <c r="H84" s="1399" t="n">
        <v>1996</v>
      </c>
    </row>
    <row r="85" customFormat="false" ht="12.75" hidden="false" customHeight="false" outlineLevel="0" collapsed="false">
      <c r="A85" s="1399" t="n">
        <v>1997</v>
      </c>
      <c r="B85" s="1399" t="n">
        <v>1997</v>
      </c>
      <c r="C85" s="1399" t="n">
        <v>1997</v>
      </c>
      <c r="D85" s="1402" t="n">
        <v>2007</v>
      </c>
      <c r="E85" s="1402" t="n">
        <v>2007</v>
      </c>
      <c r="F85" s="1394" t="n">
        <v>8</v>
      </c>
      <c r="G85" s="1394" t="s">
        <v>1232</v>
      </c>
      <c r="H85" s="1399" t="n">
        <v>1997</v>
      </c>
    </row>
    <row r="86" customFormat="false" ht="12.75" hidden="false" customHeight="false" outlineLevel="0" collapsed="false">
      <c r="A86" s="1399" t="n">
        <v>1998</v>
      </c>
      <c r="B86" s="1399" t="n">
        <v>1998</v>
      </c>
      <c r="C86" s="1399" t="n">
        <v>1998</v>
      </c>
      <c r="D86" s="1402" t="n">
        <v>2008</v>
      </c>
      <c r="E86" s="1402" t="n">
        <v>2008</v>
      </c>
      <c r="F86" s="1394" t="n">
        <v>9</v>
      </c>
      <c r="G86" s="1394" t="s">
        <v>1233</v>
      </c>
      <c r="H86" s="1399" t="n">
        <v>1998</v>
      </c>
    </row>
    <row r="87" customFormat="false" ht="12.75" hidden="false" customHeight="false" outlineLevel="0" collapsed="false">
      <c r="A87" s="1399" t="n">
        <v>1999</v>
      </c>
      <c r="B87" s="1399" t="n">
        <v>1999</v>
      </c>
      <c r="C87" s="1399" t="n">
        <v>1999</v>
      </c>
      <c r="D87" s="1402" t="n">
        <v>2009</v>
      </c>
      <c r="E87" s="1402" t="n">
        <v>2009</v>
      </c>
      <c r="F87" s="1394" t="n">
        <v>10</v>
      </c>
      <c r="G87" s="1394" t="s">
        <v>1234</v>
      </c>
      <c r="H87" s="1399" t="n">
        <v>1999</v>
      </c>
    </row>
    <row r="88" customFormat="false" ht="12.75" hidden="false" customHeight="false" outlineLevel="0" collapsed="false">
      <c r="A88" s="1399" t="n">
        <v>2000</v>
      </c>
      <c r="B88" s="1399" t="n">
        <v>2000</v>
      </c>
      <c r="C88" s="1399" t="n">
        <v>2000</v>
      </c>
      <c r="D88" s="1403" t="n">
        <v>2010</v>
      </c>
      <c r="E88" s="1403" t="n">
        <v>2010</v>
      </c>
      <c r="F88" s="1394" t="n">
        <v>11</v>
      </c>
      <c r="G88" s="1394" t="s">
        <v>1235</v>
      </c>
      <c r="H88" s="1399" t="n">
        <v>2000</v>
      </c>
    </row>
    <row r="89" customFormat="false" ht="12.75" hidden="false" customHeight="false" outlineLevel="0" collapsed="false">
      <c r="A89" s="1399" t="n">
        <v>2001</v>
      </c>
      <c r="B89" s="1399" t="n">
        <v>2001</v>
      </c>
      <c r="C89" s="1399" t="n">
        <v>2001</v>
      </c>
      <c r="D89" s="1403" t="n">
        <v>2011</v>
      </c>
      <c r="E89" s="1403" t="n">
        <v>2011</v>
      </c>
      <c r="F89" s="1394" t="n">
        <v>12</v>
      </c>
      <c r="G89" s="1394" t="s">
        <v>1236</v>
      </c>
      <c r="H89" s="1399" t="n">
        <v>2001</v>
      </c>
    </row>
    <row r="90" customFormat="false" ht="12.75" hidden="false" customHeight="false" outlineLevel="0" collapsed="false">
      <c r="A90" s="1399" t="n">
        <v>2002</v>
      </c>
      <c r="B90" s="1399" t="n">
        <v>2002</v>
      </c>
      <c r="C90" s="1399" t="n">
        <v>2002</v>
      </c>
      <c r="D90" s="1403" t="n">
        <v>2012</v>
      </c>
      <c r="E90" s="1403" t="n">
        <v>2012</v>
      </c>
      <c r="F90" s="1394" t="n">
        <v>13</v>
      </c>
      <c r="H90" s="1399" t="n">
        <v>2002</v>
      </c>
    </row>
    <row r="91" customFormat="false" ht="12.75" hidden="false" customHeight="false" outlineLevel="0" collapsed="false">
      <c r="A91" s="1399" t="n">
        <v>2003</v>
      </c>
      <c r="B91" s="1399" t="n">
        <v>2003</v>
      </c>
      <c r="C91" s="1399" t="n">
        <v>2003</v>
      </c>
      <c r="D91" s="1403" t="n">
        <v>2013</v>
      </c>
      <c r="E91" s="1403" t="n">
        <v>2013</v>
      </c>
      <c r="F91" s="1394" t="n">
        <v>14</v>
      </c>
      <c r="H91" s="1399" t="n">
        <v>2003</v>
      </c>
    </row>
    <row r="92" customFormat="false" ht="12.75" hidden="false" customHeight="false" outlineLevel="0" collapsed="false">
      <c r="A92" s="1399" t="n">
        <v>2004</v>
      </c>
      <c r="B92" s="1399" t="n">
        <v>2004</v>
      </c>
      <c r="C92" s="1399" t="n">
        <v>2004</v>
      </c>
      <c r="D92" s="1403" t="n">
        <v>2014</v>
      </c>
      <c r="E92" s="1403" t="n">
        <v>2014</v>
      </c>
      <c r="F92" s="1394" t="n">
        <v>15</v>
      </c>
      <c r="H92" s="1399" t="n">
        <v>2004</v>
      </c>
    </row>
    <row r="93" customFormat="false" ht="12.75" hidden="false" customHeight="false" outlineLevel="0" collapsed="false">
      <c r="A93" s="1399" t="n">
        <v>2005</v>
      </c>
      <c r="B93" s="1399" t="n">
        <v>2005</v>
      </c>
      <c r="C93" s="1399" t="n">
        <v>2005</v>
      </c>
      <c r="D93" s="1403" t="n">
        <v>2015</v>
      </c>
      <c r="E93" s="1403" t="n">
        <v>2015</v>
      </c>
      <c r="F93" s="1394" t="n">
        <v>16</v>
      </c>
      <c r="H93" s="1399" t="n">
        <v>2005</v>
      </c>
    </row>
    <row r="94" customFormat="false" ht="12.75" hidden="false" customHeight="false" outlineLevel="0" collapsed="false">
      <c r="A94" s="1399" t="n">
        <v>2006</v>
      </c>
      <c r="B94" s="1399" t="n">
        <v>2006</v>
      </c>
      <c r="C94" s="1399" t="n">
        <v>2006</v>
      </c>
      <c r="D94" s="1403" t="n">
        <v>2016</v>
      </c>
      <c r="E94" s="1403" t="n">
        <v>2016</v>
      </c>
      <c r="F94" s="1394" t="n">
        <v>17</v>
      </c>
      <c r="H94" s="1399" t="n">
        <v>2006</v>
      </c>
    </row>
    <row r="95" customFormat="false" ht="12.75" hidden="false" customHeight="false" outlineLevel="0" collapsed="false">
      <c r="A95" s="1399" t="n">
        <v>2007</v>
      </c>
      <c r="B95" s="1399" t="n">
        <v>2007</v>
      </c>
      <c r="C95" s="1399" t="n">
        <v>2007</v>
      </c>
      <c r="D95" s="1403" t="n">
        <v>2017</v>
      </c>
      <c r="E95" s="1403" t="n">
        <v>2017</v>
      </c>
      <c r="F95" s="1394" t="n">
        <v>18</v>
      </c>
      <c r="H95" s="1399" t="n">
        <v>2007</v>
      </c>
    </row>
    <row r="96" customFormat="false" ht="12.75" hidden="false" customHeight="false" outlineLevel="0" collapsed="false">
      <c r="A96" s="1399" t="n">
        <v>2008</v>
      </c>
      <c r="B96" s="1399" t="n">
        <v>2008</v>
      </c>
      <c r="C96" s="1399" t="n">
        <v>2008</v>
      </c>
      <c r="D96" s="1403" t="n">
        <v>2018</v>
      </c>
      <c r="E96" s="1403" t="n">
        <v>2018</v>
      </c>
      <c r="F96" s="1394" t="n">
        <v>19</v>
      </c>
      <c r="H96" s="1399" t="n">
        <v>2008</v>
      </c>
    </row>
    <row r="97" customFormat="false" ht="12.75" hidden="false" customHeight="false" outlineLevel="0" collapsed="false">
      <c r="A97" s="1399" t="n">
        <v>2009</v>
      </c>
      <c r="B97" s="1399" t="n">
        <v>2009</v>
      </c>
      <c r="C97" s="1399" t="n">
        <v>2009</v>
      </c>
      <c r="D97" s="1403" t="n">
        <v>2019</v>
      </c>
      <c r="E97" s="1403" t="n">
        <v>2019</v>
      </c>
      <c r="F97" s="1394" t="n">
        <v>20</v>
      </c>
      <c r="H97" s="1399" t="n">
        <v>2009</v>
      </c>
    </row>
    <row r="98" customFormat="false" ht="12.75" hidden="false" customHeight="false" outlineLevel="0" collapsed="false">
      <c r="A98" s="1399" t="n">
        <v>2010</v>
      </c>
      <c r="B98" s="1399" t="n">
        <v>2010</v>
      </c>
      <c r="C98" s="1399" t="n">
        <v>2010</v>
      </c>
      <c r="D98" s="1403" t="n">
        <v>2020</v>
      </c>
      <c r="E98" s="1403" t="n">
        <v>2020</v>
      </c>
      <c r="F98" s="1394" t="n">
        <v>21</v>
      </c>
      <c r="H98" s="1399" t="n">
        <v>2010</v>
      </c>
    </row>
    <row r="99" customFormat="false" ht="12.75" hidden="false" customHeight="false" outlineLevel="0" collapsed="false">
      <c r="A99" s="1399" t="n">
        <v>2011</v>
      </c>
      <c r="B99" s="1399" t="n">
        <v>2011</v>
      </c>
      <c r="C99" s="1399" t="n">
        <v>2011</v>
      </c>
      <c r="D99" s="1403" t="n">
        <v>2021</v>
      </c>
      <c r="E99" s="1403" t="n">
        <v>2021</v>
      </c>
      <c r="F99" s="1394" t="n">
        <v>22</v>
      </c>
      <c r="H99" s="1399" t="n">
        <v>2011</v>
      </c>
    </row>
    <row r="100" customFormat="false" ht="12.75" hidden="false" customHeight="false" outlineLevel="0" collapsed="false">
      <c r="A100" s="1399" t="n">
        <v>2012</v>
      </c>
      <c r="B100" s="1399" t="n">
        <v>2012</v>
      </c>
      <c r="C100" s="1399" t="n">
        <v>2012</v>
      </c>
      <c r="D100" s="1403" t="n">
        <v>2022</v>
      </c>
      <c r="E100" s="1403" t="n">
        <v>2022</v>
      </c>
      <c r="F100" s="1394" t="n">
        <v>23</v>
      </c>
      <c r="H100" s="1399" t="n">
        <v>2012</v>
      </c>
    </row>
    <row r="101" customFormat="false" ht="12.75" hidden="false" customHeight="false" outlineLevel="0" collapsed="false">
      <c r="A101" s="1399" t="n">
        <v>2013</v>
      </c>
      <c r="B101" s="1399" t="n">
        <v>2013</v>
      </c>
      <c r="C101" s="1399" t="n">
        <v>2013</v>
      </c>
      <c r="D101" s="1403" t="n">
        <v>2023</v>
      </c>
      <c r="E101" s="1403" t="n">
        <v>2023</v>
      </c>
      <c r="F101" s="1394" t="n">
        <v>24</v>
      </c>
      <c r="H101" s="1399" t="n">
        <v>2013</v>
      </c>
    </row>
    <row r="102" customFormat="false" ht="12.75" hidden="false" customHeight="false" outlineLevel="0" collapsed="false">
      <c r="A102" s="1399" t="n">
        <v>2014</v>
      </c>
      <c r="B102" s="1399" t="n">
        <v>2014</v>
      </c>
      <c r="C102" s="1399" t="n">
        <v>2014</v>
      </c>
      <c r="D102" s="1403" t="n">
        <v>2024</v>
      </c>
      <c r="E102" s="1403" t="n">
        <v>2024</v>
      </c>
      <c r="F102" s="1394" t="n">
        <v>25</v>
      </c>
      <c r="H102" s="1399" t="n">
        <v>2014</v>
      </c>
    </row>
    <row r="103" customFormat="false" ht="12.75" hidden="false" customHeight="false" outlineLevel="0" collapsed="false">
      <c r="A103" s="1399" t="n">
        <v>2015</v>
      </c>
      <c r="B103" s="1399" t="n">
        <v>2015</v>
      </c>
      <c r="C103" s="1399" t="n">
        <v>2015</v>
      </c>
      <c r="D103" s="1403" t="n">
        <v>2025</v>
      </c>
      <c r="E103" s="1403" t="n">
        <v>2025</v>
      </c>
      <c r="F103" s="1394" t="n">
        <v>26</v>
      </c>
      <c r="H103" s="1399" t="n">
        <v>2015</v>
      </c>
    </row>
    <row r="104" customFormat="false" ht="12.75" hidden="false" customHeight="false" outlineLevel="0" collapsed="false">
      <c r="A104" s="1399" t="n">
        <v>2016</v>
      </c>
      <c r="B104" s="1399" t="n">
        <v>2016</v>
      </c>
      <c r="C104" s="1399" t="n">
        <v>2016</v>
      </c>
      <c r="D104" s="1403" t="n">
        <v>2026</v>
      </c>
      <c r="E104" s="1403" t="n">
        <v>2026</v>
      </c>
      <c r="F104" s="1394" t="n">
        <v>27</v>
      </c>
      <c r="H104" s="1399" t="n">
        <v>2016</v>
      </c>
    </row>
    <row r="105" customFormat="false" ht="12.75" hidden="false" customHeight="false" outlineLevel="0" collapsed="false">
      <c r="A105" s="1399" t="n">
        <v>2017</v>
      </c>
      <c r="B105" s="1399" t="n">
        <v>2017</v>
      </c>
      <c r="C105" s="1399" t="n">
        <v>2017</v>
      </c>
      <c r="D105" s="1403" t="n">
        <v>2027</v>
      </c>
      <c r="E105" s="1403" t="n">
        <v>2027</v>
      </c>
      <c r="F105" s="1394" t="n">
        <v>28</v>
      </c>
      <c r="H105" s="1399" t="n">
        <v>2017</v>
      </c>
    </row>
    <row r="106" customFormat="false" ht="12.75" hidden="false" customHeight="false" outlineLevel="0" collapsed="false">
      <c r="A106" s="1399" t="s">
        <v>1237</v>
      </c>
      <c r="B106" s="1399" t="n">
        <v>2018</v>
      </c>
      <c r="C106" s="1399" t="n">
        <v>2018</v>
      </c>
      <c r="D106" s="1403" t="n">
        <v>2028</v>
      </c>
      <c r="E106" s="1403" t="n">
        <v>2028</v>
      </c>
      <c r="F106" s="1394" t="n">
        <v>29</v>
      </c>
      <c r="H106" s="1399" t="n">
        <v>2018</v>
      </c>
    </row>
    <row r="107" customFormat="false" ht="12.75" hidden="false" customHeight="false" outlineLevel="0" collapsed="false">
      <c r="A107" s="1399"/>
      <c r="B107" s="1399" t="n">
        <v>2019</v>
      </c>
      <c r="C107" s="1399" t="n">
        <v>2019</v>
      </c>
      <c r="D107" s="1403" t="n">
        <v>2029</v>
      </c>
      <c r="E107" s="1403" t="n">
        <v>2029</v>
      </c>
      <c r="F107" s="1394" t="n">
        <v>30</v>
      </c>
      <c r="H107" s="1399" t="n">
        <v>2019</v>
      </c>
    </row>
    <row r="108" customFormat="false" ht="12.75" hidden="false" customHeight="false" outlineLevel="0" collapsed="false">
      <c r="A108" s="1399"/>
      <c r="B108" s="1399" t="n">
        <v>2020</v>
      </c>
      <c r="C108" s="1399" t="n">
        <v>2020</v>
      </c>
      <c r="D108" s="1403" t="n">
        <v>2030</v>
      </c>
      <c r="E108" s="1403" t="n">
        <v>2030</v>
      </c>
      <c r="F108" s="1394" t="n">
        <v>31</v>
      </c>
      <c r="H108" s="1399" t="n">
        <v>2020</v>
      </c>
    </row>
    <row r="109" customFormat="false" ht="12.75" hidden="false" customHeight="false" outlineLevel="0" collapsed="false">
      <c r="B109" s="1399" t="n">
        <v>2021</v>
      </c>
      <c r="C109" s="1399" t="n">
        <v>2021</v>
      </c>
      <c r="D109" s="1403" t="n">
        <v>2031</v>
      </c>
      <c r="E109" s="1403" t="n">
        <v>2031</v>
      </c>
      <c r="H109" s="1399" t="n">
        <v>2021</v>
      </c>
    </row>
    <row r="110" customFormat="false" ht="12.75" hidden="false" customHeight="false" outlineLevel="0" collapsed="false">
      <c r="B110" s="1399" t="n">
        <v>2022</v>
      </c>
      <c r="C110" s="1399" t="n">
        <v>2022</v>
      </c>
      <c r="D110" s="1403" t="n">
        <v>2032</v>
      </c>
      <c r="E110" s="1403" t="n">
        <v>2032</v>
      </c>
      <c r="H110" s="1399" t="n">
        <v>2022</v>
      </c>
    </row>
    <row r="111" customFormat="false" ht="12.75" hidden="false" customHeight="false" outlineLevel="0" collapsed="false">
      <c r="B111" s="1399" t="n">
        <v>2023</v>
      </c>
      <c r="C111" s="1399" t="n">
        <v>2023</v>
      </c>
      <c r="D111" s="1403" t="n">
        <v>2033</v>
      </c>
      <c r="E111" s="1403" t="n">
        <v>2033</v>
      </c>
      <c r="H111" s="1399" t="n">
        <v>2023</v>
      </c>
    </row>
    <row r="112" customFormat="false" ht="12.75" hidden="false" customHeight="false" outlineLevel="0" collapsed="false">
      <c r="B112" s="1399" t="n">
        <v>2024</v>
      </c>
      <c r="C112" s="1399" t="n">
        <v>2024</v>
      </c>
      <c r="D112" s="1403" t="n">
        <v>2034</v>
      </c>
      <c r="E112" s="1403" t="n">
        <v>2034</v>
      </c>
      <c r="H112" s="1399" t="n">
        <v>2024</v>
      </c>
    </row>
    <row r="113" customFormat="false" ht="12.75" hidden="false" customHeight="false" outlineLevel="0" collapsed="false">
      <c r="B113" s="1399" t="n">
        <v>2025</v>
      </c>
      <c r="C113" s="1399" t="n">
        <v>2025</v>
      </c>
      <c r="D113" s="1403" t="n">
        <v>2035</v>
      </c>
      <c r="E113" s="1403" t="n">
        <v>2035</v>
      </c>
      <c r="H113" s="1399" t="n">
        <v>2025</v>
      </c>
    </row>
    <row r="114" customFormat="false" ht="12.75" hidden="false" customHeight="false" outlineLevel="0" collapsed="false">
      <c r="B114" s="1399" t="s">
        <v>1238</v>
      </c>
      <c r="C114" s="1399" t="n">
        <v>2026</v>
      </c>
      <c r="D114" s="1403" t="n">
        <v>2036</v>
      </c>
      <c r="E114" s="1403" t="n">
        <v>2036</v>
      </c>
      <c r="H114" s="1399" t="n">
        <v>2026</v>
      </c>
    </row>
    <row r="115" customFormat="false" ht="12.75" hidden="false" customHeight="false" outlineLevel="0" collapsed="false">
      <c r="B115" s="1399"/>
      <c r="C115" s="1399" t="n">
        <v>2027</v>
      </c>
      <c r="D115" s="1403" t="n">
        <v>2037</v>
      </c>
      <c r="E115" s="1403" t="n">
        <v>2037</v>
      </c>
      <c r="H115" s="1399" t="n">
        <v>2027</v>
      </c>
    </row>
    <row r="116" customFormat="false" ht="12.75" hidden="false" customHeight="false" outlineLevel="0" collapsed="false">
      <c r="C116" s="1399" t="n">
        <v>2028</v>
      </c>
      <c r="D116" s="1403" t="n">
        <v>2038</v>
      </c>
      <c r="E116" s="1403" t="n">
        <v>2038</v>
      </c>
      <c r="H116" s="1399" t="n">
        <v>2028</v>
      </c>
    </row>
    <row r="117" customFormat="false" ht="12.75" hidden="false" customHeight="false" outlineLevel="0" collapsed="false">
      <c r="C117" s="1399" t="n">
        <v>2029</v>
      </c>
      <c r="D117" s="1403" t="n">
        <v>2039</v>
      </c>
      <c r="E117" s="1403" t="n">
        <v>2039</v>
      </c>
      <c r="H117" s="1399" t="n">
        <v>2029</v>
      </c>
    </row>
    <row r="118" customFormat="false" ht="12.75" hidden="false" customHeight="false" outlineLevel="0" collapsed="false">
      <c r="C118" s="1399" t="n">
        <v>2030</v>
      </c>
      <c r="D118" s="1403" t="n">
        <v>2040</v>
      </c>
      <c r="E118" s="1403" t="n">
        <v>2040</v>
      </c>
      <c r="H118" s="1399" t="n">
        <v>2030</v>
      </c>
    </row>
    <row r="119" customFormat="false" ht="12.75" hidden="false" customHeight="false" outlineLevel="0" collapsed="false">
      <c r="C119" s="1399" t="s">
        <v>1239</v>
      </c>
      <c r="D119" s="1403" t="n">
        <v>2041</v>
      </c>
      <c r="E119" s="1403" t="n">
        <v>2041</v>
      </c>
    </row>
    <row r="120" customFormat="false" ht="12.75" hidden="false" customHeight="false" outlineLevel="0" collapsed="false">
      <c r="D120" s="1403" t="n">
        <v>2042</v>
      </c>
      <c r="E120" s="1403" t="n">
        <v>2042</v>
      </c>
    </row>
    <row r="121" customFormat="false" ht="12.75" hidden="false" customHeight="false" outlineLevel="0" collapsed="false">
      <c r="D121" s="1403" t="n">
        <v>2043</v>
      </c>
      <c r="E121" s="1403" t="n">
        <v>2043</v>
      </c>
    </row>
    <row r="122" customFormat="false" ht="12.75" hidden="false" customHeight="false" outlineLevel="0" collapsed="false">
      <c r="D122" s="1403" t="n">
        <v>2044</v>
      </c>
      <c r="E122" s="1403" t="n">
        <v>2044</v>
      </c>
    </row>
    <row r="123" customFormat="false" ht="12.75" hidden="false" customHeight="false" outlineLevel="0" collapsed="false">
      <c r="D123" s="1403" t="n">
        <v>2045</v>
      </c>
      <c r="E123" s="1403" t="n">
        <v>2045</v>
      </c>
    </row>
    <row r="124" customFormat="false" ht="12.75" hidden="false" customHeight="false" outlineLevel="0" collapsed="false">
      <c r="D124" s="1403" t="n">
        <v>2046</v>
      </c>
      <c r="E124" s="1403" t="n">
        <v>2046</v>
      </c>
    </row>
    <row r="125" customFormat="false" ht="12.75" hidden="false" customHeight="false" outlineLevel="0" collapsed="false">
      <c r="D125" s="1403" t="n">
        <v>2047</v>
      </c>
      <c r="E125" s="1403" t="n">
        <v>2047</v>
      </c>
    </row>
    <row r="126" customFormat="false" ht="12.75" hidden="false" customHeight="false" outlineLevel="0" collapsed="false">
      <c r="A126" s="1395" t="s">
        <v>1240</v>
      </c>
      <c r="B126" s="1395" t="s">
        <v>1241</v>
      </c>
      <c r="D126" s="1403" t="n">
        <v>2048</v>
      </c>
      <c r="E126" s="1403" t="n">
        <v>2048</v>
      </c>
    </row>
    <row r="127" customFormat="false" ht="12.75" hidden="false" customHeight="false" outlineLevel="0" collapsed="false">
      <c r="A127" s="1399" t="n">
        <v>1991</v>
      </c>
      <c r="B127" s="1394" t="n">
        <v>1990</v>
      </c>
      <c r="D127" s="1403" t="n">
        <v>2049</v>
      </c>
      <c r="E127" s="1403" t="n">
        <v>2049</v>
      </c>
    </row>
    <row r="128" customFormat="false" ht="12.75" hidden="false" customHeight="false" outlineLevel="0" collapsed="false">
      <c r="A128" s="1399" t="n">
        <v>1992</v>
      </c>
      <c r="B128" s="1394" t="n">
        <v>1991</v>
      </c>
      <c r="D128" s="1403" t="n">
        <v>2050</v>
      </c>
      <c r="E128" s="1403" t="n">
        <v>2050</v>
      </c>
    </row>
    <row r="129" customFormat="false" ht="12.75" hidden="false" customHeight="false" outlineLevel="0" collapsed="false">
      <c r="A129" s="1399" t="n">
        <v>1993</v>
      </c>
      <c r="B129" s="1394" t="n">
        <v>1992</v>
      </c>
    </row>
    <row r="130" customFormat="false" ht="12.75" hidden="false" customHeight="false" outlineLevel="0" collapsed="false">
      <c r="A130" s="1399" t="n">
        <v>1994</v>
      </c>
      <c r="B130" s="1394" t="n">
        <v>1993</v>
      </c>
    </row>
    <row r="131" customFormat="false" ht="12.75" hidden="false" customHeight="false" outlineLevel="0" collapsed="false">
      <c r="A131" s="1399" t="n">
        <v>1995</v>
      </c>
      <c r="B131" s="1394" t="n">
        <v>1994</v>
      </c>
      <c r="E131" s="1395" t="s">
        <v>1207</v>
      </c>
    </row>
    <row r="132" customFormat="false" ht="12.75" hidden="false" customHeight="false" outlineLevel="0" collapsed="false">
      <c r="A132" s="1399" t="n">
        <v>1996</v>
      </c>
      <c r="B132" s="1394" t="n">
        <v>1995</v>
      </c>
      <c r="E132" s="1394" t="n">
        <v>1990</v>
      </c>
    </row>
    <row r="133" customFormat="false" ht="12.75" hidden="false" customHeight="false" outlineLevel="0" collapsed="false">
      <c r="A133" s="1399" t="n">
        <v>1997</v>
      </c>
      <c r="B133" s="1394" t="n">
        <v>1996</v>
      </c>
      <c r="E133" s="1394" t="n">
        <v>1991</v>
      </c>
    </row>
    <row r="134" customFormat="false" ht="12.75" hidden="false" customHeight="false" outlineLevel="0" collapsed="false">
      <c r="A134" s="1399" t="n">
        <v>1998</v>
      </c>
      <c r="B134" s="1394" t="n">
        <v>1997</v>
      </c>
      <c r="E134" s="1394" t="n">
        <v>1992</v>
      </c>
    </row>
    <row r="135" customFormat="false" ht="12.75" hidden="false" customHeight="false" outlineLevel="0" collapsed="false">
      <c r="A135" s="1399" t="n">
        <v>1999</v>
      </c>
      <c r="B135" s="1394" t="n">
        <v>1998</v>
      </c>
      <c r="E135" s="1394" t="n">
        <v>1993</v>
      </c>
    </row>
    <row r="136" customFormat="false" ht="12.75" hidden="false" customHeight="false" outlineLevel="0" collapsed="false">
      <c r="A136" s="1399" t="n">
        <v>2000</v>
      </c>
      <c r="B136" s="1394" t="n">
        <v>1999</v>
      </c>
      <c r="E136" s="1394" t="n">
        <v>1994</v>
      </c>
    </row>
    <row r="137" customFormat="false" ht="12.75" hidden="false" customHeight="false" outlineLevel="0" collapsed="false">
      <c r="A137" s="1399" t="n">
        <v>2001</v>
      </c>
      <c r="B137" s="1394" t="n">
        <v>2000</v>
      </c>
      <c r="E137" s="1394" t="n">
        <v>1995</v>
      </c>
    </row>
    <row r="138" customFormat="false" ht="12.75" hidden="false" customHeight="false" outlineLevel="0" collapsed="false">
      <c r="A138" s="1399" t="n">
        <v>2002</v>
      </c>
      <c r="B138" s="1394" t="n">
        <v>2001</v>
      </c>
      <c r="E138" s="1394" t="n">
        <v>1996</v>
      </c>
    </row>
    <row r="139" customFormat="false" ht="12.75" hidden="false" customHeight="false" outlineLevel="0" collapsed="false">
      <c r="A139" s="1399" t="n">
        <v>2003</v>
      </c>
      <c r="B139" s="1394" t="n">
        <v>2002</v>
      </c>
      <c r="E139" s="1394" t="n">
        <v>1997</v>
      </c>
    </row>
    <row r="140" customFormat="false" ht="12.75" hidden="false" customHeight="false" outlineLevel="0" collapsed="false">
      <c r="A140" s="1399" t="n">
        <v>2004</v>
      </c>
      <c r="B140" s="1394" t="n">
        <v>2003</v>
      </c>
      <c r="E140" s="1394" t="n">
        <v>1998</v>
      </c>
    </row>
    <row r="141" customFormat="false" ht="12.75" hidden="false" customHeight="false" outlineLevel="0" collapsed="false">
      <c r="A141" s="1399" t="n">
        <v>2005</v>
      </c>
      <c r="B141" s="1394" t="n">
        <v>2004</v>
      </c>
      <c r="E141" s="1394" t="n">
        <v>1999</v>
      </c>
    </row>
    <row r="142" customFormat="false" ht="12.75" hidden="false" customHeight="false" outlineLevel="0" collapsed="false">
      <c r="A142" s="1399" t="n">
        <v>2006</v>
      </c>
      <c r="B142" s="1394" t="n">
        <v>2005</v>
      </c>
      <c r="E142" s="1394" t="n">
        <v>2000</v>
      </c>
    </row>
    <row r="143" customFormat="false" ht="12.75" hidden="false" customHeight="false" outlineLevel="0" collapsed="false">
      <c r="A143" s="1399" t="n">
        <v>2007</v>
      </c>
      <c r="B143" s="1394" t="n">
        <v>2006</v>
      </c>
      <c r="E143" s="1394" t="n">
        <v>2001</v>
      </c>
    </row>
    <row r="144" customFormat="false" ht="12.75" hidden="false" customHeight="false" outlineLevel="0" collapsed="false">
      <c r="A144" s="1399" t="n">
        <v>2008</v>
      </c>
      <c r="B144" s="1394" t="n">
        <v>2007</v>
      </c>
      <c r="E144" s="1394" t="n">
        <v>2002</v>
      </c>
    </row>
    <row r="145" customFormat="false" ht="12.75" hidden="false" customHeight="false" outlineLevel="0" collapsed="false">
      <c r="A145" s="1399" t="n">
        <v>2009</v>
      </c>
      <c r="B145" s="1394" t="n">
        <v>2008</v>
      </c>
      <c r="E145" s="1394" t="n">
        <v>2003</v>
      </c>
    </row>
    <row r="146" customFormat="false" ht="12.75" hidden="false" customHeight="false" outlineLevel="0" collapsed="false">
      <c r="A146" s="1399" t="n">
        <v>2010</v>
      </c>
      <c r="B146" s="1394" t="n">
        <v>2009</v>
      </c>
      <c r="E146" s="1394" t="n">
        <v>2004</v>
      </c>
    </row>
    <row r="147" customFormat="false" ht="12.75" hidden="false" customHeight="false" outlineLevel="0" collapsed="false">
      <c r="A147" s="1399" t="n">
        <v>2011</v>
      </c>
      <c r="B147" s="1394" t="n">
        <v>2010</v>
      </c>
      <c r="E147" s="1394" t="n">
        <v>2005</v>
      </c>
    </row>
    <row r="148" customFormat="false" ht="12.75" hidden="false" customHeight="false" outlineLevel="0" collapsed="false">
      <c r="A148" s="1399" t="n">
        <v>2012</v>
      </c>
      <c r="B148" s="1394" t="n">
        <v>2011</v>
      </c>
      <c r="E148" s="1394" t="n">
        <v>2006</v>
      </c>
    </row>
    <row r="149" customFormat="false" ht="12.75" hidden="false" customHeight="false" outlineLevel="0" collapsed="false">
      <c r="A149" s="1399" t="n">
        <v>2013</v>
      </c>
      <c r="B149" s="1394" t="n">
        <v>2012</v>
      </c>
      <c r="E149" s="1394" t="n">
        <v>2007</v>
      </c>
    </row>
    <row r="150" customFormat="false" ht="12.75" hidden="false" customHeight="false" outlineLevel="0" collapsed="false">
      <c r="A150" s="1399" t="n">
        <v>2014</v>
      </c>
      <c r="B150" s="1394" t="n">
        <v>2013</v>
      </c>
      <c r="E150" s="1394" t="n">
        <v>2008</v>
      </c>
    </row>
    <row r="151" customFormat="false" ht="12.75" hidden="false" customHeight="false" outlineLevel="0" collapsed="false">
      <c r="A151" s="1399" t="n">
        <v>2015</v>
      </c>
      <c r="B151" s="1394" t="n">
        <v>2014</v>
      </c>
      <c r="E151" s="1394" t="n">
        <v>2009</v>
      </c>
    </row>
    <row r="152" customFormat="false" ht="12.75" hidden="false" customHeight="false" outlineLevel="0" collapsed="false">
      <c r="A152" s="1399" t="n">
        <v>2016</v>
      </c>
      <c r="B152" s="1394" t="n">
        <v>2015</v>
      </c>
      <c r="E152" s="1394" t="n">
        <v>2010</v>
      </c>
    </row>
    <row r="153" customFormat="false" ht="12.75" hidden="false" customHeight="false" outlineLevel="0" collapsed="false">
      <c r="A153" s="1399" t="n">
        <v>2017</v>
      </c>
      <c r="B153" s="1394" t="n">
        <v>2016</v>
      </c>
      <c r="E153" s="1394" t="n">
        <v>2011</v>
      </c>
    </row>
    <row r="154" customFormat="false" ht="12.75" hidden="false" customHeight="false" outlineLevel="0" collapsed="false">
      <c r="A154" s="1399" t="n">
        <v>2018</v>
      </c>
      <c r="B154" s="1394" t="n">
        <v>2017</v>
      </c>
      <c r="E154" s="1394" t="n">
        <v>2012</v>
      </c>
    </row>
    <row r="155" customFormat="false" ht="12.75" hidden="false" customHeight="false" outlineLevel="0" collapsed="false">
      <c r="A155" s="1399" t="n">
        <v>2019</v>
      </c>
      <c r="B155" s="1394" t="n">
        <v>2018</v>
      </c>
      <c r="E155" s="1394" t="n">
        <v>2013</v>
      </c>
    </row>
    <row r="156" customFormat="false" ht="12.75" hidden="false" customHeight="false" outlineLevel="0" collapsed="false">
      <c r="A156" s="1399" t="n">
        <v>2020</v>
      </c>
      <c r="B156" s="1394" t="n">
        <v>2019</v>
      </c>
      <c r="E156" s="1394" t="n">
        <v>2014</v>
      </c>
    </row>
    <row r="157" customFormat="false" ht="12.75" hidden="false" customHeight="false" outlineLevel="0" collapsed="false">
      <c r="A157" s="1399" t="n">
        <v>2021</v>
      </c>
      <c r="B157" s="1394" t="n">
        <v>2020</v>
      </c>
      <c r="E157" s="1394" t="n">
        <v>2015</v>
      </c>
    </row>
    <row r="158" customFormat="false" ht="12.75" hidden="false" customHeight="false" outlineLevel="0" collapsed="false">
      <c r="A158" s="1399" t="n">
        <v>2022</v>
      </c>
      <c r="E158" s="1394" t="n">
        <v>2016</v>
      </c>
    </row>
    <row r="159" customFormat="false" ht="12.75" hidden="false" customHeight="false" outlineLevel="0" collapsed="false">
      <c r="A159" s="1399" t="n">
        <v>2023</v>
      </c>
      <c r="E159" s="1394" t="n">
        <v>2017</v>
      </c>
    </row>
    <row r="160" customFormat="false" ht="12.75" hidden="false" customHeight="false" outlineLevel="0" collapsed="false">
      <c r="A160" s="1399" t="n">
        <v>2024</v>
      </c>
      <c r="E160" s="1394" t="n">
        <v>2018</v>
      </c>
    </row>
    <row r="161" customFormat="false" ht="12.75" hidden="false" customHeight="false" outlineLevel="0" collapsed="false">
      <c r="A161" s="1399" t="n">
        <v>2025</v>
      </c>
      <c r="E161" s="1394" t="n">
        <v>2019</v>
      </c>
    </row>
    <row r="162" customFormat="false" ht="12.75" hidden="false" customHeight="false" outlineLevel="0" collapsed="false">
      <c r="A162" s="1399" t="n">
        <v>2026</v>
      </c>
      <c r="E162" s="1394" t="n">
        <v>2020</v>
      </c>
    </row>
    <row r="163" customFormat="false" ht="12.75" hidden="false" customHeight="false" outlineLevel="0" collapsed="false">
      <c r="A163" s="1399" t="n">
        <v>2027</v>
      </c>
      <c r="E163" s="1394" t="n">
        <v>2021</v>
      </c>
    </row>
    <row r="164" customFormat="false" ht="12.75" hidden="false" customHeight="false" outlineLevel="0" collapsed="false">
      <c r="A164" s="1399" t="n">
        <v>2028</v>
      </c>
      <c r="E164" s="1394" t="n">
        <v>2022</v>
      </c>
    </row>
    <row r="165" customFormat="false" ht="12.75" hidden="false" customHeight="false" outlineLevel="0" collapsed="false">
      <c r="A165" s="1399" t="n">
        <v>2029</v>
      </c>
      <c r="E165" s="1394" t="n">
        <v>2023</v>
      </c>
    </row>
    <row r="166" customFormat="false" ht="12.75" hidden="false" customHeight="false" outlineLevel="0" collapsed="false">
      <c r="A166" s="1399" t="n">
        <v>2030</v>
      </c>
      <c r="E166" s="1394" t="n">
        <v>2024</v>
      </c>
    </row>
    <row r="167" customFormat="false" ht="12.75" hidden="false" customHeight="false" outlineLevel="0" collapsed="false">
      <c r="A167" s="1399"/>
      <c r="E167" s="1394" t="n">
        <v>2025</v>
      </c>
    </row>
    <row r="168" customFormat="false" ht="12.75" hidden="false" customHeight="false" outlineLevel="0" collapsed="false">
      <c r="E168" s="1394" t="n">
        <v>2026</v>
      </c>
    </row>
    <row r="169" customFormat="false" ht="12.75" hidden="false" customHeight="false" outlineLevel="0" collapsed="false">
      <c r="A169" s="1395" t="s">
        <v>25</v>
      </c>
      <c r="E169" s="1394" t="n">
        <v>2027</v>
      </c>
    </row>
    <row r="170" customFormat="false" ht="12.75" hidden="false" customHeight="false" outlineLevel="0" collapsed="false">
      <c r="A170" s="1399" t="n">
        <v>2021</v>
      </c>
      <c r="E170" s="1394" t="n">
        <v>2028</v>
      </c>
    </row>
    <row r="171" customFormat="false" ht="12.75" hidden="false" customHeight="false" outlineLevel="0" collapsed="false">
      <c r="A171" s="1399" t="n">
        <v>2022</v>
      </c>
      <c r="E171" s="1394" t="n">
        <v>2029</v>
      </c>
    </row>
    <row r="172" customFormat="false" ht="12.75" hidden="false" customHeight="false" outlineLevel="0" collapsed="false">
      <c r="A172" s="1399" t="n">
        <v>2023</v>
      </c>
      <c r="E172" s="1394" t="n">
        <v>2030</v>
      </c>
    </row>
    <row r="173" customFormat="false" ht="12.75" hidden="false" customHeight="false" outlineLevel="0" collapsed="false">
      <c r="A173" s="1399" t="n">
        <v>2024</v>
      </c>
    </row>
    <row r="174" customFormat="false" ht="12.75" hidden="false" customHeight="false" outlineLevel="0" collapsed="false">
      <c r="A174" s="1399" t="n">
        <v>2025</v>
      </c>
    </row>
    <row r="175" customFormat="false" ht="12.75" hidden="false" customHeight="false" outlineLevel="0" collapsed="false">
      <c r="A175" s="1399" t="n">
        <v>2026</v>
      </c>
    </row>
    <row r="176" customFormat="false" ht="12.75" hidden="false" customHeight="false" outlineLevel="0" collapsed="false">
      <c r="A176" s="1399" t="n">
        <v>2027</v>
      </c>
    </row>
    <row r="177" customFormat="false" ht="12.75" hidden="false" customHeight="false" outlineLevel="0" collapsed="false">
      <c r="A177" s="1399" t="n">
        <v>2028</v>
      </c>
    </row>
    <row r="178" customFormat="false" ht="12.75" hidden="false" customHeight="false" outlineLevel="0" collapsed="false">
      <c r="A178" s="1399" t="n">
        <v>2029</v>
      </c>
    </row>
    <row r="179" customFormat="false" ht="12.75" hidden="false" customHeight="false" outlineLevel="0" collapsed="false">
      <c r="A179" s="1399" t="n">
        <v>2030</v>
      </c>
    </row>
    <row r="180" customFormat="false" ht="12.75" hidden="false" customHeight="false" outlineLevel="0" collapsed="false">
      <c r="A180" s="1399" t="n">
        <v>2031</v>
      </c>
    </row>
    <row r="181" customFormat="false" ht="12.75" hidden="false" customHeight="false" outlineLevel="0" collapsed="false">
      <c r="A181" s="1399" t="n">
        <v>2032</v>
      </c>
    </row>
    <row r="182" customFormat="false" ht="12.75" hidden="false" customHeight="false" outlineLevel="0" collapsed="false">
      <c r="A182" s="1399" t="n">
        <v>2033</v>
      </c>
    </row>
    <row r="183" customFormat="false" ht="12.75" hidden="false" customHeight="false" outlineLevel="0" collapsed="false">
      <c r="A183" s="1399" t="n">
        <v>2034</v>
      </c>
    </row>
    <row r="184" customFormat="false" ht="12.75" hidden="false" customHeight="false" outlineLevel="0" collapsed="false">
      <c r="A184" s="1399" t="n">
        <v>2035</v>
      </c>
    </row>
    <row r="185" customFormat="false" ht="12.75" hidden="false" customHeight="false" outlineLevel="0" collapsed="false">
      <c r="A185" s="1399" t="n">
        <v>2036</v>
      </c>
    </row>
    <row r="186" customFormat="false" ht="12.75" hidden="false" customHeight="false" outlineLevel="0" collapsed="false">
      <c r="A186" s="1399" t="n">
        <v>2037</v>
      </c>
    </row>
    <row r="187" customFormat="false" ht="12.75" hidden="false" customHeight="false" outlineLevel="0" collapsed="false">
      <c r="A187" s="1399" t="n">
        <v>2038</v>
      </c>
    </row>
    <row r="188" customFormat="false" ht="12.75" hidden="false" customHeight="false" outlineLevel="0" collapsed="false">
      <c r="A188" s="1399" t="n">
        <v>2039</v>
      </c>
    </row>
    <row r="189" customFormat="false" ht="12.75" hidden="false" customHeight="false" outlineLevel="0" collapsed="false">
      <c r="A189" s="1399" t="n">
        <v>2040</v>
      </c>
    </row>
    <row r="190" customFormat="false" ht="12.75" hidden="false" customHeight="false" outlineLevel="0" collapsed="false">
      <c r="A190" s="1399" t="n">
        <v>2041</v>
      </c>
    </row>
    <row r="191" customFormat="false" ht="12.75" hidden="false" customHeight="false" outlineLevel="0" collapsed="false">
      <c r="A191" s="1399" t="n">
        <v>2042</v>
      </c>
    </row>
    <row r="192" customFormat="false" ht="12.75" hidden="false" customHeight="false" outlineLevel="0" collapsed="false">
      <c r="A192" s="1399" t="n">
        <v>2043</v>
      </c>
    </row>
    <row r="193" customFormat="false" ht="12.75" hidden="false" customHeight="false" outlineLevel="0" collapsed="false">
      <c r="A193" s="1399" t="n">
        <v>2044</v>
      </c>
    </row>
    <row r="194" customFormat="false" ht="12.75" hidden="false" customHeight="false" outlineLevel="0" collapsed="false">
      <c r="A194" s="1399" t="n">
        <v>2045</v>
      </c>
    </row>
    <row r="195" customFormat="false" ht="12.75" hidden="false" customHeight="false" outlineLevel="0" collapsed="false">
      <c r="A195" s="1399" t="n">
        <v>2046</v>
      </c>
    </row>
    <row r="196" customFormat="false" ht="12.75" hidden="false" customHeight="false" outlineLevel="0" collapsed="false">
      <c r="A196" s="1399" t="n">
        <v>2047</v>
      </c>
    </row>
    <row r="197" customFormat="false" ht="12.75" hidden="false" customHeight="false" outlineLevel="0" collapsed="false">
      <c r="A197" s="1399" t="n">
        <v>2048</v>
      </c>
    </row>
    <row r="198" customFormat="false" ht="12.75" hidden="false" customHeight="false" outlineLevel="0" collapsed="false">
      <c r="A198" s="1399" t="n">
        <v>2049</v>
      </c>
    </row>
    <row r="199" customFormat="false" ht="12.75" hidden="false" customHeight="false" outlineLevel="0" collapsed="false">
      <c r="A199" s="1399" t="n">
        <v>2050</v>
      </c>
    </row>
    <row r="200" customFormat="false" ht="12.75" hidden="false" customHeight="false" outlineLevel="0" collapsed="false">
      <c r="A200" s="1399" t="n">
        <v>2051</v>
      </c>
    </row>
    <row r="201" customFormat="false" ht="12.75" hidden="false" customHeight="false" outlineLevel="0" collapsed="false">
      <c r="A201" s="1399" t="n">
        <v>2052</v>
      </c>
    </row>
    <row r="202" customFormat="false" ht="12.75" hidden="false" customHeight="false" outlineLevel="0" collapsed="false">
      <c r="A202" s="1399" t="n">
        <v>2053</v>
      </c>
    </row>
    <row r="203" customFormat="false" ht="12.75" hidden="false" customHeight="false" outlineLevel="0" collapsed="false">
      <c r="A203" s="1399" t="n">
        <v>2054</v>
      </c>
    </row>
    <row r="204" customFormat="false" ht="12.75" hidden="false" customHeight="false" outlineLevel="0" collapsed="false">
      <c r="A204" s="1399" t="n">
        <v>2055</v>
      </c>
    </row>
    <row r="205" customFormat="false" ht="12.75" hidden="false" customHeight="false" outlineLevel="0" collapsed="false">
      <c r="A205" s="1399" t="n">
        <v>2056</v>
      </c>
    </row>
    <row r="206" customFormat="false" ht="12.75" hidden="false" customHeight="false" outlineLevel="0" collapsed="false">
      <c r="A206" s="1399" t="n">
        <v>2057</v>
      </c>
    </row>
    <row r="207" customFormat="false" ht="12.75" hidden="false" customHeight="false" outlineLevel="0" collapsed="false">
      <c r="A207" s="1399" t="n">
        <v>2058</v>
      </c>
    </row>
    <row r="208" customFormat="false" ht="12.75" hidden="false" customHeight="false" outlineLevel="0" collapsed="false">
      <c r="A208" s="1399" t="n">
        <v>2059</v>
      </c>
    </row>
    <row r="209" customFormat="false" ht="12.75" hidden="false" customHeight="false" outlineLevel="0" collapsed="false">
      <c r="A209" s="1399" t="n">
        <v>2060</v>
      </c>
    </row>
    <row r="214" customFormat="false" ht="12.75" hidden="false" customHeight="false" outlineLevel="0" collapsed="false">
      <c r="A214" s="1395" t="s">
        <v>1242</v>
      </c>
    </row>
    <row r="215" customFormat="false" ht="12.75" hidden="false" customHeight="false" outlineLevel="0" collapsed="false">
      <c r="A215" s="1394" t="s">
        <v>1194</v>
      </c>
    </row>
    <row r="216" customFormat="false" ht="12.75" hidden="false" customHeight="false" outlineLevel="0" collapsed="false">
      <c r="A216" s="1394" t="s">
        <v>1197</v>
      </c>
    </row>
    <row r="217" customFormat="false" ht="12.75" hidden="false" customHeight="false" outlineLevel="0" collapsed="false">
      <c r="A217" s="1394" t="s">
        <v>1198</v>
      </c>
    </row>
    <row r="218" customFormat="false" ht="12.75" hidden="false" customHeight="false" outlineLevel="0" collapsed="false">
      <c r="A218" s="1394" t="s">
        <v>1027</v>
      </c>
    </row>
  </sheetData>
  <sheetProtection sheet="true" password="dc3e" objects="true" scenarios="true"/>
  <mergeCells count="1">
    <mergeCell ref="E2:F2"/>
  </mergeCells>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42:A61"/>
  <sheetViews>
    <sheetView showFormulas="false" showGridLines="true" showRowColHeaders="true" showZeros="true" rightToLeft="false" tabSelected="false" showOutlineSymbols="true" defaultGridColor="true" view="normal" topLeftCell="A28" colorId="64" zoomScale="100" zoomScaleNormal="100" zoomScalePageLayoutView="100" workbookViewId="0">
      <selection pane="topLeft" activeCell="D54" activeCellId="0" sqref="D54"/>
    </sheetView>
  </sheetViews>
  <sheetFormatPr defaultColWidth="8.9921875" defaultRowHeight="14.25" zeroHeight="false" outlineLevelRow="0" outlineLevelCol="0"/>
  <sheetData>
    <row r="42" customFormat="false" ht="14.25" hidden="false" customHeight="false" outlineLevel="0" collapsed="false">
      <c r="A42" s="0" t="s">
        <v>1243</v>
      </c>
    </row>
    <row r="43" customFormat="false" ht="14.25" hidden="false" customHeight="false" outlineLevel="0" collapsed="false">
      <c r="A43" s="0" t="s">
        <v>402</v>
      </c>
    </row>
    <row r="44" customFormat="false" ht="14.25" hidden="false" customHeight="false" outlineLevel="0" collapsed="false">
      <c r="A44" s="415" t="s">
        <v>817</v>
      </c>
    </row>
    <row r="45" customFormat="false" ht="14.25" hidden="false" customHeight="false" outlineLevel="0" collapsed="false">
      <c r="A45" s="415" t="s">
        <v>829</v>
      </c>
    </row>
    <row r="46" customFormat="false" ht="14.25" hidden="false" customHeight="false" outlineLevel="0" collapsed="false">
      <c r="A46" s="415" t="s">
        <v>1244</v>
      </c>
    </row>
    <row r="47" customFormat="false" ht="14.25" hidden="false" customHeight="false" outlineLevel="0" collapsed="false">
      <c r="A47" s="415" t="s">
        <v>1245</v>
      </c>
    </row>
    <row r="52" customFormat="false" ht="14.25" hidden="false" customHeight="false" outlineLevel="0" collapsed="false">
      <c r="A52" s="1151" t="s">
        <v>892</v>
      </c>
    </row>
    <row r="53" customFormat="false" ht="14.25" hidden="false" customHeight="false" outlineLevel="0" collapsed="false">
      <c r="A53" s="0" t="s">
        <v>402</v>
      </c>
    </row>
    <row r="54" customFormat="false" ht="14.25" hidden="false" customHeight="false" outlineLevel="0" collapsed="false">
      <c r="A54" s="415" t="s">
        <v>266</v>
      </c>
    </row>
    <row r="55" customFormat="false" ht="14.25" hidden="false" customHeight="false" outlineLevel="0" collapsed="false">
      <c r="A55" s="415" t="s">
        <v>268</v>
      </c>
    </row>
    <row r="56" customFormat="false" ht="14.25" hidden="false" customHeight="false" outlineLevel="0" collapsed="false">
      <c r="A56" s="0" t="s">
        <v>269</v>
      </c>
    </row>
    <row r="57" customFormat="false" ht="14.25" hidden="false" customHeight="false" outlineLevel="0" collapsed="false">
      <c r="A57" s="415" t="s">
        <v>893</v>
      </c>
    </row>
    <row r="58" customFormat="false" ht="14.25" hidden="false" customHeight="false" outlineLevel="0" collapsed="false">
      <c r="A58" s="415" t="s">
        <v>894</v>
      </c>
    </row>
    <row r="59" customFormat="false" ht="14.25" hidden="false" customHeight="false" outlineLevel="0" collapsed="false">
      <c r="A59" s="415" t="s">
        <v>281</v>
      </c>
    </row>
    <row r="60" customFormat="false" ht="14.25" hidden="false" customHeight="false" outlineLevel="0" collapsed="false">
      <c r="A60" s="415" t="s">
        <v>289</v>
      </c>
    </row>
    <row r="61" customFormat="false" ht="14.25" hidden="false" customHeight="false" outlineLevel="0" collapsed="false">
      <c r="A61" s="0" t="s">
        <v>294</v>
      </c>
    </row>
  </sheetData>
  <dataValidations count="10">
    <dataValidation allowBlank="true" operator="between" prompt="Temperature being above the 90th percentile of the daily maximum temperature (EEA)" showDropDown="false" showErrorMessage="true" showInputMessage="true" sqref="A54" type="none">
      <formula1>0</formula1>
      <formula2>0</formula2>
    </dataValidation>
    <dataValidation allowBlank="true" operator="between" prompt="Temperature being below the 10th percentile of minimum daily temperature (EEA)" showDropDown="false" showErrorMessage="true" showInputMessage="true" sqref="A55" type="none">
      <formula1>0</formula1>
      <formula2>0</formula2>
    </dataValidation>
    <dataValidation allowBlank="true" operator="between" prompt="An atmospheric disturbance that can be manifested in strong winds and accompanied by rain, snow, or other precipitation and by thunder and lightning." promptTitle="Storm" showDropDown="false" showErrorMessage="true" showInputMessage="true" sqref="A59" type="none">
      <formula1>0</formula1>
      <formula2>0</formula2>
    </dataValidation>
    <dataValidation allowBlank="true" operator="between" prompt="A period of abnormally dry weather long enough to cause a serious hydrological imbalance. " promptTitle="Drought" showDropDown="false" showErrorMessage="true" showInputMessage="true" sqref="A58" type="none">
      <formula1>0</formula1>
      <formula2>0</formula2>
    </dataValidation>
    <dataValidation allowBlank="true" operator="between" prompt="The overflowing of the normal confines of a stream or other body of water, or the accumulation of water over areas that are not normally submerged. Floods include river/fluvial floods, flash floods, pluvial floods, sewer floods, coastal floods, etc." promptTitle="Flood" showDropDown="false" showErrorMessage="true" showInputMessage="true" sqref="A57" type="none">
      <formula1>0</formula1>
      <formula2>0</formula2>
    </dataValidation>
    <dataValidation allowBlank="true" operator="between" prompt="A mass of material that has moved downhill by gravity, often assisted by water when the material is saturated. The movement of soil, rock, or debris down a slope can occur rapidly, or may involve slow, gradual failure." promptTitle="Landslide" showDropDown="false" showErrorMessage="true" showInputMessage="true" sqref="A60" type="none">
      <formula1>0</formula1>
      <formula2>0</formula2>
    </dataValidation>
    <dataValidation allowBlank="true" operator="between" prompt="Availability and access to infrastructure (examples)  and services (health, education, etc)" promptTitle="Infrastructure" showDropDown="false" showErrorMessage="true" showInputMessage="true" sqref="A45" type="none">
      <formula1>0</formula1>
      <formula2>0</formula2>
    </dataValidation>
    <dataValidation allowBlank="true" operator="between" prompt="Availability and access to technology (e.g. early warning, flood control, … ) to address various hazards and vulnerable sectors + existence of an enabling environment/conditions to foster innovation and experimentation " promptTitle="Technology and innovation" showDropDown="false" showErrorMessage="true" showInputMessage="true" sqref="A46" type="none">
      <formula1>0</formula1>
      <formula2>0</formula2>
    </dataValidation>
    <dataValidation allowBlank="true" operator="between" prompt="Ability to collect, analyse and disseminate knowledge and information in support of adaptation activities; availability of forums to discuss and engage a wide variety of relevant stakeholders and increase awareness" promptTitle="Knowledge &amp; information" showDropDown="false" showErrorMessage="true" showInputMessage="true" sqref="A47" type="none">
      <formula1>0</formula1>
      <formula2>0</formula2>
    </dataValidation>
    <dataValidation allowBlank="true" operator="between" prompt="Availability of key assets (finance, fuding opportunitties) that allow responding to evolving circumstances" promptTitle="Asset base / Economic wealth" showDropDown="false" showErrorMessage="true" showInputMessage="true" sqref="A44"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97B42A"/>
    <pageSetUpPr fitToPage="true"/>
  </sheetPr>
  <dimension ref="A1:CB205"/>
  <sheetViews>
    <sheetView showFormulas="false" showGridLines="false" showRowColHeaders="true" showZeros="true" rightToLeft="false" tabSelected="false" showOutlineSymbols="true" defaultGridColor="true" view="normal" topLeftCell="A1" colorId="64" zoomScale="80" zoomScaleNormal="80" zoomScalePageLayoutView="50" workbookViewId="0">
      <pane xSplit="0" ySplit="5" topLeftCell="A114" activePane="bottomLeft" state="frozen"/>
      <selection pane="topLeft" activeCell="A1" activeCellId="0" sqref="A1"/>
      <selection pane="bottomLeft" activeCell="G42" activeCellId="0" sqref="G42"/>
    </sheetView>
  </sheetViews>
  <sheetFormatPr defaultColWidth="9.9921875" defaultRowHeight="14.25" zeroHeight="true" outlineLevelRow="1" outlineLevelCol="0"/>
  <cols>
    <col collapsed="false" customWidth="true" hidden="false" outlineLevel="0" max="1" min="1" style="215" width="2.87"/>
    <col collapsed="false" customWidth="true" hidden="false" outlineLevel="0" max="2" min="2" style="215" width="17.12"/>
    <col collapsed="false" customWidth="true" hidden="false" outlineLevel="0" max="3" min="3" style="215" width="33"/>
    <col collapsed="false" customWidth="true" hidden="false" outlineLevel="0" max="4" min="4" style="215" width="11.87"/>
    <col collapsed="false" customWidth="true" hidden="false" outlineLevel="0" max="5" min="5" style="215" width="12.13"/>
    <col collapsed="false" customWidth="true" hidden="false" outlineLevel="0" max="6" min="6" style="215" width="10.62"/>
    <col collapsed="false" customWidth="true" hidden="false" outlineLevel="0" max="7" min="7" style="215" width="9.88"/>
    <col collapsed="false" customWidth="true" hidden="false" outlineLevel="0" max="8" min="8" style="215" width="12.38"/>
    <col collapsed="false" customWidth="true" hidden="false" outlineLevel="0" max="9" min="9" style="215" width="9.62"/>
    <col collapsed="false" customWidth="true" hidden="false" outlineLevel="0" max="10" min="10" style="215" width="9.38"/>
    <col collapsed="false" customWidth="true" hidden="false" outlineLevel="0" max="11" min="11" style="215" width="9.62"/>
    <col collapsed="false" customWidth="true" hidden="false" outlineLevel="0" max="12" min="12" style="215" width="10.87"/>
    <col collapsed="false" customWidth="true" hidden="false" outlineLevel="0" max="14" min="13" style="215" width="9.88"/>
    <col collapsed="false" customWidth="true" hidden="false" outlineLevel="0" max="15" min="15" style="215" width="11"/>
    <col collapsed="false" customWidth="true" hidden="false" outlineLevel="0" max="16" min="16" style="215" width="10.62"/>
    <col collapsed="false" customWidth="false" hidden="false" outlineLevel="0" max="17" min="17" style="215" width="10"/>
    <col collapsed="false" customWidth="true" hidden="false" outlineLevel="0" max="18" min="18" style="215" width="11"/>
    <col collapsed="false" customWidth="true" hidden="false" outlineLevel="0" max="19" min="19" style="215" width="11.13"/>
    <col collapsed="false" customWidth="false" hidden="false" outlineLevel="0" max="20" min="20" style="215" width="10"/>
    <col collapsed="false" customWidth="true" hidden="false" outlineLevel="0" max="21" min="21" style="215" width="9.88"/>
    <col collapsed="false" customWidth="true" hidden="true" outlineLevel="0" max="80" min="22" style="215" width="10.5"/>
    <col collapsed="false" customWidth="false" hidden="true" outlineLevel="0" max="1024" min="81" style="215" width="10"/>
  </cols>
  <sheetData>
    <row r="1" s="217" customFormat="true" ht="54" hidden="false" customHeight="true" outlineLevel="0" collapsed="false">
      <c r="A1" s="29" t="s">
        <v>91</v>
      </c>
      <c r="B1" s="29"/>
      <c r="C1" s="29"/>
      <c r="D1" s="29"/>
      <c r="E1" s="29"/>
      <c r="F1" s="29"/>
      <c r="G1" s="29"/>
      <c r="H1" s="29"/>
      <c r="I1" s="29"/>
      <c r="J1" s="29"/>
      <c r="K1" s="29"/>
      <c r="L1" s="29"/>
      <c r="M1" s="29"/>
      <c r="N1" s="29"/>
      <c r="O1" s="29"/>
      <c r="P1" s="216"/>
      <c r="Q1" s="216"/>
      <c r="R1" s="216"/>
      <c r="S1" s="216"/>
      <c r="T1" s="32" t="s">
        <v>4</v>
      </c>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c r="V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c r="V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c r="V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c r="T5" s="18"/>
    </row>
    <row r="6" s="35" customFormat="true" ht="21" hidden="false" customHeight="true" outlineLevel="0" collapsed="false">
      <c r="A6" s="34" t="s">
        <v>91</v>
      </c>
      <c r="B6" s="34"/>
      <c r="C6" s="34"/>
      <c r="D6" s="34"/>
      <c r="E6" s="34"/>
      <c r="F6" s="34"/>
      <c r="G6" s="34"/>
      <c r="H6" s="34"/>
      <c r="I6" s="34"/>
      <c r="J6" s="34"/>
      <c r="K6" s="34"/>
      <c r="L6" s="34"/>
      <c r="M6" s="34"/>
      <c r="N6" s="34"/>
      <c r="O6" s="34"/>
      <c r="P6" s="34"/>
      <c r="Q6" s="34"/>
      <c r="R6" s="34"/>
      <c r="S6" s="34"/>
    </row>
    <row r="7" s="218" customFormat="true" ht="19.5" hidden="false" customHeight="true" outlineLevel="0" collapsed="false">
      <c r="A7" s="101" t="s">
        <v>92</v>
      </c>
      <c r="C7" s="101"/>
      <c r="D7" s="101"/>
      <c r="E7" s="101"/>
      <c r="F7" s="101"/>
      <c r="G7" s="101"/>
      <c r="H7" s="101"/>
      <c r="I7" s="101"/>
      <c r="J7" s="219"/>
      <c r="K7" s="219"/>
      <c r="L7" s="219"/>
    </row>
    <row r="8" s="222" customFormat="true" ht="18" hidden="false" customHeight="true" outlineLevel="0" collapsed="false">
      <c r="A8" s="220" t="s">
        <v>93</v>
      </c>
      <c r="B8" s="220"/>
      <c r="C8" s="221"/>
      <c r="D8" s="221"/>
    </row>
    <row r="9" s="38" customFormat="true" ht="18" hidden="false" customHeight="true" outlineLevel="0" collapsed="false">
      <c r="A9" s="223"/>
      <c r="B9" s="223"/>
      <c r="C9" s="223"/>
      <c r="D9" s="223"/>
      <c r="E9" s="223"/>
      <c r="F9" s="223"/>
      <c r="G9" s="223"/>
      <c r="H9" s="223"/>
      <c r="I9" s="223"/>
      <c r="J9" s="223"/>
      <c r="K9" s="223"/>
      <c r="L9" s="223"/>
      <c r="M9" s="223"/>
      <c r="N9" s="223"/>
      <c r="O9" s="223"/>
      <c r="P9" s="223"/>
      <c r="Q9" s="223"/>
      <c r="R9" s="223"/>
      <c r="S9" s="223"/>
    </row>
    <row r="10" s="38" customFormat="true" ht="18" hidden="false" customHeight="true" outlineLevel="0" collapsed="false">
      <c r="A10" s="47" t="s">
        <v>5</v>
      </c>
      <c r="B10" s="224" t="s">
        <v>94</v>
      </c>
      <c r="D10" s="225" t="s">
        <v>59</v>
      </c>
      <c r="K10" s="226"/>
      <c r="L10" s="226"/>
    </row>
    <row r="11" s="38" customFormat="true" ht="18" hidden="false" customHeight="true" outlineLevel="0" collapsed="false">
      <c r="A11" s="47"/>
      <c r="B11" s="43"/>
      <c r="D11" s="146"/>
      <c r="E11" s="146"/>
      <c r="K11" s="226"/>
      <c r="L11" s="226"/>
    </row>
    <row r="12" s="51" customFormat="true" ht="18" hidden="false" customHeight="true" outlineLevel="0" collapsed="false">
      <c r="A12" s="227"/>
      <c r="B12" s="228"/>
      <c r="C12" s="50"/>
      <c r="D12" s="140"/>
      <c r="E12" s="140"/>
      <c r="F12" s="50"/>
      <c r="G12" s="50"/>
      <c r="H12" s="50"/>
      <c r="I12" s="50"/>
      <c r="J12" s="50"/>
      <c r="K12" s="229"/>
      <c r="L12" s="229"/>
      <c r="M12" s="50"/>
      <c r="N12" s="50"/>
      <c r="O12" s="50"/>
      <c r="P12" s="50"/>
      <c r="Q12" s="50"/>
      <c r="R12" s="50"/>
      <c r="S12" s="50"/>
      <c r="T12" s="50"/>
      <c r="U12" s="50"/>
      <c r="V12" s="50"/>
    </row>
    <row r="13" s="51" customFormat="true" ht="18" hidden="false" customHeight="true" outlineLevel="0" collapsed="false">
      <c r="A13" s="230" t="s">
        <v>95</v>
      </c>
      <c r="B13" s="49" t="s">
        <v>96</v>
      </c>
      <c r="C13" s="50"/>
      <c r="D13" s="225"/>
      <c r="E13" s="140"/>
      <c r="F13" s="50"/>
      <c r="G13" s="50"/>
      <c r="H13" s="50"/>
      <c r="I13" s="50"/>
      <c r="J13" s="50"/>
      <c r="K13" s="229"/>
      <c r="L13" s="229"/>
      <c r="M13" s="50"/>
      <c r="N13" s="50"/>
      <c r="O13" s="50"/>
      <c r="P13" s="50"/>
      <c r="Q13" s="50"/>
      <c r="R13" s="50"/>
      <c r="S13" s="50"/>
      <c r="T13" s="50"/>
      <c r="U13" s="50"/>
      <c r="V13" s="50"/>
    </row>
    <row r="14" s="51" customFormat="true" ht="18" hidden="false" customHeight="true" outlineLevel="0" collapsed="false">
      <c r="A14" s="50"/>
      <c r="B14" s="50"/>
      <c r="C14" s="50"/>
      <c r="D14" s="50"/>
      <c r="E14" s="140"/>
      <c r="F14" s="50"/>
      <c r="G14" s="50"/>
      <c r="H14" s="50"/>
      <c r="I14" s="50"/>
      <c r="J14" s="50"/>
      <c r="K14" s="229"/>
      <c r="L14" s="229"/>
      <c r="M14" s="50"/>
      <c r="N14" s="50"/>
      <c r="O14" s="50"/>
      <c r="P14" s="50"/>
      <c r="Q14" s="50"/>
      <c r="R14" s="50"/>
      <c r="S14" s="50"/>
      <c r="T14" s="50"/>
      <c r="U14" s="50"/>
      <c r="V14" s="50"/>
    </row>
    <row r="15" s="40" customFormat="true" ht="18" hidden="false" customHeight="true" outlineLevel="0" collapsed="false">
      <c r="A15" s="231"/>
      <c r="B15" s="232"/>
      <c r="C15" s="38"/>
      <c r="D15" s="233"/>
      <c r="E15" s="38"/>
      <c r="F15" s="232"/>
      <c r="G15" s="232"/>
      <c r="H15" s="232"/>
      <c r="I15" s="232"/>
      <c r="J15" s="38"/>
      <c r="K15" s="226"/>
      <c r="L15" s="226"/>
      <c r="M15" s="38"/>
      <c r="N15" s="38"/>
      <c r="O15" s="38"/>
      <c r="P15" s="38"/>
      <c r="Q15" s="38"/>
      <c r="R15" s="38"/>
      <c r="S15" s="38"/>
      <c r="T15" s="38"/>
      <c r="U15" s="38"/>
      <c r="V15" s="38"/>
    </row>
    <row r="16" s="40" customFormat="true" ht="18" hidden="false" customHeight="true" outlineLevel="0" collapsed="false">
      <c r="A16" s="47" t="s">
        <v>28</v>
      </c>
      <c r="B16" s="224" t="s">
        <v>97</v>
      </c>
      <c r="C16" s="38"/>
      <c r="D16" s="234"/>
      <c r="E16" s="43" t="s">
        <v>98</v>
      </c>
      <c r="F16" s="146"/>
      <c r="G16" s="43"/>
      <c r="H16" s="226"/>
      <c r="I16" s="235"/>
      <c r="J16" s="38"/>
      <c r="K16" s="226"/>
      <c r="L16" s="226"/>
      <c r="M16" s="38"/>
      <c r="N16" s="38"/>
      <c r="O16" s="38"/>
      <c r="P16" s="38"/>
      <c r="Q16" s="38"/>
      <c r="R16" s="38"/>
      <c r="S16" s="38"/>
      <c r="T16" s="38"/>
      <c r="U16" s="38"/>
      <c r="V16" s="38"/>
    </row>
    <row r="17" s="40" customFormat="true" ht="18" hidden="false" customHeight="true" outlineLevel="0" collapsed="false">
      <c r="A17" s="231"/>
      <c r="B17" s="236"/>
      <c r="C17" s="38"/>
      <c r="D17" s="234"/>
      <c r="E17" s="43" t="s">
        <v>99</v>
      </c>
      <c r="F17" s="38"/>
      <c r="G17" s="43"/>
      <c r="H17" s="43"/>
      <c r="I17" s="43"/>
      <c r="J17" s="43"/>
      <c r="K17" s="43"/>
      <c r="L17" s="43"/>
      <c r="M17" s="43"/>
      <c r="N17" s="43"/>
      <c r="O17" s="43"/>
      <c r="P17" s="43"/>
      <c r="Q17" s="38"/>
      <c r="R17" s="38"/>
      <c r="S17" s="38"/>
      <c r="T17" s="38"/>
      <c r="U17" s="38"/>
      <c r="V17" s="38"/>
    </row>
    <row r="18" s="40" customFormat="true" ht="18" hidden="false" customHeight="true" outlineLevel="0" collapsed="false">
      <c r="A18" s="231"/>
      <c r="B18" s="236"/>
      <c r="C18" s="38"/>
      <c r="D18" s="38"/>
      <c r="E18" s="43" t="s">
        <v>100</v>
      </c>
      <c r="G18" s="39" t="s">
        <v>101</v>
      </c>
      <c r="H18" s="39"/>
      <c r="I18" s="237"/>
      <c r="J18" s="237"/>
      <c r="K18" s="237"/>
      <c r="M18" s="238" t="s">
        <v>102</v>
      </c>
      <c r="N18" s="238"/>
      <c r="O18" s="239"/>
      <c r="P18" s="239"/>
      <c r="Q18" s="239"/>
      <c r="R18" s="38"/>
      <c r="S18" s="38"/>
      <c r="T18" s="38"/>
      <c r="U18" s="38"/>
      <c r="V18" s="38"/>
    </row>
    <row r="19" s="51" customFormat="true" ht="18" hidden="false" customHeight="true" outlineLevel="0" collapsed="false">
      <c r="A19" s="133"/>
      <c r="B19" s="240"/>
      <c r="C19" s="50"/>
      <c r="D19" s="50"/>
      <c r="E19" s="140"/>
      <c r="F19" s="49"/>
      <c r="G19" s="49"/>
      <c r="H19" s="49"/>
      <c r="I19" s="49"/>
      <c r="J19" s="49"/>
      <c r="K19" s="49"/>
      <c r="L19" s="49"/>
      <c r="M19" s="241"/>
      <c r="N19" s="241"/>
      <c r="O19" s="241"/>
      <c r="P19" s="241"/>
      <c r="Q19" s="241"/>
      <c r="R19" s="241"/>
      <c r="S19" s="241"/>
      <c r="T19" s="50"/>
      <c r="U19" s="50"/>
      <c r="V19" s="50"/>
    </row>
    <row r="20" s="51" customFormat="true" ht="18" hidden="false" customHeight="true" outlineLevel="0" collapsed="false">
      <c r="A20" s="230" t="s">
        <v>36</v>
      </c>
      <c r="B20" s="242" t="s">
        <v>103</v>
      </c>
      <c r="C20" s="50"/>
      <c r="D20" s="243"/>
      <c r="E20" s="49" t="s">
        <v>104</v>
      </c>
      <c r="F20" s="140"/>
      <c r="G20" s="244"/>
      <c r="H20" s="244"/>
      <c r="I20" s="244"/>
      <c r="J20" s="244"/>
      <c r="K20" s="244"/>
      <c r="L20" s="244"/>
      <c r="M20" s="241"/>
      <c r="N20" s="241"/>
      <c r="O20" s="241"/>
      <c r="P20" s="241"/>
      <c r="Q20" s="241"/>
      <c r="R20" s="241"/>
      <c r="S20" s="241"/>
      <c r="T20" s="50"/>
      <c r="U20" s="50"/>
      <c r="V20" s="50"/>
    </row>
    <row r="21" s="51" customFormat="true" ht="18" hidden="false" customHeight="true" outlineLevel="0" collapsed="false">
      <c r="A21" s="245"/>
      <c r="B21" s="246"/>
      <c r="C21" s="50"/>
      <c r="D21" s="243"/>
      <c r="E21" s="49" t="s">
        <v>105</v>
      </c>
      <c r="F21" s="50"/>
      <c r="G21" s="49"/>
      <c r="H21" s="49"/>
      <c r="I21" s="49"/>
      <c r="J21" s="49"/>
      <c r="K21" s="49"/>
      <c r="L21" s="49"/>
      <c r="M21" s="247"/>
      <c r="N21" s="247"/>
      <c r="O21" s="247"/>
      <c r="P21" s="247"/>
      <c r="Q21" s="247"/>
      <c r="R21" s="247"/>
      <c r="S21" s="247"/>
      <c r="T21" s="50"/>
      <c r="U21" s="50"/>
      <c r="V21" s="50"/>
    </row>
    <row r="22" s="51" customFormat="true" ht="18" hidden="false" customHeight="true" outlineLevel="0" collapsed="false">
      <c r="A22" s="245"/>
      <c r="B22" s="248"/>
      <c r="C22" s="50"/>
      <c r="D22" s="50"/>
      <c r="E22" s="50"/>
      <c r="F22" s="50"/>
      <c r="G22" s="49"/>
      <c r="H22" s="49"/>
      <c r="I22" s="49"/>
      <c r="J22" s="49"/>
      <c r="K22" s="49"/>
      <c r="L22" s="49"/>
      <c r="M22" s="247"/>
      <c r="N22" s="247"/>
      <c r="O22" s="247"/>
      <c r="P22" s="247"/>
      <c r="Q22" s="247"/>
      <c r="R22" s="247"/>
      <c r="S22" s="247"/>
      <c r="T22" s="50"/>
      <c r="U22" s="50"/>
      <c r="V22" s="50"/>
    </row>
    <row r="23" s="40" customFormat="true" ht="18" hidden="false" customHeight="true" outlineLevel="0" collapsed="false">
      <c r="A23" s="43"/>
      <c r="B23" s="249"/>
      <c r="C23" s="38"/>
      <c r="D23" s="38"/>
      <c r="E23" s="146"/>
      <c r="F23" s="93"/>
      <c r="G23" s="93"/>
      <c r="H23" s="93"/>
      <c r="I23" s="93"/>
      <c r="J23" s="93"/>
      <c r="K23" s="93"/>
      <c r="L23" s="93"/>
      <c r="M23" s="38"/>
      <c r="N23" s="38"/>
      <c r="O23" s="38"/>
      <c r="P23" s="38"/>
      <c r="Q23" s="38"/>
      <c r="R23" s="38"/>
      <c r="S23" s="38"/>
      <c r="T23" s="38"/>
      <c r="U23" s="38"/>
      <c r="V23" s="38"/>
    </row>
    <row r="24" s="40" customFormat="true" ht="18" hidden="false" customHeight="true" outlineLevel="0" collapsed="false">
      <c r="A24" s="250" t="s">
        <v>106</v>
      </c>
      <c r="B24" s="251" t="s">
        <v>107</v>
      </c>
      <c r="C24" s="251"/>
      <c r="D24" s="44"/>
      <c r="E24" s="44"/>
      <c r="F24" s="44"/>
      <c r="G24" s="44"/>
      <c r="H24" s="44"/>
      <c r="I24" s="44"/>
      <c r="J24" s="44"/>
      <c r="K24" s="44"/>
      <c r="L24" s="44"/>
      <c r="M24" s="44"/>
      <c r="N24" s="44"/>
      <c r="O24" s="44"/>
      <c r="P24" s="44"/>
      <c r="Q24" s="44"/>
      <c r="R24" s="44"/>
      <c r="S24" s="44"/>
      <c r="T24" s="44"/>
      <c r="U24" s="38"/>
      <c r="V24" s="38"/>
    </row>
    <row r="25" s="40" customFormat="true" ht="18" hidden="false" customHeight="true" outlineLevel="0" collapsed="false">
      <c r="A25" s="43"/>
      <c r="B25" s="251"/>
      <c r="C25" s="251"/>
      <c r="D25" s="44"/>
      <c r="E25" s="44"/>
      <c r="F25" s="44"/>
      <c r="G25" s="44"/>
      <c r="H25" s="44"/>
      <c r="I25" s="44"/>
      <c r="J25" s="44"/>
      <c r="K25" s="44"/>
      <c r="L25" s="44"/>
      <c r="M25" s="44"/>
      <c r="N25" s="44"/>
      <c r="O25" s="44"/>
      <c r="P25" s="44"/>
      <c r="Q25" s="44"/>
      <c r="R25" s="44"/>
      <c r="S25" s="44"/>
      <c r="T25" s="44"/>
      <c r="U25" s="38"/>
      <c r="V25" s="38"/>
    </row>
    <row r="26" s="40" customFormat="true" ht="18" hidden="false" customHeight="true" outlineLevel="0" collapsed="false">
      <c r="A26" s="43"/>
      <c r="B26" s="251"/>
      <c r="C26" s="251"/>
      <c r="D26" s="44"/>
      <c r="E26" s="44"/>
      <c r="F26" s="44"/>
      <c r="G26" s="44"/>
      <c r="H26" s="44"/>
      <c r="I26" s="44"/>
      <c r="J26" s="44"/>
      <c r="K26" s="44"/>
      <c r="L26" s="44"/>
      <c r="M26" s="44"/>
      <c r="N26" s="44"/>
      <c r="O26" s="44"/>
      <c r="P26" s="44"/>
      <c r="Q26" s="44"/>
      <c r="R26" s="44"/>
      <c r="S26" s="44"/>
      <c r="T26" s="44"/>
      <c r="U26" s="46" t="str">
        <f aca="false">CONCATENATE(TEXT(1000-LEN(D24), "#")," chars left")</f>
        <v>1000 chars left</v>
      </c>
      <c r="V26" s="38"/>
    </row>
    <row r="27" s="40" customFormat="true" ht="18" hidden="false" customHeight="true" outlineLevel="0" collapsed="false">
      <c r="A27" s="43"/>
      <c r="B27" s="232"/>
      <c r="C27" s="38"/>
      <c r="D27" s="93"/>
      <c r="E27" s="93"/>
      <c r="F27" s="93"/>
      <c r="G27" s="93"/>
      <c r="H27" s="93"/>
      <c r="I27" s="93"/>
      <c r="J27" s="93"/>
      <c r="K27" s="93"/>
      <c r="L27" s="38"/>
      <c r="M27" s="38"/>
      <c r="N27" s="38"/>
      <c r="O27" s="38"/>
      <c r="P27" s="38"/>
      <c r="Q27" s="38"/>
      <c r="R27" s="38"/>
      <c r="S27" s="38"/>
      <c r="T27" s="38"/>
      <c r="U27" s="38"/>
      <c r="V27" s="38"/>
    </row>
    <row r="28" customFormat="false" ht="18" hidden="false" customHeight="true" outlineLevel="0" collapsed="false">
      <c r="A28" s="252"/>
      <c r="B28" s="253"/>
      <c r="C28" s="254"/>
      <c r="D28" s="255"/>
      <c r="E28" s="255"/>
      <c r="F28" s="255"/>
      <c r="G28" s="255"/>
      <c r="H28" s="255"/>
      <c r="I28" s="255"/>
      <c r="J28" s="255"/>
      <c r="K28" s="255"/>
      <c r="L28" s="254"/>
      <c r="M28" s="254"/>
      <c r="N28" s="254"/>
      <c r="O28" s="254"/>
      <c r="P28" s="254"/>
      <c r="Q28" s="254"/>
      <c r="R28" s="254"/>
      <c r="S28" s="254"/>
      <c r="T28" s="254"/>
      <c r="U28" s="254"/>
      <c r="V28" s="254"/>
    </row>
    <row r="29" s="260" customFormat="true" ht="18" hidden="false" customHeight="true" outlineLevel="0" collapsed="false">
      <c r="A29" s="43"/>
      <c r="B29" s="256" t="s">
        <v>108</v>
      </c>
      <c r="C29" s="256"/>
      <c r="D29" s="257"/>
      <c r="E29" s="257"/>
      <c r="F29" s="257"/>
      <c r="G29" s="257"/>
      <c r="H29" s="258"/>
      <c r="I29" s="258"/>
      <c r="J29" s="259"/>
      <c r="K29" s="259"/>
      <c r="L29" s="258"/>
      <c r="M29" s="258"/>
      <c r="N29" s="258"/>
      <c r="O29" s="258"/>
      <c r="P29" s="43"/>
      <c r="Q29" s="43"/>
      <c r="R29" s="43"/>
      <c r="S29" s="43"/>
      <c r="T29" s="43"/>
      <c r="U29" s="43"/>
      <c r="V29" s="43"/>
    </row>
    <row r="30" s="265" customFormat="true" ht="18" hidden="false" customHeight="true" outlineLevel="0" collapsed="false">
      <c r="A30" s="49"/>
      <c r="B30" s="261"/>
      <c r="C30" s="261"/>
      <c r="D30" s="262"/>
      <c r="E30" s="262"/>
      <c r="F30" s="262"/>
      <c r="G30" s="262"/>
      <c r="H30" s="263"/>
      <c r="I30" s="263"/>
      <c r="J30" s="264"/>
      <c r="K30" s="264"/>
      <c r="L30" s="263"/>
      <c r="M30" s="263"/>
      <c r="N30" s="263"/>
      <c r="O30" s="263"/>
      <c r="P30" s="49"/>
      <c r="Q30" s="49"/>
      <c r="R30" s="49"/>
      <c r="S30" s="49"/>
      <c r="T30" s="49"/>
      <c r="U30" s="49"/>
      <c r="V30" s="49"/>
    </row>
    <row r="31" s="51" customFormat="true" ht="18" hidden="false" customHeight="true" outlineLevel="0" collapsed="false">
      <c r="A31" s="50"/>
      <c r="B31" s="61" t="s">
        <v>109</v>
      </c>
      <c r="C31" s="50"/>
      <c r="D31" s="50"/>
      <c r="E31" s="50"/>
      <c r="F31" s="50"/>
      <c r="G31" s="50"/>
      <c r="H31" s="50"/>
      <c r="I31" s="50"/>
      <c r="J31" s="50"/>
      <c r="K31" s="50"/>
      <c r="L31" s="50"/>
      <c r="M31" s="50"/>
      <c r="N31" s="50"/>
      <c r="O31" s="50"/>
      <c r="P31" s="50"/>
      <c r="Q31" s="50"/>
      <c r="R31" s="50"/>
      <c r="S31" s="50"/>
      <c r="T31" s="50"/>
      <c r="U31" s="50"/>
      <c r="V31" s="50"/>
    </row>
    <row r="32" s="51" customFormat="true" ht="18" hidden="false" customHeight="true" outlineLevel="0" collapsed="false">
      <c r="A32" s="50"/>
      <c r="B32" s="61" t="s">
        <v>110</v>
      </c>
      <c r="C32" s="50"/>
      <c r="D32" s="50"/>
      <c r="E32" s="50"/>
      <c r="F32" s="50"/>
      <c r="G32" s="50"/>
      <c r="H32" s="50"/>
      <c r="I32" s="50"/>
      <c r="J32" s="50"/>
      <c r="K32" s="50"/>
      <c r="L32" s="50"/>
      <c r="M32" s="50"/>
      <c r="N32" s="50"/>
      <c r="O32" s="50"/>
      <c r="P32" s="50"/>
      <c r="Q32" s="50"/>
      <c r="R32" s="50"/>
      <c r="S32" s="50"/>
      <c r="T32" s="50"/>
      <c r="U32" s="50"/>
      <c r="V32" s="50"/>
    </row>
    <row r="33" s="51" customFormat="true" ht="18" hidden="false" customHeight="true" outlineLevel="0" collapsed="false">
      <c r="A33" s="50"/>
      <c r="B33" s="61" t="s">
        <v>111</v>
      </c>
      <c r="C33" s="50"/>
      <c r="D33" s="50"/>
      <c r="E33" s="50"/>
      <c r="F33" s="50"/>
      <c r="G33" s="50"/>
      <c r="H33" s="50"/>
      <c r="I33" s="50"/>
      <c r="J33" s="50"/>
      <c r="K33" s="50"/>
      <c r="L33" s="50"/>
      <c r="M33" s="50"/>
      <c r="N33" s="50"/>
      <c r="O33" s="50"/>
      <c r="P33" s="50"/>
      <c r="Q33" s="50"/>
      <c r="R33" s="50"/>
      <c r="S33" s="50"/>
      <c r="T33" s="50"/>
      <c r="U33" s="50"/>
      <c r="V33" s="50"/>
    </row>
    <row r="34" s="269" customFormat="true" ht="17.25" hidden="false" customHeight="true" outlineLevel="0" collapsed="false">
      <c r="A34" s="50"/>
      <c r="B34" s="266" t="s">
        <v>112</v>
      </c>
      <c r="C34" s="266"/>
      <c r="D34" s="266" t="s">
        <v>113</v>
      </c>
      <c r="E34" s="266"/>
      <c r="F34" s="266"/>
      <c r="G34" s="266"/>
      <c r="H34" s="266"/>
      <c r="I34" s="266"/>
      <c r="J34" s="266"/>
      <c r="K34" s="266"/>
      <c r="L34" s="266"/>
      <c r="M34" s="266"/>
      <c r="N34" s="266"/>
      <c r="O34" s="266"/>
      <c r="P34" s="266"/>
      <c r="Q34" s="266"/>
      <c r="R34" s="266"/>
      <c r="S34" s="266"/>
      <c r="T34" s="266"/>
      <c r="U34" s="267"/>
      <c r="V34" s="267"/>
      <c r="W34" s="267"/>
      <c r="X34" s="267"/>
      <c r="Y34" s="267"/>
      <c r="Z34" s="267"/>
      <c r="AA34" s="267"/>
      <c r="AB34" s="267"/>
      <c r="AC34" s="267"/>
      <c r="AD34" s="267"/>
      <c r="AE34" s="267"/>
      <c r="AF34" s="267"/>
      <c r="AG34" s="267"/>
      <c r="AH34" s="267"/>
      <c r="AI34" s="267"/>
      <c r="AJ34" s="267"/>
      <c r="AK34" s="268"/>
      <c r="AL34" s="268"/>
      <c r="AM34" s="268"/>
      <c r="AN34" s="268"/>
      <c r="AO34" s="268"/>
      <c r="AP34" s="268"/>
      <c r="AQ34" s="268"/>
      <c r="AR34" s="268"/>
      <c r="AS34" s="268"/>
      <c r="AT34" s="268"/>
      <c r="AU34" s="268"/>
      <c r="AV34" s="268"/>
      <c r="AW34" s="268"/>
      <c r="AX34" s="268"/>
      <c r="AY34" s="268"/>
      <c r="AZ34" s="268"/>
      <c r="BA34" s="268"/>
      <c r="BB34" s="268"/>
      <c r="BC34" s="268"/>
      <c r="BD34" s="268"/>
      <c r="BE34" s="268"/>
      <c r="BF34" s="268"/>
      <c r="BG34" s="268"/>
      <c r="BH34" s="268"/>
      <c r="BI34" s="268"/>
      <c r="BJ34" s="268"/>
      <c r="BK34" s="268"/>
      <c r="BL34" s="268"/>
      <c r="BM34" s="268"/>
      <c r="BN34" s="268"/>
      <c r="BO34" s="268"/>
      <c r="BP34" s="268"/>
      <c r="BQ34" s="268"/>
      <c r="BR34" s="268"/>
      <c r="BS34" s="268"/>
      <c r="BT34" s="268"/>
      <c r="BU34" s="268"/>
      <c r="BV34" s="268"/>
      <c r="BW34" s="268"/>
      <c r="BX34" s="268"/>
      <c r="BY34" s="268"/>
      <c r="BZ34" s="268"/>
      <c r="CA34" s="268"/>
      <c r="CB34" s="268"/>
    </row>
    <row r="35" s="270" customFormat="true" ht="13.5" hidden="false" customHeight="true" outlineLevel="0" collapsed="false">
      <c r="A35" s="50"/>
      <c r="B35" s="266"/>
      <c r="C35" s="266"/>
      <c r="D35" s="266" t="s">
        <v>114</v>
      </c>
      <c r="E35" s="266" t="s">
        <v>115</v>
      </c>
      <c r="F35" s="266" t="s">
        <v>116</v>
      </c>
      <c r="G35" s="266"/>
      <c r="H35" s="266"/>
      <c r="I35" s="266"/>
      <c r="J35" s="266"/>
      <c r="K35" s="266"/>
      <c r="L35" s="266"/>
      <c r="M35" s="266"/>
      <c r="N35" s="266" t="s">
        <v>117</v>
      </c>
      <c r="O35" s="266"/>
      <c r="P35" s="266"/>
      <c r="Q35" s="266"/>
      <c r="R35" s="266"/>
      <c r="S35" s="266"/>
      <c r="T35" s="266" t="s">
        <v>48</v>
      </c>
      <c r="U35" s="174"/>
      <c r="V35" s="174"/>
      <c r="W35" s="174"/>
      <c r="X35" s="174"/>
      <c r="Y35" s="174"/>
      <c r="Z35" s="174"/>
      <c r="AA35" s="174"/>
      <c r="AB35" s="174"/>
      <c r="AC35" s="174"/>
      <c r="AD35" s="174"/>
      <c r="AE35" s="174"/>
      <c r="AF35" s="174"/>
      <c r="AG35" s="174"/>
      <c r="AH35" s="174"/>
      <c r="AI35" s="174"/>
      <c r="AJ35" s="174"/>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c r="BM35" s="106"/>
      <c r="BN35" s="106"/>
      <c r="BO35" s="106"/>
      <c r="BP35" s="106"/>
      <c r="BQ35" s="106"/>
      <c r="BR35" s="106"/>
      <c r="BS35" s="106"/>
      <c r="BT35" s="106"/>
      <c r="BU35" s="106"/>
      <c r="BV35" s="106"/>
      <c r="BW35" s="106"/>
      <c r="BX35" s="106"/>
      <c r="BY35" s="106"/>
      <c r="BZ35" s="106"/>
      <c r="CA35" s="106"/>
      <c r="CB35" s="106"/>
    </row>
    <row r="36" s="270" customFormat="true" ht="52.5" hidden="false" customHeight="true" outlineLevel="0" collapsed="false">
      <c r="A36" s="50"/>
      <c r="B36" s="266"/>
      <c r="C36" s="266"/>
      <c r="D36" s="266"/>
      <c r="E36" s="266"/>
      <c r="F36" s="266" t="s">
        <v>118</v>
      </c>
      <c r="G36" s="266" t="s">
        <v>119</v>
      </c>
      <c r="H36" s="266" t="s">
        <v>120</v>
      </c>
      <c r="I36" s="266" t="s">
        <v>121</v>
      </c>
      <c r="J36" s="266" t="s">
        <v>122</v>
      </c>
      <c r="K36" s="266" t="s">
        <v>123</v>
      </c>
      <c r="L36" s="266" t="s">
        <v>124</v>
      </c>
      <c r="M36" s="266" t="s">
        <v>125</v>
      </c>
      <c r="N36" s="266" t="s">
        <v>126</v>
      </c>
      <c r="O36" s="266" t="s">
        <v>127</v>
      </c>
      <c r="P36" s="266" t="s">
        <v>128</v>
      </c>
      <c r="Q36" s="266" t="s">
        <v>129</v>
      </c>
      <c r="R36" s="266" t="s">
        <v>130</v>
      </c>
      <c r="S36" s="266" t="s">
        <v>131</v>
      </c>
      <c r="T36" s="266"/>
      <c r="U36" s="271"/>
      <c r="V36" s="174"/>
      <c r="W36" s="174"/>
      <c r="X36" s="174"/>
      <c r="Y36" s="174"/>
      <c r="Z36" s="174"/>
      <c r="AA36" s="174"/>
      <c r="AB36" s="174"/>
      <c r="AC36" s="174"/>
      <c r="AD36" s="174"/>
      <c r="AE36" s="174"/>
      <c r="AF36" s="174"/>
      <c r="AG36" s="174"/>
      <c r="AH36" s="174"/>
      <c r="AI36" s="174"/>
      <c r="AJ36" s="174"/>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6"/>
      <c r="BW36" s="106"/>
      <c r="BX36" s="106"/>
      <c r="BY36" s="106"/>
      <c r="BZ36" s="106"/>
      <c r="CA36" s="106"/>
      <c r="CB36" s="106"/>
    </row>
    <row r="37" s="270" customFormat="true" ht="16.5" hidden="false" customHeight="true" outlineLevel="0" collapsed="false">
      <c r="A37" s="110"/>
      <c r="B37" s="272" t="s">
        <v>132</v>
      </c>
      <c r="C37" s="272"/>
      <c r="D37" s="273" t="s">
        <v>133</v>
      </c>
      <c r="E37" s="273"/>
      <c r="F37" s="273"/>
      <c r="G37" s="273"/>
      <c r="H37" s="273"/>
      <c r="I37" s="273"/>
      <c r="J37" s="273"/>
      <c r="K37" s="273"/>
      <c r="L37" s="273"/>
      <c r="M37" s="273"/>
      <c r="N37" s="273"/>
      <c r="O37" s="273"/>
      <c r="P37" s="273"/>
      <c r="Q37" s="273"/>
      <c r="R37" s="273"/>
      <c r="S37" s="273"/>
      <c r="T37" s="273"/>
      <c r="U37" s="271"/>
      <c r="V37" s="174"/>
      <c r="W37" s="174"/>
      <c r="X37" s="174"/>
      <c r="Y37" s="174"/>
      <c r="Z37" s="174"/>
      <c r="AA37" s="174"/>
      <c r="AB37" s="174"/>
      <c r="AC37" s="174"/>
      <c r="AD37" s="174"/>
      <c r="AE37" s="174"/>
      <c r="AF37" s="174"/>
      <c r="AG37" s="174"/>
      <c r="AH37" s="174"/>
      <c r="AI37" s="174"/>
      <c r="AJ37" s="174"/>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c r="BR37" s="106"/>
      <c r="BS37" s="106"/>
      <c r="BT37" s="106"/>
      <c r="BU37" s="106"/>
      <c r="BV37" s="106"/>
      <c r="BW37" s="106"/>
      <c r="BX37" s="106"/>
      <c r="BY37" s="106"/>
      <c r="BZ37" s="106"/>
      <c r="CA37" s="106"/>
      <c r="CB37" s="106"/>
    </row>
    <row r="38" s="270" customFormat="true" ht="16.5" hidden="false" customHeight="true" outlineLevel="0" collapsed="false">
      <c r="A38" s="110"/>
      <c r="B38" s="274" t="s">
        <v>134</v>
      </c>
      <c r="C38" s="274"/>
      <c r="D38" s="275" t="n">
        <f aca="false">+SUM(D39:D41)</f>
        <v>0</v>
      </c>
      <c r="E38" s="275" t="n">
        <f aca="false">+SUM(E39:E41)</f>
        <v>0</v>
      </c>
      <c r="F38" s="275" t="n">
        <f aca="false">+SUM(F39:F41)</f>
        <v>0</v>
      </c>
      <c r="G38" s="275" t="n">
        <f aca="false">+SUM(G39:G41)</f>
        <v>0</v>
      </c>
      <c r="H38" s="275" t="n">
        <f aca="false">+SUM(H39:H41)</f>
        <v>0</v>
      </c>
      <c r="I38" s="275" t="n">
        <f aca="false">+SUM(I39:I41)</f>
        <v>0</v>
      </c>
      <c r="J38" s="275" t="n">
        <f aca="false">+SUM(J39:J41)</f>
        <v>0</v>
      </c>
      <c r="K38" s="275" t="n">
        <f aca="false">+SUM(K39:K41)</f>
        <v>0</v>
      </c>
      <c r="L38" s="275" t="n">
        <f aca="false">+SUM(L39:L41)</f>
        <v>0</v>
      </c>
      <c r="M38" s="275" t="n">
        <f aca="false">+SUM(M39:M41)</f>
        <v>0</v>
      </c>
      <c r="N38" s="275" t="n">
        <f aca="false">+SUM(N39:N41)</f>
        <v>0</v>
      </c>
      <c r="O38" s="275" t="n">
        <f aca="false">+SUM(O39:O41)</f>
        <v>0</v>
      </c>
      <c r="P38" s="275" t="n">
        <f aca="false">+SUM(P39:P41)</f>
        <v>0</v>
      </c>
      <c r="Q38" s="275" t="n">
        <f aca="false">+SUM(Q39:Q41)</f>
        <v>0</v>
      </c>
      <c r="R38" s="275" t="n">
        <f aca="false">+SUM(R39:R41)</f>
        <v>0</v>
      </c>
      <c r="S38" s="275" t="n">
        <f aca="false">+SUM(S39:S41)</f>
        <v>0</v>
      </c>
      <c r="T38" s="276" t="n">
        <f aca="false">SUM(D38:S38)</f>
        <v>0</v>
      </c>
      <c r="U38" s="271"/>
      <c r="V38" s="174"/>
      <c r="W38" s="174"/>
      <c r="X38" s="174"/>
      <c r="Y38" s="174"/>
      <c r="Z38" s="174"/>
      <c r="AA38" s="174"/>
      <c r="AB38" s="174"/>
      <c r="AC38" s="174"/>
      <c r="AD38" s="174"/>
      <c r="AE38" s="174"/>
      <c r="AF38" s="174"/>
      <c r="AG38" s="174"/>
      <c r="AH38" s="174"/>
      <c r="AI38" s="174"/>
      <c r="AJ38" s="174"/>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S38" s="106"/>
      <c r="BT38" s="106"/>
      <c r="BU38" s="106"/>
      <c r="BV38" s="106"/>
      <c r="BW38" s="106"/>
      <c r="BX38" s="106"/>
      <c r="BY38" s="106"/>
      <c r="BZ38" s="106"/>
      <c r="CA38" s="106"/>
      <c r="CB38" s="106"/>
    </row>
    <row r="39" s="270" customFormat="true" ht="16.5" hidden="false" customHeight="true" outlineLevel="1" collapsed="false">
      <c r="A39" s="110"/>
      <c r="B39" s="277"/>
      <c r="C39" s="278" t="s">
        <v>135</v>
      </c>
      <c r="D39" s="279" t="s">
        <v>136</v>
      </c>
      <c r="E39" s="279" t="s">
        <v>136</v>
      </c>
      <c r="F39" s="279" t="s">
        <v>136</v>
      </c>
      <c r="G39" s="279" t="s">
        <v>136</v>
      </c>
      <c r="H39" s="279" t="s">
        <v>136</v>
      </c>
      <c r="I39" s="279" t="s">
        <v>136</v>
      </c>
      <c r="J39" s="279" t="s">
        <v>136</v>
      </c>
      <c r="K39" s="279" t="s">
        <v>136</v>
      </c>
      <c r="L39" s="279" t="s">
        <v>136</v>
      </c>
      <c r="M39" s="279" t="s">
        <v>136</v>
      </c>
      <c r="N39" s="279" t="s">
        <v>136</v>
      </c>
      <c r="O39" s="279" t="s">
        <v>136</v>
      </c>
      <c r="P39" s="279" t="s">
        <v>136</v>
      </c>
      <c r="Q39" s="279" t="s">
        <v>136</v>
      </c>
      <c r="R39" s="279" t="s">
        <v>136</v>
      </c>
      <c r="S39" s="279" t="s">
        <v>136</v>
      </c>
      <c r="T39" s="280" t="n">
        <f aca="false">SUM(D39:S39)</f>
        <v>0</v>
      </c>
      <c r="U39" s="271"/>
      <c r="V39" s="174"/>
      <c r="W39" s="174"/>
      <c r="X39" s="174"/>
      <c r="Y39" s="174"/>
      <c r="Z39" s="174"/>
      <c r="AA39" s="174"/>
      <c r="AB39" s="174"/>
      <c r="AC39" s="174"/>
      <c r="AD39" s="174"/>
      <c r="AE39" s="174"/>
      <c r="AF39" s="174"/>
      <c r="AG39" s="174"/>
      <c r="AH39" s="174"/>
      <c r="AI39" s="174"/>
      <c r="AJ39" s="174"/>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row>
    <row r="40" s="270" customFormat="true" ht="16.5" hidden="false" customHeight="true" outlineLevel="1" collapsed="false">
      <c r="A40" s="110"/>
      <c r="B40" s="277"/>
      <c r="C40" s="278" t="s">
        <v>137</v>
      </c>
      <c r="D40" s="279" t="s">
        <v>136</v>
      </c>
      <c r="E40" s="279" t="s">
        <v>136</v>
      </c>
      <c r="F40" s="279" t="s">
        <v>136</v>
      </c>
      <c r="G40" s="279" t="s">
        <v>136</v>
      </c>
      <c r="H40" s="279" t="s">
        <v>136</v>
      </c>
      <c r="I40" s="279" t="s">
        <v>136</v>
      </c>
      <c r="J40" s="279" t="s">
        <v>136</v>
      </c>
      <c r="K40" s="279" t="s">
        <v>136</v>
      </c>
      <c r="L40" s="279" t="s">
        <v>136</v>
      </c>
      <c r="M40" s="279" t="s">
        <v>136</v>
      </c>
      <c r="N40" s="279" t="s">
        <v>136</v>
      </c>
      <c r="O40" s="279" t="s">
        <v>136</v>
      </c>
      <c r="P40" s="279" t="s">
        <v>136</v>
      </c>
      <c r="Q40" s="279" t="s">
        <v>136</v>
      </c>
      <c r="R40" s="279" t="s">
        <v>136</v>
      </c>
      <c r="S40" s="279" t="s">
        <v>136</v>
      </c>
      <c r="T40" s="280" t="n">
        <f aca="false">SUM(D40:S40)</f>
        <v>0</v>
      </c>
      <c r="U40" s="271"/>
      <c r="V40" s="174"/>
      <c r="W40" s="174"/>
      <c r="X40" s="174"/>
      <c r="Y40" s="174"/>
      <c r="Z40" s="174"/>
      <c r="AA40" s="174"/>
      <c r="AB40" s="174"/>
      <c r="AC40" s="174"/>
      <c r="AD40" s="174"/>
      <c r="AE40" s="174"/>
      <c r="AF40" s="174"/>
      <c r="AG40" s="174"/>
      <c r="AH40" s="174"/>
      <c r="AI40" s="174"/>
      <c r="AJ40" s="174"/>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row>
    <row r="41" s="270" customFormat="true" ht="16.5" hidden="false" customHeight="true" outlineLevel="1" collapsed="false">
      <c r="A41" s="110"/>
      <c r="B41" s="277"/>
      <c r="C41" s="281" t="s">
        <v>138</v>
      </c>
      <c r="D41" s="279" t="s">
        <v>136</v>
      </c>
      <c r="E41" s="279" t="s">
        <v>136</v>
      </c>
      <c r="F41" s="279" t="s">
        <v>136</v>
      </c>
      <c r="G41" s="279" t="s">
        <v>136</v>
      </c>
      <c r="H41" s="279" t="s">
        <v>136</v>
      </c>
      <c r="I41" s="279" t="s">
        <v>136</v>
      </c>
      <c r="J41" s="279" t="s">
        <v>136</v>
      </c>
      <c r="K41" s="279" t="s">
        <v>136</v>
      </c>
      <c r="L41" s="279" t="s">
        <v>136</v>
      </c>
      <c r="M41" s="279" t="s">
        <v>136</v>
      </c>
      <c r="N41" s="279" t="s">
        <v>136</v>
      </c>
      <c r="O41" s="279" t="s">
        <v>136</v>
      </c>
      <c r="P41" s="279" t="s">
        <v>136</v>
      </c>
      <c r="Q41" s="279" t="s">
        <v>136</v>
      </c>
      <c r="R41" s="279" t="s">
        <v>136</v>
      </c>
      <c r="S41" s="279" t="s">
        <v>136</v>
      </c>
      <c r="T41" s="280" t="n">
        <f aca="false">SUM(D41:S41)</f>
        <v>0</v>
      </c>
      <c r="U41" s="271"/>
      <c r="V41" s="174"/>
      <c r="W41" s="174"/>
      <c r="X41" s="174"/>
      <c r="Y41" s="174"/>
      <c r="Z41" s="174"/>
      <c r="AA41" s="174"/>
      <c r="AB41" s="174"/>
      <c r="AC41" s="174"/>
      <c r="AD41" s="174"/>
      <c r="AE41" s="174"/>
      <c r="AF41" s="174"/>
      <c r="AG41" s="174"/>
      <c r="AH41" s="174"/>
      <c r="AI41" s="174"/>
      <c r="AJ41" s="174"/>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row>
    <row r="42" s="270" customFormat="true" ht="16.5" hidden="false" customHeight="true" outlineLevel="0" collapsed="false">
      <c r="A42" s="110"/>
      <c r="B42" s="282" t="s">
        <v>139</v>
      </c>
      <c r="C42" s="282"/>
      <c r="D42" s="275" t="n">
        <f aca="false">+SUM(D43:D44)</f>
        <v>0</v>
      </c>
      <c r="E42" s="275" t="n">
        <f aca="false">+SUM(E43:E44)</f>
        <v>0</v>
      </c>
      <c r="F42" s="275" t="n">
        <f aca="false">+SUM(F43:F44)</f>
        <v>0</v>
      </c>
      <c r="G42" s="275" t="n">
        <f aca="false">+SUM(G43:G44)</f>
        <v>0</v>
      </c>
      <c r="H42" s="275" t="n">
        <f aca="false">+SUM(H43:H44)</f>
        <v>0</v>
      </c>
      <c r="I42" s="275" t="n">
        <f aca="false">+SUM(I43:I44)</f>
        <v>0</v>
      </c>
      <c r="J42" s="275" t="n">
        <f aca="false">+SUM(J43:J44)</f>
        <v>0</v>
      </c>
      <c r="K42" s="275" t="n">
        <f aca="false">+SUM(K43:K44)</f>
        <v>0</v>
      </c>
      <c r="L42" s="275" t="n">
        <f aca="false">+SUM(L43:L44)</f>
        <v>0</v>
      </c>
      <c r="M42" s="275" t="n">
        <f aca="false">+SUM(M43:M44)</f>
        <v>0</v>
      </c>
      <c r="N42" s="275" t="n">
        <f aca="false">+SUM(N43:N44)</f>
        <v>0</v>
      </c>
      <c r="O42" s="275" t="n">
        <f aca="false">+SUM(O43:O44)</f>
        <v>0</v>
      </c>
      <c r="P42" s="275" t="n">
        <f aca="false">+SUM(P43:P44)</f>
        <v>0</v>
      </c>
      <c r="Q42" s="275" t="n">
        <f aca="false">+SUM(Q43:Q44)</f>
        <v>0</v>
      </c>
      <c r="R42" s="275" t="n">
        <f aca="false">+SUM(R43:R44)</f>
        <v>0</v>
      </c>
      <c r="S42" s="275" t="n">
        <f aca="false">+SUM(S43:S44)</f>
        <v>0</v>
      </c>
      <c r="T42" s="276" t="n">
        <f aca="false">SUM(D42:S42)</f>
        <v>0</v>
      </c>
      <c r="U42" s="271"/>
      <c r="V42" s="174"/>
      <c r="W42" s="174"/>
      <c r="X42" s="174"/>
      <c r="Y42" s="174"/>
      <c r="Z42" s="174"/>
      <c r="AA42" s="174"/>
      <c r="AB42" s="174"/>
      <c r="AC42" s="174"/>
      <c r="AD42" s="174"/>
      <c r="AE42" s="174"/>
      <c r="AF42" s="174"/>
      <c r="AG42" s="174"/>
      <c r="AH42" s="174"/>
      <c r="AI42" s="174"/>
      <c r="AJ42" s="174"/>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row>
    <row r="43" s="270" customFormat="true" ht="16.5" hidden="false" customHeight="true" outlineLevel="1" collapsed="false">
      <c r="A43" s="110"/>
      <c r="B43" s="283"/>
      <c r="C43" s="284" t="s">
        <v>140</v>
      </c>
      <c r="D43" s="279" t="s">
        <v>136</v>
      </c>
      <c r="E43" s="279" t="s">
        <v>136</v>
      </c>
      <c r="F43" s="279" t="s">
        <v>136</v>
      </c>
      <c r="G43" s="279" t="s">
        <v>136</v>
      </c>
      <c r="H43" s="279" t="s">
        <v>136</v>
      </c>
      <c r="I43" s="279" t="s">
        <v>136</v>
      </c>
      <c r="J43" s="279" t="s">
        <v>136</v>
      </c>
      <c r="K43" s="279" t="s">
        <v>136</v>
      </c>
      <c r="L43" s="279" t="s">
        <v>136</v>
      </c>
      <c r="M43" s="279" t="s">
        <v>136</v>
      </c>
      <c r="N43" s="279" t="s">
        <v>136</v>
      </c>
      <c r="O43" s="279" t="s">
        <v>136</v>
      </c>
      <c r="P43" s="279" t="s">
        <v>136</v>
      </c>
      <c r="Q43" s="279" t="s">
        <v>136</v>
      </c>
      <c r="R43" s="279" t="s">
        <v>136</v>
      </c>
      <c r="S43" s="279" t="s">
        <v>136</v>
      </c>
      <c r="T43" s="280" t="n">
        <f aca="false">SUM(D43:S43)</f>
        <v>0</v>
      </c>
      <c r="U43" s="271"/>
      <c r="V43" s="174"/>
      <c r="W43" s="174"/>
      <c r="X43" s="174"/>
      <c r="Y43" s="174"/>
      <c r="Z43" s="174"/>
      <c r="AA43" s="174"/>
      <c r="AB43" s="174"/>
      <c r="AC43" s="174"/>
      <c r="AD43" s="174"/>
      <c r="AE43" s="174"/>
      <c r="AF43" s="174"/>
      <c r="AG43" s="174"/>
      <c r="AH43" s="174"/>
      <c r="AI43" s="174"/>
      <c r="AJ43" s="174"/>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row>
    <row r="44" s="270" customFormat="true" ht="16.5" hidden="false" customHeight="true" outlineLevel="1" collapsed="false">
      <c r="A44" s="110"/>
      <c r="B44" s="283"/>
      <c r="C44" s="284" t="s">
        <v>138</v>
      </c>
      <c r="D44" s="279" t="s">
        <v>136</v>
      </c>
      <c r="E44" s="279" t="s">
        <v>136</v>
      </c>
      <c r="F44" s="279" t="s">
        <v>136</v>
      </c>
      <c r="G44" s="279" t="s">
        <v>136</v>
      </c>
      <c r="H44" s="279" t="s">
        <v>136</v>
      </c>
      <c r="I44" s="279" t="s">
        <v>136</v>
      </c>
      <c r="J44" s="279" t="s">
        <v>136</v>
      </c>
      <c r="K44" s="279" t="s">
        <v>136</v>
      </c>
      <c r="L44" s="279" t="s">
        <v>136</v>
      </c>
      <c r="M44" s="279" t="s">
        <v>136</v>
      </c>
      <c r="N44" s="279" t="s">
        <v>136</v>
      </c>
      <c r="O44" s="279" t="s">
        <v>136</v>
      </c>
      <c r="P44" s="279" t="s">
        <v>136</v>
      </c>
      <c r="Q44" s="279" t="s">
        <v>136</v>
      </c>
      <c r="R44" s="279" t="s">
        <v>136</v>
      </c>
      <c r="S44" s="279" t="s">
        <v>136</v>
      </c>
      <c r="T44" s="280" t="n">
        <f aca="false">SUM(D44:S44)</f>
        <v>0</v>
      </c>
      <c r="U44" s="271"/>
      <c r="V44" s="174"/>
      <c r="W44" s="174"/>
      <c r="X44" s="174"/>
      <c r="Y44" s="174"/>
      <c r="Z44" s="174"/>
      <c r="AA44" s="174"/>
      <c r="AB44" s="174"/>
      <c r="AC44" s="174"/>
      <c r="AD44" s="174"/>
      <c r="AE44" s="174"/>
      <c r="AF44" s="174"/>
      <c r="AG44" s="174"/>
      <c r="AH44" s="174"/>
      <c r="AI44" s="174"/>
      <c r="AJ44" s="174"/>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row>
    <row r="45" s="270" customFormat="true" ht="16.5" hidden="false" customHeight="true" outlineLevel="0" collapsed="false">
      <c r="A45" s="110"/>
      <c r="B45" s="274" t="s">
        <v>141</v>
      </c>
      <c r="C45" s="274"/>
      <c r="D45" s="279" t="s">
        <v>136</v>
      </c>
      <c r="E45" s="279" t="s">
        <v>136</v>
      </c>
      <c r="F45" s="279" t="s">
        <v>136</v>
      </c>
      <c r="G45" s="279" t="s">
        <v>136</v>
      </c>
      <c r="H45" s="279" t="s">
        <v>136</v>
      </c>
      <c r="I45" s="279" t="s">
        <v>136</v>
      </c>
      <c r="J45" s="279" t="s">
        <v>136</v>
      </c>
      <c r="K45" s="279" t="s">
        <v>136</v>
      </c>
      <c r="L45" s="279" t="s">
        <v>136</v>
      </c>
      <c r="M45" s="279" t="s">
        <v>136</v>
      </c>
      <c r="N45" s="279" t="s">
        <v>136</v>
      </c>
      <c r="O45" s="279" t="s">
        <v>136</v>
      </c>
      <c r="P45" s="279" t="s">
        <v>136</v>
      </c>
      <c r="Q45" s="279" t="s">
        <v>136</v>
      </c>
      <c r="R45" s="279" t="s">
        <v>136</v>
      </c>
      <c r="S45" s="279" t="s">
        <v>136</v>
      </c>
      <c r="T45" s="285" t="n">
        <f aca="false">SUM(D45:S45)</f>
        <v>0</v>
      </c>
      <c r="U45" s="271"/>
      <c r="V45" s="174"/>
      <c r="W45" s="174"/>
      <c r="X45" s="174"/>
      <c r="Y45" s="174"/>
      <c r="Z45" s="174"/>
      <c r="AA45" s="174"/>
      <c r="AB45" s="174"/>
      <c r="AC45" s="174"/>
      <c r="AD45" s="174"/>
      <c r="AE45" s="174"/>
      <c r="AF45" s="174"/>
      <c r="AG45" s="174"/>
      <c r="AH45" s="174"/>
      <c r="AI45" s="174"/>
      <c r="AJ45" s="174"/>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row>
    <row r="46" s="270" customFormat="true" ht="16.5" hidden="false" customHeight="true" outlineLevel="0" collapsed="false">
      <c r="A46" s="110"/>
      <c r="B46" s="286" t="s">
        <v>142</v>
      </c>
      <c r="C46" s="274" t="s">
        <v>143</v>
      </c>
      <c r="D46" s="279" t="s">
        <v>136</v>
      </c>
      <c r="E46" s="279" t="s">
        <v>136</v>
      </c>
      <c r="F46" s="279" t="s">
        <v>136</v>
      </c>
      <c r="G46" s="279" t="s">
        <v>136</v>
      </c>
      <c r="H46" s="279" t="s">
        <v>136</v>
      </c>
      <c r="I46" s="279" t="s">
        <v>136</v>
      </c>
      <c r="J46" s="279" t="s">
        <v>136</v>
      </c>
      <c r="K46" s="279" t="s">
        <v>136</v>
      </c>
      <c r="L46" s="279" t="s">
        <v>136</v>
      </c>
      <c r="M46" s="279" t="s">
        <v>136</v>
      </c>
      <c r="N46" s="279" t="s">
        <v>136</v>
      </c>
      <c r="O46" s="279" t="s">
        <v>136</v>
      </c>
      <c r="P46" s="279" t="s">
        <v>136</v>
      </c>
      <c r="Q46" s="279" t="s">
        <v>136</v>
      </c>
      <c r="R46" s="279" t="s">
        <v>136</v>
      </c>
      <c r="S46" s="279" t="s">
        <v>136</v>
      </c>
      <c r="T46" s="287" t="n">
        <f aca="false">SUM(D46:S46)</f>
        <v>0</v>
      </c>
      <c r="U46" s="271"/>
      <c r="V46" s="174"/>
      <c r="W46" s="174"/>
      <c r="X46" s="174"/>
      <c r="Y46" s="174"/>
      <c r="Z46" s="174"/>
      <c r="AA46" s="174"/>
      <c r="AB46" s="174"/>
      <c r="AC46" s="174"/>
      <c r="AD46" s="174"/>
      <c r="AE46" s="174"/>
      <c r="AF46" s="174"/>
      <c r="AG46" s="174"/>
      <c r="AH46" s="174"/>
      <c r="AI46" s="174"/>
      <c r="AJ46" s="174"/>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row>
    <row r="47" s="270" customFormat="true" ht="16.5" hidden="false" customHeight="true" outlineLevel="0" collapsed="false">
      <c r="A47" s="110"/>
      <c r="B47" s="288"/>
      <c r="C47" s="282" t="s">
        <v>144</v>
      </c>
      <c r="D47" s="279" t="s">
        <v>136</v>
      </c>
      <c r="E47" s="279" t="s">
        <v>136</v>
      </c>
      <c r="F47" s="279" t="s">
        <v>136</v>
      </c>
      <c r="G47" s="279" t="s">
        <v>136</v>
      </c>
      <c r="H47" s="279" t="s">
        <v>136</v>
      </c>
      <c r="I47" s="279" t="s">
        <v>136</v>
      </c>
      <c r="J47" s="279" t="s">
        <v>136</v>
      </c>
      <c r="K47" s="279" t="s">
        <v>136</v>
      </c>
      <c r="L47" s="279" t="s">
        <v>136</v>
      </c>
      <c r="M47" s="279" t="s">
        <v>136</v>
      </c>
      <c r="N47" s="279" t="s">
        <v>136</v>
      </c>
      <c r="O47" s="279" t="s">
        <v>136</v>
      </c>
      <c r="P47" s="279" t="s">
        <v>136</v>
      </c>
      <c r="Q47" s="279" t="s">
        <v>136</v>
      </c>
      <c r="R47" s="279" t="s">
        <v>136</v>
      </c>
      <c r="S47" s="279" t="s">
        <v>136</v>
      </c>
      <c r="T47" s="287" t="n">
        <f aca="false">SUM(D47:S47)</f>
        <v>0</v>
      </c>
      <c r="U47" s="243"/>
      <c r="V47" s="243"/>
      <c r="W47" s="174"/>
      <c r="X47" s="174"/>
      <c r="Y47" s="174"/>
      <c r="Z47" s="174"/>
      <c r="AA47" s="174"/>
      <c r="AB47" s="174"/>
      <c r="AC47" s="174"/>
      <c r="AD47" s="174"/>
      <c r="AE47" s="174"/>
      <c r="AF47" s="174"/>
      <c r="AG47" s="174"/>
      <c r="AH47" s="174"/>
      <c r="AI47" s="174"/>
      <c r="AJ47" s="174"/>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row>
    <row r="48" s="270" customFormat="true" ht="16.5" hidden="false" customHeight="true" outlineLevel="0" collapsed="false">
      <c r="A48" s="110"/>
      <c r="B48" s="289" t="s">
        <v>145</v>
      </c>
      <c r="C48" s="289"/>
      <c r="D48" s="279" t="s">
        <v>136</v>
      </c>
      <c r="E48" s="279" t="s">
        <v>136</v>
      </c>
      <c r="F48" s="279" t="s">
        <v>136</v>
      </c>
      <c r="G48" s="279" t="s">
        <v>136</v>
      </c>
      <c r="H48" s="279" t="s">
        <v>136</v>
      </c>
      <c r="I48" s="279" t="s">
        <v>136</v>
      </c>
      <c r="J48" s="279" t="s">
        <v>136</v>
      </c>
      <c r="K48" s="279" t="s">
        <v>136</v>
      </c>
      <c r="L48" s="279" t="s">
        <v>136</v>
      </c>
      <c r="M48" s="279" t="s">
        <v>136</v>
      </c>
      <c r="N48" s="279" t="s">
        <v>136</v>
      </c>
      <c r="O48" s="279" t="s">
        <v>136</v>
      </c>
      <c r="P48" s="279" t="s">
        <v>136</v>
      </c>
      <c r="Q48" s="279" t="s">
        <v>136</v>
      </c>
      <c r="R48" s="279" t="s">
        <v>136</v>
      </c>
      <c r="S48" s="279" t="s">
        <v>136</v>
      </c>
      <c r="T48" s="287" t="n">
        <f aca="false">SUM(D48:S48)</f>
        <v>0</v>
      </c>
      <c r="U48" s="243"/>
      <c r="V48" s="243"/>
      <c r="W48" s="174"/>
      <c r="X48" s="174"/>
      <c r="Y48" s="174"/>
      <c r="Z48" s="174"/>
      <c r="AA48" s="174"/>
      <c r="AB48" s="174"/>
      <c r="AC48" s="174"/>
      <c r="AD48" s="174"/>
      <c r="AE48" s="174"/>
      <c r="AF48" s="174"/>
      <c r="AG48" s="174"/>
      <c r="AH48" s="174"/>
      <c r="AI48" s="174"/>
      <c r="AJ48" s="174"/>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c r="BW48" s="106"/>
      <c r="BX48" s="106"/>
      <c r="BY48" s="106"/>
      <c r="BZ48" s="106"/>
      <c r="CA48" s="106"/>
      <c r="CB48" s="106"/>
    </row>
    <row r="49" s="270" customFormat="true" ht="16.5" hidden="false" customHeight="true" outlineLevel="0" collapsed="false">
      <c r="A49" s="110"/>
      <c r="B49" s="290" t="s">
        <v>146</v>
      </c>
      <c r="C49" s="290"/>
      <c r="D49" s="285" t="e">
        <f aca="false">+SUM(D38+D42+D45+D46+D47+D48)</f>
        <v>#VALUE!</v>
      </c>
      <c r="E49" s="285" t="e">
        <f aca="false">+SUM(E38+E42+E45+E46+E47+E48)</f>
        <v>#VALUE!</v>
      </c>
      <c r="F49" s="285" t="e">
        <f aca="false">+SUM(F38+F42+F45+F46+F47+F48)</f>
        <v>#VALUE!</v>
      </c>
      <c r="G49" s="285" t="e">
        <f aca="false">+SUM(G38+G42+G45+G46+G47+G48)</f>
        <v>#VALUE!</v>
      </c>
      <c r="H49" s="285" t="e">
        <f aca="false">+SUM(H38+H42+H45+H46+H47+H48)</f>
        <v>#VALUE!</v>
      </c>
      <c r="I49" s="285" t="e">
        <f aca="false">+SUM(I38+I42+I45+I46+I47+I48)</f>
        <v>#VALUE!</v>
      </c>
      <c r="J49" s="285" t="e">
        <f aca="false">+SUM(J38+J42+J45+J46+J47+J48)</f>
        <v>#VALUE!</v>
      </c>
      <c r="K49" s="285" t="e">
        <f aca="false">+SUM(K38+K42+K45+K46+K47+K48)</f>
        <v>#VALUE!</v>
      </c>
      <c r="L49" s="285" t="e">
        <f aca="false">+SUM(L38+L42+L45+L46+L47+L48)</f>
        <v>#VALUE!</v>
      </c>
      <c r="M49" s="285" t="e">
        <f aca="false">+SUM(M38+M42+M45+M46+M47+M48)</f>
        <v>#VALUE!</v>
      </c>
      <c r="N49" s="285" t="e">
        <f aca="false">+SUM(N38+N42+N45+N46+N47+N48)</f>
        <v>#VALUE!</v>
      </c>
      <c r="O49" s="285" t="e">
        <f aca="false">+SUM(O38+O42+O45+O46+O47+O48)</f>
        <v>#VALUE!</v>
      </c>
      <c r="P49" s="285" t="e">
        <f aca="false">+SUM(P38+P42+P45+P46+P47+P48)</f>
        <v>#VALUE!</v>
      </c>
      <c r="Q49" s="285" t="e">
        <f aca="false">+SUM(Q38+Q42+Q45+Q46+Q47+Q48)</f>
        <v>#VALUE!</v>
      </c>
      <c r="R49" s="285" t="e">
        <f aca="false">+SUM(R38+R42+R45+R46+R47+R48)</f>
        <v>#VALUE!</v>
      </c>
      <c r="S49" s="285" t="e">
        <f aca="false">+SUM(S38+S42+S45+S46+S47+S48)</f>
        <v>#VALUE!</v>
      </c>
      <c r="T49" s="285" t="n">
        <f aca="false">+SUM(T38+T42+T45+T46+T47+T48)</f>
        <v>0</v>
      </c>
      <c r="U49" s="243"/>
      <c r="V49" s="243"/>
      <c r="W49" s="174"/>
      <c r="X49" s="174"/>
      <c r="Y49" s="174"/>
      <c r="Z49" s="174"/>
      <c r="AA49" s="174"/>
      <c r="AB49" s="174"/>
      <c r="AC49" s="174"/>
      <c r="AD49" s="174"/>
      <c r="AE49" s="174"/>
      <c r="AF49" s="174"/>
      <c r="AG49" s="174"/>
      <c r="AH49" s="174"/>
      <c r="AI49" s="174"/>
      <c r="AJ49" s="174"/>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c r="BW49" s="106"/>
      <c r="BX49" s="106"/>
      <c r="BY49" s="106"/>
      <c r="BZ49" s="106"/>
      <c r="CA49" s="106"/>
      <c r="CB49" s="106"/>
    </row>
    <row r="50" s="270" customFormat="true" ht="16.5" hidden="false" customHeight="true" outlineLevel="0" collapsed="false">
      <c r="A50" s="110"/>
      <c r="B50" s="272" t="s">
        <v>147</v>
      </c>
      <c r="C50" s="272"/>
      <c r="D50" s="273"/>
      <c r="E50" s="273"/>
      <c r="F50" s="273"/>
      <c r="G50" s="273"/>
      <c r="H50" s="273"/>
      <c r="I50" s="273"/>
      <c r="J50" s="273"/>
      <c r="K50" s="273"/>
      <c r="L50" s="273"/>
      <c r="M50" s="273"/>
      <c r="N50" s="273"/>
      <c r="O50" s="273"/>
      <c r="P50" s="273"/>
      <c r="Q50" s="273"/>
      <c r="R50" s="273"/>
      <c r="S50" s="273"/>
      <c r="T50" s="273"/>
      <c r="U50" s="291"/>
      <c r="V50" s="291"/>
      <c r="W50" s="174"/>
      <c r="X50" s="174"/>
      <c r="Y50" s="174"/>
      <c r="Z50" s="174"/>
      <c r="AA50" s="174"/>
      <c r="AB50" s="174"/>
      <c r="AC50" s="174"/>
      <c r="AD50" s="174"/>
      <c r="AE50" s="174"/>
      <c r="AF50" s="174"/>
      <c r="AG50" s="174"/>
      <c r="AH50" s="174"/>
      <c r="AI50" s="174"/>
      <c r="AJ50" s="174"/>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c r="BR50" s="106"/>
      <c r="BS50" s="106"/>
      <c r="BT50" s="106"/>
      <c r="BU50" s="106"/>
      <c r="BV50" s="106"/>
      <c r="BW50" s="106"/>
      <c r="BX50" s="106"/>
      <c r="BY50" s="106"/>
      <c r="BZ50" s="106"/>
      <c r="CA50" s="106"/>
      <c r="CB50" s="106"/>
    </row>
    <row r="51" s="270" customFormat="true" ht="18" hidden="false" customHeight="true" outlineLevel="0" collapsed="false">
      <c r="A51" s="110"/>
      <c r="B51" s="274" t="s">
        <v>148</v>
      </c>
      <c r="C51" s="274"/>
      <c r="D51" s="292" t="n">
        <f aca="false">+SUM(D52:D53)</f>
        <v>0</v>
      </c>
      <c r="E51" s="292" t="n">
        <f aca="false">+SUM(E52:E53)</f>
        <v>0</v>
      </c>
      <c r="F51" s="292" t="n">
        <f aca="false">+SUM(F52:F53)</f>
        <v>0</v>
      </c>
      <c r="G51" s="292" t="n">
        <f aca="false">+SUM(G52:G53)</f>
        <v>0</v>
      </c>
      <c r="H51" s="292" t="n">
        <f aca="false">+SUM(H52:H53)</f>
        <v>0</v>
      </c>
      <c r="I51" s="292" t="n">
        <f aca="false">+SUM(I52:I53)</f>
        <v>0</v>
      </c>
      <c r="J51" s="292" t="n">
        <f aca="false">+SUM(J52:J53)</f>
        <v>0</v>
      </c>
      <c r="K51" s="292" t="n">
        <f aca="false">+SUM(K52:K53)</f>
        <v>0</v>
      </c>
      <c r="L51" s="292" t="n">
        <f aca="false">+SUM(L52:L53)</f>
        <v>0</v>
      </c>
      <c r="M51" s="292" t="n">
        <f aca="false">+SUM(M52:M53)</f>
        <v>0</v>
      </c>
      <c r="N51" s="292" t="n">
        <f aca="false">+SUM(N52:N53)</f>
        <v>0</v>
      </c>
      <c r="O51" s="292" t="n">
        <f aca="false">+SUM(O52:O53)</f>
        <v>0</v>
      </c>
      <c r="P51" s="292" t="n">
        <f aca="false">+SUM(P52:P53)</f>
        <v>0</v>
      </c>
      <c r="Q51" s="292" t="n">
        <f aca="false">+SUM(Q52:Q53)</f>
        <v>0</v>
      </c>
      <c r="R51" s="292" t="n">
        <f aca="false">+SUM(R52:R53)</f>
        <v>0</v>
      </c>
      <c r="S51" s="292" t="n">
        <f aca="false">+SUM(S52:S53)</f>
        <v>0</v>
      </c>
      <c r="T51" s="292" t="n">
        <f aca="false">+SUM(T52:T53)</f>
        <v>0</v>
      </c>
      <c r="U51" s="243"/>
      <c r="V51" s="243"/>
      <c r="W51" s="174"/>
      <c r="X51" s="174"/>
      <c r="Y51" s="174"/>
      <c r="Z51" s="174"/>
      <c r="AA51" s="174"/>
      <c r="AB51" s="174"/>
      <c r="AC51" s="174"/>
      <c r="AD51" s="174"/>
      <c r="AE51" s="174"/>
      <c r="AF51" s="174"/>
      <c r="AG51" s="174"/>
      <c r="AH51" s="174"/>
      <c r="AI51" s="174"/>
      <c r="AJ51" s="174"/>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c r="BM51" s="106"/>
      <c r="BN51" s="106"/>
      <c r="BO51" s="106"/>
      <c r="BP51" s="106"/>
      <c r="BQ51" s="106"/>
      <c r="BR51" s="106"/>
      <c r="BS51" s="106"/>
      <c r="BT51" s="106"/>
      <c r="BU51" s="106"/>
      <c r="BV51" s="106"/>
      <c r="BW51" s="106"/>
      <c r="BX51" s="106"/>
      <c r="BY51" s="106"/>
      <c r="BZ51" s="106"/>
      <c r="CA51" s="106"/>
      <c r="CB51" s="106"/>
    </row>
    <row r="52" s="270" customFormat="true" ht="18" hidden="false" customHeight="true" outlineLevel="1" collapsed="false">
      <c r="A52" s="110"/>
      <c r="B52" s="293"/>
      <c r="C52" s="294" t="s">
        <v>149</v>
      </c>
      <c r="D52" s="279" t="s">
        <v>136</v>
      </c>
      <c r="E52" s="279" t="s">
        <v>136</v>
      </c>
      <c r="F52" s="279" t="s">
        <v>136</v>
      </c>
      <c r="G52" s="279" t="s">
        <v>136</v>
      </c>
      <c r="H52" s="279" t="s">
        <v>136</v>
      </c>
      <c r="I52" s="279" t="s">
        <v>136</v>
      </c>
      <c r="J52" s="279" t="s">
        <v>136</v>
      </c>
      <c r="K52" s="279" t="s">
        <v>136</v>
      </c>
      <c r="L52" s="279" t="s">
        <v>136</v>
      </c>
      <c r="M52" s="279" t="s">
        <v>136</v>
      </c>
      <c r="N52" s="279" t="s">
        <v>136</v>
      </c>
      <c r="O52" s="279" t="s">
        <v>136</v>
      </c>
      <c r="P52" s="279" t="s">
        <v>136</v>
      </c>
      <c r="Q52" s="279" t="s">
        <v>136</v>
      </c>
      <c r="R52" s="279" t="s">
        <v>136</v>
      </c>
      <c r="S52" s="279" t="s">
        <v>136</v>
      </c>
      <c r="T52" s="287" t="n">
        <f aca="false">SUM(D52:S52)</f>
        <v>0</v>
      </c>
      <c r="U52" s="243"/>
      <c r="V52" s="243"/>
      <c r="W52" s="174"/>
      <c r="X52" s="174"/>
      <c r="Y52" s="174"/>
      <c r="Z52" s="174"/>
      <c r="AA52" s="174"/>
      <c r="AB52" s="174"/>
      <c r="AC52" s="174"/>
      <c r="AD52" s="174"/>
      <c r="AE52" s="174"/>
      <c r="AF52" s="174"/>
      <c r="AG52" s="174"/>
      <c r="AH52" s="174"/>
      <c r="AI52" s="174"/>
      <c r="AJ52" s="174"/>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c r="BR52" s="106"/>
      <c r="BS52" s="106"/>
      <c r="BT52" s="106"/>
      <c r="BU52" s="106"/>
      <c r="BV52" s="106"/>
      <c r="BW52" s="106"/>
      <c r="BX52" s="106"/>
      <c r="BY52" s="106"/>
      <c r="BZ52" s="106"/>
      <c r="CA52" s="106"/>
      <c r="CB52" s="106"/>
    </row>
    <row r="53" s="270" customFormat="true" ht="18" hidden="false" customHeight="true" outlineLevel="1" collapsed="false">
      <c r="A53" s="110"/>
      <c r="B53" s="293"/>
      <c r="C53" s="294" t="s">
        <v>47</v>
      </c>
      <c r="D53" s="279" t="s">
        <v>136</v>
      </c>
      <c r="E53" s="279" t="s">
        <v>136</v>
      </c>
      <c r="F53" s="279" t="s">
        <v>136</v>
      </c>
      <c r="G53" s="279" t="s">
        <v>136</v>
      </c>
      <c r="H53" s="279" t="s">
        <v>136</v>
      </c>
      <c r="I53" s="279" t="s">
        <v>136</v>
      </c>
      <c r="J53" s="279" t="s">
        <v>136</v>
      </c>
      <c r="K53" s="279" t="s">
        <v>136</v>
      </c>
      <c r="L53" s="279" t="s">
        <v>136</v>
      </c>
      <c r="M53" s="279" t="s">
        <v>136</v>
      </c>
      <c r="N53" s="279" t="s">
        <v>136</v>
      </c>
      <c r="O53" s="279" t="s">
        <v>136</v>
      </c>
      <c r="P53" s="279" t="s">
        <v>136</v>
      </c>
      <c r="Q53" s="279" t="s">
        <v>136</v>
      </c>
      <c r="R53" s="279" t="s">
        <v>136</v>
      </c>
      <c r="S53" s="279" t="s">
        <v>136</v>
      </c>
      <c r="T53" s="287" t="n">
        <f aca="false">SUM(D53:S53)</f>
        <v>0</v>
      </c>
      <c r="U53" s="243"/>
      <c r="V53" s="243"/>
      <c r="W53" s="174"/>
      <c r="X53" s="174"/>
      <c r="Y53" s="174"/>
      <c r="Z53" s="174"/>
      <c r="AA53" s="174"/>
      <c r="AB53" s="174"/>
      <c r="AC53" s="174"/>
      <c r="AD53" s="174"/>
      <c r="AE53" s="174"/>
      <c r="AF53" s="174"/>
      <c r="AG53" s="174"/>
      <c r="AH53" s="174"/>
      <c r="AI53" s="174"/>
      <c r="AJ53" s="174"/>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c r="BO53" s="106"/>
      <c r="BP53" s="106"/>
      <c r="BQ53" s="106"/>
      <c r="BR53" s="106"/>
      <c r="BS53" s="106"/>
      <c r="BT53" s="106"/>
      <c r="BU53" s="106"/>
      <c r="BV53" s="106"/>
      <c r="BW53" s="106"/>
      <c r="BX53" s="106"/>
      <c r="BY53" s="106"/>
      <c r="BZ53" s="106"/>
      <c r="CA53" s="106"/>
      <c r="CB53" s="106"/>
    </row>
    <row r="54" s="270" customFormat="true" ht="16.5" hidden="false" customHeight="true" outlineLevel="0" collapsed="false">
      <c r="A54" s="110"/>
      <c r="B54" s="274" t="s">
        <v>150</v>
      </c>
      <c r="C54" s="274"/>
      <c r="D54" s="292" t="n">
        <f aca="false">+SUM(D55:D58)</f>
        <v>0</v>
      </c>
      <c r="E54" s="292" t="n">
        <f aca="false">+SUM(E55:E58)</f>
        <v>0</v>
      </c>
      <c r="F54" s="292" t="n">
        <f aca="false">+SUM(F55:F58)</f>
        <v>0</v>
      </c>
      <c r="G54" s="292" t="n">
        <f aca="false">+SUM(G55:G58)</f>
        <v>0</v>
      </c>
      <c r="H54" s="292" t="n">
        <f aca="false">+SUM(H55:H58)</f>
        <v>0</v>
      </c>
      <c r="I54" s="292" t="n">
        <f aca="false">+SUM(I55:I58)</f>
        <v>0</v>
      </c>
      <c r="J54" s="292" t="n">
        <f aca="false">+SUM(J55:J58)</f>
        <v>0</v>
      </c>
      <c r="K54" s="292" t="n">
        <f aca="false">+SUM(K55:K58)</f>
        <v>0</v>
      </c>
      <c r="L54" s="292" t="n">
        <f aca="false">+SUM(L55:L58)</f>
        <v>0</v>
      </c>
      <c r="M54" s="292" t="n">
        <f aca="false">+SUM(M55:M58)</f>
        <v>0</v>
      </c>
      <c r="N54" s="292" t="n">
        <f aca="false">+SUM(N55:N58)</f>
        <v>0</v>
      </c>
      <c r="O54" s="292" t="n">
        <f aca="false">+SUM(O55:O58)</f>
        <v>0</v>
      </c>
      <c r="P54" s="292" t="n">
        <f aca="false">+SUM(P55:P58)</f>
        <v>0</v>
      </c>
      <c r="Q54" s="292" t="n">
        <f aca="false">+SUM(Q55:Q58)</f>
        <v>0</v>
      </c>
      <c r="R54" s="292" t="n">
        <f aca="false">+SUM(R55:R58)</f>
        <v>0</v>
      </c>
      <c r="S54" s="292" t="n">
        <f aca="false">+SUM(S55:S58)</f>
        <v>0</v>
      </c>
      <c r="T54" s="292" t="n">
        <f aca="false">+SUM(T55:T58)</f>
        <v>0</v>
      </c>
      <c r="U54" s="243"/>
      <c r="V54" s="243"/>
      <c r="W54" s="174"/>
      <c r="X54" s="174"/>
      <c r="Y54" s="174"/>
      <c r="Z54" s="174"/>
      <c r="AA54" s="174"/>
      <c r="AB54" s="174"/>
      <c r="AC54" s="174"/>
      <c r="AD54" s="174"/>
      <c r="AE54" s="174"/>
      <c r="AF54" s="174"/>
      <c r="AG54" s="174"/>
      <c r="AH54" s="174"/>
      <c r="AI54" s="174"/>
      <c r="AJ54" s="174"/>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row>
    <row r="55" s="270" customFormat="true" ht="16.5" hidden="false" customHeight="true" outlineLevel="1" collapsed="false">
      <c r="A55" s="110"/>
      <c r="B55" s="293"/>
      <c r="C55" s="294" t="s">
        <v>149</v>
      </c>
      <c r="D55" s="279" t="s">
        <v>136</v>
      </c>
      <c r="E55" s="279" t="s">
        <v>136</v>
      </c>
      <c r="F55" s="279" t="s">
        <v>136</v>
      </c>
      <c r="G55" s="279" t="s">
        <v>136</v>
      </c>
      <c r="H55" s="279" t="s">
        <v>136</v>
      </c>
      <c r="I55" s="279" t="s">
        <v>136</v>
      </c>
      <c r="J55" s="279" t="s">
        <v>136</v>
      </c>
      <c r="K55" s="279" t="s">
        <v>136</v>
      </c>
      <c r="L55" s="279" t="s">
        <v>136</v>
      </c>
      <c r="M55" s="279" t="s">
        <v>136</v>
      </c>
      <c r="N55" s="279" t="s">
        <v>136</v>
      </c>
      <c r="O55" s="279" t="s">
        <v>136</v>
      </c>
      <c r="P55" s="279" t="s">
        <v>136</v>
      </c>
      <c r="Q55" s="279" t="s">
        <v>136</v>
      </c>
      <c r="R55" s="279" t="s">
        <v>136</v>
      </c>
      <c r="S55" s="279" t="s">
        <v>136</v>
      </c>
      <c r="T55" s="287" t="n">
        <f aca="false">SUM(D55:S55)</f>
        <v>0</v>
      </c>
      <c r="U55" s="243"/>
      <c r="V55" s="243"/>
      <c r="W55" s="174"/>
      <c r="X55" s="174"/>
      <c r="Y55" s="174"/>
      <c r="Z55" s="174"/>
      <c r="AA55" s="174"/>
      <c r="AB55" s="174"/>
      <c r="AC55" s="174"/>
      <c r="AD55" s="174"/>
      <c r="AE55" s="174"/>
      <c r="AF55" s="174"/>
      <c r="AG55" s="174"/>
      <c r="AH55" s="174"/>
      <c r="AI55" s="174"/>
      <c r="AJ55" s="174"/>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c r="BO55" s="106"/>
      <c r="BP55" s="106"/>
      <c r="BQ55" s="106"/>
      <c r="BR55" s="106"/>
      <c r="BS55" s="106"/>
      <c r="BT55" s="106"/>
      <c r="BU55" s="106"/>
      <c r="BV55" s="106"/>
      <c r="BW55" s="106"/>
      <c r="BX55" s="106"/>
      <c r="BY55" s="106"/>
      <c r="BZ55" s="106"/>
      <c r="CA55" s="106"/>
      <c r="CB55" s="106"/>
    </row>
    <row r="56" s="270" customFormat="true" ht="16.5" hidden="false" customHeight="true" outlineLevel="1" collapsed="false">
      <c r="A56" s="110"/>
      <c r="B56" s="293"/>
      <c r="C56" s="294" t="s">
        <v>151</v>
      </c>
      <c r="D56" s="279" t="s">
        <v>136</v>
      </c>
      <c r="E56" s="279" t="s">
        <v>136</v>
      </c>
      <c r="F56" s="279" t="s">
        <v>136</v>
      </c>
      <c r="G56" s="279" t="s">
        <v>136</v>
      </c>
      <c r="H56" s="279" t="s">
        <v>136</v>
      </c>
      <c r="I56" s="279" t="s">
        <v>136</v>
      </c>
      <c r="J56" s="279" t="s">
        <v>136</v>
      </c>
      <c r="K56" s="279" t="s">
        <v>136</v>
      </c>
      <c r="L56" s="279" t="s">
        <v>136</v>
      </c>
      <c r="M56" s="279" t="s">
        <v>136</v>
      </c>
      <c r="N56" s="279" t="s">
        <v>136</v>
      </c>
      <c r="O56" s="279" t="s">
        <v>136</v>
      </c>
      <c r="P56" s="279" t="s">
        <v>136</v>
      </c>
      <c r="Q56" s="279" t="s">
        <v>136</v>
      </c>
      <c r="R56" s="279" t="s">
        <v>136</v>
      </c>
      <c r="S56" s="279" t="s">
        <v>136</v>
      </c>
      <c r="T56" s="287" t="n">
        <f aca="false">SUM(D56:S56)</f>
        <v>0</v>
      </c>
      <c r="U56" s="243"/>
      <c r="V56" s="243"/>
      <c r="W56" s="174"/>
      <c r="X56" s="174"/>
      <c r="Y56" s="174"/>
      <c r="Z56" s="174"/>
      <c r="AA56" s="174"/>
      <c r="AB56" s="174"/>
      <c r="AC56" s="174"/>
      <c r="AD56" s="174"/>
      <c r="AE56" s="174"/>
      <c r="AF56" s="174"/>
      <c r="AG56" s="174"/>
      <c r="AH56" s="174"/>
      <c r="AI56" s="174"/>
      <c r="AJ56" s="174"/>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c r="BI56" s="106"/>
      <c r="BJ56" s="106"/>
      <c r="BK56" s="106"/>
      <c r="BL56" s="106"/>
      <c r="BM56" s="106"/>
      <c r="BN56" s="106"/>
      <c r="BO56" s="106"/>
      <c r="BP56" s="106"/>
      <c r="BQ56" s="106"/>
      <c r="BR56" s="106"/>
      <c r="BS56" s="106"/>
      <c r="BT56" s="106"/>
      <c r="BU56" s="106"/>
      <c r="BV56" s="106"/>
      <c r="BW56" s="106"/>
      <c r="BX56" s="106"/>
      <c r="BY56" s="106"/>
      <c r="BZ56" s="106"/>
      <c r="CA56" s="106"/>
      <c r="CB56" s="106"/>
    </row>
    <row r="57" s="270" customFormat="true" ht="16.5" hidden="false" customHeight="true" outlineLevel="1" collapsed="false">
      <c r="A57" s="110"/>
      <c r="B57" s="293"/>
      <c r="C57" s="294" t="s">
        <v>152</v>
      </c>
      <c r="D57" s="279" t="s">
        <v>136</v>
      </c>
      <c r="E57" s="279" t="s">
        <v>136</v>
      </c>
      <c r="F57" s="279" t="s">
        <v>136</v>
      </c>
      <c r="G57" s="279" t="s">
        <v>136</v>
      </c>
      <c r="H57" s="279" t="s">
        <v>136</v>
      </c>
      <c r="I57" s="279" t="s">
        <v>136</v>
      </c>
      <c r="J57" s="279" t="s">
        <v>136</v>
      </c>
      <c r="K57" s="279" t="s">
        <v>136</v>
      </c>
      <c r="L57" s="279" t="s">
        <v>136</v>
      </c>
      <c r="M57" s="279" t="s">
        <v>136</v>
      </c>
      <c r="N57" s="279" t="s">
        <v>136</v>
      </c>
      <c r="O57" s="279" t="s">
        <v>136</v>
      </c>
      <c r="P57" s="279" t="s">
        <v>136</v>
      </c>
      <c r="Q57" s="279" t="s">
        <v>136</v>
      </c>
      <c r="R57" s="279" t="s">
        <v>136</v>
      </c>
      <c r="S57" s="279" t="s">
        <v>136</v>
      </c>
      <c r="T57" s="287" t="n">
        <f aca="false">SUM(D57:S57)</f>
        <v>0</v>
      </c>
      <c r="U57" s="243"/>
      <c r="V57" s="243"/>
      <c r="W57" s="174"/>
      <c r="X57" s="174"/>
      <c r="Y57" s="174"/>
      <c r="Z57" s="174"/>
      <c r="AA57" s="174"/>
      <c r="AB57" s="174"/>
      <c r="AC57" s="174"/>
      <c r="AD57" s="174"/>
      <c r="AE57" s="174"/>
      <c r="AF57" s="174"/>
      <c r="AG57" s="174"/>
      <c r="AH57" s="174"/>
      <c r="AI57" s="174"/>
      <c r="AJ57" s="174"/>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row>
    <row r="58" s="270" customFormat="true" ht="16.5" hidden="false" customHeight="true" outlineLevel="1" collapsed="false">
      <c r="A58" s="110"/>
      <c r="B58" s="293"/>
      <c r="C58" s="294" t="s">
        <v>47</v>
      </c>
      <c r="D58" s="279" t="s">
        <v>136</v>
      </c>
      <c r="E58" s="279" t="s">
        <v>136</v>
      </c>
      <c r="F58" s="279" t="s">
        <v>136</v>
      </c>
      <c r="G58" s="279" t="s">
        <v>136</v>
      </c>
      <c r="H58" s="279" t="s">
        <v>136</v>
      </c>
      <c r="I58" s="279" t="s">
        <v>136</v>
      </c>
      <c r="J58" s="279" t="s">
        <v>136</v>
      </c>
      <c r="K58" s="279" t="s">
        <v>136</v>
      </c>
      <c r="L58" s="279" t="s">
        <v>136</v>
      </c>
      <c r="M58" s="279" t="s">
        <v>136</v>
      </c>
      <c r="N58" s="279" t="s">
        <v>136</v>
      </c>
      <c r="O58" s="279" t="s">
        <v>136</v>
      </c>
      <c r="P58" s="279" t="s">
        <v>136</v>
      </c>
      <c r="Q58" s="279" t="s">
        <v>136</v>
      </c>
      <c r="R58" s="279" t="s">
        <v>136</v>
      </c>
      <c r="S58" s="279" t="s">
        <v>136</v>
      </c>
      <c r="T58" s="287" t="n">
        <f aca="false">SUM(D58:S58)</f>
        <v>0</v>
      </c>
      <c r="U58" s="243"/>
      <c r="V58" s="243"/>
      <c r="W58" s="174"/>
      <c r="X58" s="174"/>
      <c r="Y58" s="174"/>
      <c r="Z58" s="174"/>
      <c r="AA58" s="174"/>
      <c r="AB58" s="174"/>
      <c r="AC58" s="174"/>
      <c r="AD58" s="174"/>
      <c r="AE58" s="174"/>
      <c r="AF58" s="174"/>
      <c r="AG58" s="174"/>
      <c r="AH58" s="174"/>
      <c r="AI58" s="174"/>
      <c r="AJ58" s="174"/>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row>
    <row r="59" s="270" customFormat="true" ht="16.5" hidden="false" customHeight="true" outlineLevel="0" collapsed="false">
      <c r="A59" s="110"/>
      <c r="B59" s="274" t="s">
        <v>153</v>
      </c>
      <c r="C59" s="274"/>
      <c r="D59" s="292" t="n">
        <f aca="false">+SUM(D60:D64)</f>
        <v>0</v>
      </c>
      <c r="E59" s="292" t="n">
        <f aca="false">+SUM(E60:E64)</f>
        <v>0</v>
      </c>
      <c r="F59" s="292" t="n">
        <f aca="false">+SUM(F60:F64)</f>
        <v>0</v>
      </c>
      <c r="G59" s="292" t="n">
        <f aca="false">+SUM(G60:G64)</f>
        <v>0</v>
      </c>
      <c r="H59" s="292" t="n">
        <f aca="false">+SUM(H60:H64)</f>
        <v>0</v>
      </c>
      <c r="I59" s="292" t="n">
        <f aca="false">+SUM(I60:I64)</f>
        <v>0</v>
      </c>
      <c r="J59" s="292" t="n">
        <f aca="false">+SUM(J60:J64)</f>
        <v>0</v>
      </c>
      <c r="K59" s="292" t="n">
        <f aca="false">+SUM(K60:K64)</f>
        <v>0</v>
      </c>
      <c r="L59" s="292" t="n">
        <f aca="false">+SUM(L60:L64)</f>
        <v>0</v>
      </c>
      <c r="M59" s="292" t="n">
        <f aca="false">+SUM(M60:M64)</f>
        <v>0</v>
      </c>
      <c r="N59" s="292" t="n">
        <f aca="false">+SUM(N60:N64)</f>
        <v>0</v>
      </c>
      <c r="O59" s="292" t="n">
        <f aca="false">+SUM(O60:O64)</f>
        <v>0</v>
      </c>
      <c r="P59" s="292" t="n">
        <f aca="false">+SUM(P60:P64)</f>
        <v>0</v>
      </c>
      <c r="Q59" s="292" t="n">
        <f aca="false">+SUM(Q60:Q64)</f>
        <v>0</v>
      </c>
      <c r="R59" s="292" t="n">
        <f aca="false">+SUM(R60:R64)</f>
        <v>0</v>
      </c>
      <c r="S59" s="292" t="n">
        <f aca="false">+SUM(S60:S64)</f>
        <v>0</v>
      </c>
      <c r="T59" s="292" t="n">
        <f aca="false">+SUM(T60:T64)</f>
        <v>0</v>
      </c>
      <c r="U59" s="243"/>
      <c r="V59" s="243"/>
      <c r="W59" s="174"/>
      <c r="X59" s="174"/>
      <c r="Y59" s="174"/>
      <c r="Z59" s="174"/>
      <c r="AA59" s="174"/>
      <c r="AB59" s="174"/>
      <c r="AC59" s="174"/>
      <c r="AD59" s="174"/>
      <c r="AE59" s="174"/>
      <c r="AF59" s="174"/>
      <c r="AG59" s="174"/>
      <c r="AH59" s="174"/>
      <c r="AI59" s="174"/>
      <c r="AJ59" s="174"/>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c r="BI59" s="106"/>
      <c r="BJ59" s="106"/>
      <c r="BK59" s="106"/>
      <c r="BL59" s="106"/>
      <c r="BM59" s="106"/>
      <c r="BN59" s="106"/>
      <c r="BO59" s="106"/>
      <c r="BP59" s="106"/>
      <c r="BQ59" s="106"/>
      <c r="BR59" s="106"/>
      <c r="BS59" s="106"/>
      <c r="BT59" s="106"/>
      <c r="BU59" s="106"/>
      <c r="BV59" s="106"/>
      <c r="BW59" s="106"/>
      <c r="BX59" s="106"/>
      <c r="BY59" s="106"/>
      <c r="BZ59" s="106"/>
      <c r="CA59" s="106"/>
      <c r="CB59" s="106"/>
    </row>
    <row r="60" s="270" customFormat="true" ht="16.5" hidden="false" customHeight="true" outlineLevel="1" collapsed="false">
      <c r="A60" s="110"/>
      <c r="B60" s="293"/>
      <c r="C60" s="294" t="s">
        <v>149</v>
      </c>
      <c r="D60" s="279" t="s">
        <v>136</v>
      </c>
      <c r="E60" s="279" t="s">
        <v>136</v>
      </c>
      <c r="F60" s="279" t="s">
        <v>136</v>
      </c>
      <c r="G60" s="279" t="s">
        <v>136</v>
      </c>
      <c r="H60" s="279" t="s">
        <v>136</v>
      </c>
      <c r="I60" s="279" t="s">
        <v>136</v>
      </c>
      <c r="J60" s="279" t="s">
        <v>136</v>
      </c>
      <c r="K60" s="279" t="s">
        <v>136</v>
      </c>
      <c r="L60" s="279" t="s">
        <v>136</v>
      </c>
      <c r="M60" s="279" t="s">
        <v>136</v>
      </c>
      <c r="N60" s="279" t="s">
        <v>136</v>
      </c>
      <c r="O60" s="279" t="s">
        <v>136</v>
      </c>
      <c r="P60" s="279" t="s">
        <v>136</v>
      </c>
      <c r="Q60" s="279" t="s">
        <v>136</v>
      </c>
      <c r="R60" s="279" t="s">
        <v>136</v>
      </c>
      <c r="S60" s="279" t="s">
        <v>136</v>
      </c>
      <c r="T60" s="287" t="n">
        <f aca="false">SUM(D60:S60)</f>
        <v>0</v>
      </c>
      <c r="U60" s="243"/>
      <c r="V60" s="243"/>
      <c r="W60" s="174"/>
      <c r="X60" s="174"/>
      <c r="Y60" s="174"/>
      <c r="Z60" s="174"/>
      <c r="AA60" s="174"/>
      <c r="AB60" s="174"/>
      <c r="AC60" s="174"/>
      <c r="AD60" s="174"/>
      <c r="AE60" s="174"/>
      <c r="AF60" s="174"/>
      <c r="AG60" s="174"/>
      <c r="AH60" s="174"/>
      <c r="AI60" s="174"/>
      <c r="AJ60" s="174"/>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c r="BR60" s="106"/>
      <c r="BS60" s="106"/>
      <c r="BT60" s="106"/>
      <c r="BU60" s="106"/>
      <c r="BV60" s="106"/>
      <c r="BW60" s="106"/>
      <c r="BX60" s="106"/>
      <c r="BY60" s="106"/>
      <c r="BZ60" s="106"/>
      <c r="CA60" s="106"/>
      <c r="CB60" s="106"/>
    </row>
    <row r="61" s="270" customFormat="true" ht="16.5" hidden="false" customHeight="true" outlineLevel="1" collapsed="false">
      <c r="A61" s="110"/>
      <c r="B61" s="293"/>
      <c r="C61" s="294" t="s">
        <v>151</v>
      </c>
      <c r="D61" s="279" t="s">
        <v>136</v>
      </c>
      <c r="E61" s="279" t="s">
        <v>136</v>
      </c>
      <c r="F61" s="279" t="s">
        <v>136</v>
      </c>
      <c r="G61" s="279" t="s">
        <v>136</v>
      </c>
      <c r="H61" s="279" t="s">
        <v>136</v>
      </c>
      <c r="I61" s="279" t="s">
        <v>136</v>
      </c>
      <c r="J61" s="279" t="s">
        <v>136</v>
      </c>
      <c r="K61" s="279" t="s">
        <v>136</v>
      </c>
      <c r="L61" s="279" t="s">
        <v>136</v>
      </c>
      <c r="M61" s="279" t="s">
        <v>136</v>
      </c>
      <c r="N61" s="279" t="s">
        <v>136</v>
      </c>
      <c r="O61" s="279" t="s">
        <v>136</v>
      </c>
      <c r="P61" s="279" t="s">
        <v>136</v>
      </c>
      <c r="Q61" s="279" t="s">
        <v>136</v>
      </c>
      <c r="R61" s="279" t="s">
        <v>136</v>
      </c>
      <c r="S61" s="279" t="s">
        <v>136</v>
      </c>
      <c r="T61" s="287" t="n">
        <f aca="false">SUM(D61:S61)</f>
        <v>0</v>
      </c>
      <c r="U61" s="243"/>
      <c r="V61" s="243"/>
      <c r="W61" s="174"/>
      <c r="X61" s="174"/>
      <c r="Y61" s="174"/>
      <c r="Z61" s="174"/>
      <c r="AA61" s="174"/>
      <c r="AB61" s="174"/>
      <c r="AC61" s="174"/>
      <c r="AD61" s="174"/>
      <c r="AE61" s="174"/>
      <c r="AF61" s="174"/>
      <c r="AG61" s="174"/>
      <c r="AH61" s="174"/>
      <c r="AI61" s="174"/>
      <c r="AJ61" s="174"/>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c r="BR61" s="106"/>
      <c r="BS61" s="106"/>
      <c r="BT61" s="106"/>
      <c r="BU61" s="106"/>
      <c r="BV61" s="106"/>
      <c r="BW61" s="106"/>
      <c r="BX61" s="106"/>
      <c r="BY61" s="106"/>
      <c r="BZ61" s="106"/>
      <c r="CA61" s="106"/>
      <c r="CB61" s="106"/>
    </row>
    <row r="62" s="270" customFormat="true" ht="16.5" hidden="false" customHeight="true" outlineLevel="1" collapsed="false">
      <c r="A62" s="110"/>
      <c r="B62" s="293"/>
      <c r="C62" s="294" t="s">
        <v>152</v>
      </c>
      <c r="D62" s="279" t="s">
        <v>136</v>
      </c>
      <c r="E62" s="279" t="s">
        <v>136</v>
      </c>
      <c r="F62" s="279" t="s">
        <v>136</v>
      </c>
      <c r="G62" s="279" t="s">
        <v>136</v>
      </c>
      <c r="H62" s="279" t="s">
        <v>136</v>
      </c>
      <c r="I62" s="279" t="s">
        <v>136</v>
      </c>
      <c r="J62" s="279" t="s">
        <v>136</v>
      </c>
      <c r="K62" s="279" t="s">
        <v>136</v>
      </c>
      <c r="L62" s="279" t="s">
        <v>136</v>
      </c>
      <c r="M62" s="279" t="s">
        <v>136</v>
      </c>
      <c r="N62" s="279" t="s">
        <v>136</v>
      </c>
      <c r="O62" s="279" t="s">
        <v>136</v>
      </c>
      <c r="P62" s="279" t="s">
        <v>136</v>
      </c>
      <c r="Q62" s="279" t="s">
        <v>136</v>
      </c>
      <c r="R62" s="279" t="s">
        <v>136</v>
      </c>
      <c r="S62" s="279" t="s">
        <v>136</v>
      </c>
      <c r="T62" s="287" t="n">
        <f aca="false">SUM(D62:S62)</f>
        <v>0</v>
      </c>
      <c r="U62" s="243"/>
      <c r="V62" s="243"/>
      <c r="W62" s="174"/>
      <c r="X62" s="174"/>
      <c r="Y62" s="174"/>
      <c r="Z62" s="174"/>
      <c r="AA62" s="174"/>
      <c r="AB62" s="174"/>
      <c r="AC62" s="174"/>
      <c r="AD62" s="174"/>
      <c r="AE62" s="174"/>
      <c r="AF62" s="174"/>
      <c r="AG62" s="174"/>
      <c r="AH62" s="174"/>
      <c r="AI62" s="174"/>
      <c r="AJ62" s="174"/>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6"/>
      <c r="CB62" s="106"/>
    </row>
    <row r="63" s="270" customFormat="true" ht="16.5" hidden="false" customHeight="true" outlineLevel="1" collapsed="false">
      <c r="A63" s="110"/>
      <c r="B63" s="293"/>
      <c r="C63" s="294" t="s">
        <v>154</v>
      </c>
      <c r="D63" s="279" t="s">
        <v>136</v>
      </c>
      <c r="E63" s="279" t="s">
        <v>136</v>
      </c>
      <c r="F63" s="279" t="s">
        <v>136</v>
      </c>
      <c r="G63" s="279" t="s">
        <v>136</v>
      </c>
      <c r="H63" s="279" t="s">
        <v>136</v>
      </c>
      <c r="I63" s="279" t="s">
        <v>136</v>
      </c>
      <c r="J63" s="279" t="s">
        <v>136</v>
      </c>
      <c r="K63" s="279" t="s">
        <v>136</v>
      </c>
      <c r="L63" s="279" t="s">
        <v>136</v>
      </c>
      <c r="M63" s="279" t="s">
        <v>136</v>
      </c>
      <c r="N63" s="279" t="s">
        <v>136</v>
      </c>
      <c r="O63" s="279" t="s">
        <v>136</v>
      </c>
      <c r="P63" s="279" t="s">
        <v>136</v>
      </c>
      <c r="Q63" s="279" t="s">
        <v>136</v>
      </c>
      <c r="R63" s="279" t="s">
        <v>136</v>
      </c>
      <c r="S63" s="279" t="s">
        <v>136</v>
      </c>
      <c r="T63" s="287" t="n">
        <f aca="false">SUM(D63:S63)</f>
        <v>0</v>
      </c>
      <c r="U63" s="243"/>
      <c r="V63" s="243"/>
      <c r="W63" s="174"/>
      <c r="X63" s="174"/>
      <c r="Y63" s="174"/>
      <c r="Z63" s="174"/>
      <c r="AA63" s="174"/>
      <c r="AB63" s="174"/>
      <c r="AC63" s="174"/>
      <c r="AD63" s="174"/>
      <c r="AE63" s="174"/>
      <c r="AF63" s="174"/>
      <c r="AG63" s="174"/>
      <c r="AH63" s="174"/>
      <c r="AI63" s="174"/>
      <c r="AJ63" s="174"/>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c r="BR63" s="106"/>
      <c r="BS63" s="106"/>
      <c r="BT63" s="106"/>
      <c r="BU63" s="106"/>
      <c r="BV63" s="106"/>
      <c r="BW63" s="106"/>
      <c r="BX63" s="106"/>
      <c r="BY63" s="106"/>
      <c r="BZ63" s="106"/>
      <c r="CA63" s="106"/>
      <c r="CB63" s="106"/>
    </row>
    <row r="64" s="270" customFormat="true" ht="16.5" hidden="false" customHeight="true" outlineLevel="1" collapsed="false">
      <c r="A64" s="110"/>
      <c r="B64" s="293"/>
      <c r="C64" s="284" t="s">
        <v>47</v>
      </c>
      <c r="D64" s="279" t="s">
        <v>136</v>
      </c>
      <c r="E64" s="279" t="s">
        <v>136</v>
      </c>
      <c r="F64" s="279" t="s">
        <v>136</v>
      </c>
      <c r="G64" s="279" t="s">
        <v>136</v>
      </c>
      <c r="H64" s="279" t="s">
        <v>136</v>
      </c>
      <c r="I64" s="279" t="s">
        <v>136</v>
      </c>
      <c r="J64" s="279" t="s">
        <v>136</v>
      </c>
      <c r="K64" s="279" t="s">
        <v>136</v>
      </c>
      <c r="L64" s="279" t="s">
        <v>136</v>
      </c>
      <c r="M64" s="279" t="s">
        <v>136</v>
      </c>
      <c r="N64" s="279" t="s">
        <v>136</v>
      </c>
      <c r="O64" s="279" t="s">
        <v>136</v>
      </c>
      <c r="P64" s="279" t="s">
        <v>136</v>
      </c>
      <c r="Q64" s="279" t="s">
        <v>136</v>
      </c>
      <c r="R64" s="279" t="s">
        <v>136</v>
      </c>
      <c r="S64" s="279" t="s">
        <v>136</v>
      </c>
      <c r="T64" s="287" t="n">
        <f aca="false">SUM(D64:S64)</f>
        <v>0</v>
      </c>
      <c r="U64" s="243"/>
      <c r="V64" s="243"/>
      <c r="W64" s="174"/>
      <c r="X64" s="174"/>
      <c r="Y64" s="174"/>
      <c r="Z64" s="174"/>
      <c r="AA64" s="174"/>
      <c r="AB64" s="174"/>
      <c r="AC64" s="174"/>
      <c r="AD64" s="174"/>
      <c r="AE64" s="174"/>
      <c r="AF64" s="174"/>
      <c r="AG64" s="174"/>
      <c r="AH64" s="174"/>
      <c r="AI64" s="174"/>
      <c r="AJ64" s="174"/>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row>
    <row r="65" s="270" customFormat="true" ht="16.5" hidden="false" customHeight="true" outlineLevel="1" collapsed="false">
      <c r="A65" s="110"/>
      <c r="B65" s="289" t="s">
        <v>155</v>
      </c>
      <c r="C65" s="289"/>
      <c r="D65" s="279" t="s">
        <v>136</v>
      </c>
      <c r="E65" s="279" t="s">
        <v>136</v>
      </c>
      <c r="F65" s="279" t="s">
        <v>136</v>
      </c>
      <c r="G65" s="279" t="s">
        <v>136</v>
      </c>
      <c r="H65" s="279" t="s">
        <v>136</v>
      </c>
      <c r="I65" s="279" t="s">
        <v>136</v>
      </c>
      <c r="J65" s="279" t="s">
        <v>136</v>
      </c>
      <c r="K65" s="279" t="s">
        <v>136</v>
      </c>
      <c r="L65" s="279" t="s">
        <v>136</v>
      </c>
      <c r="M65" s="279" t="s">
        <v>136</v>
      </c>
      <c r="N65" s="279" t="s">
        <v>136</v>
      </c>
      <c r="O65" s="279" t="s">
        <v>136</v>
      </c>
      <c r="P65" s="279" t="s">
        <v>136</v>
      </c>
      <c r="Q65" s="279" t="s">
        <v>136</v>
      </c>
      <c r="R65" s="279" t="s">
        <v>136</v>
      </c>
      <c r="S65" s="279" t="s">
        <v>136</v>
      </c>
      <c r="T65" s="287" t="n">
        <f aca="false">SUM(D65:S65)</f>
        <v>0</v>
      </c>
      <c r="U65" s="243"/>
      <c r="V65" s="243"/>
      <c r="W65" s="174"/>
      <c r="X65" s="174"/>
      <c r="Y65" s="174"/>
      <c r="Z65" s="174"/>
      <c r="AA65" s="174"/>
      <c r="AB65" s="174"/>
      <c r="AC65" s="174"/>
      <c r="AD65" s="174"/>
      <c r="AE65" s="174"/>
      <c r="AF65" s="174"/>
      <c r="AG65" s="174"/>
      <c r="AH65" s="174"/>
      <c r="AI65" s="174"/>
      <c r="AJ65" s="174"/>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row>
    <row r="66" s="270" customFormat="true" ht="16.5" hidden="false" customHeight="true" outlineLevel="0" collapsed="false">
      <c r="A66" s="110"/>
      <c r="B66" s="290" t="s">
        <v>146</v>
      </c>
      <c r="C66" s="290"/>
      <c r="D66" s="285" t="e">
        <f aca="false">+D51+D54+D59+D65</f>
        <v>#VALUE!</v>
      </c>
      <c r="E66" s="285" t="e">
        <f aca="false">+E51+E54+E59+E65</f>
        <v>#VALUE!</v>
      </c>
      <c r="F66" s="285" t="e">
        <f aca="false">+F51+F54+F59+F65</f>
        <v>#VALUE!</v>
      </c>
      <c r="G66" s="285" t="e">
        <f aca="false">+G51+G54+G59+G65</f>
        <v>#VALUE!</v>
      </c>
      <c r="H66" s="285" t="e">
        <f aca="false">+H51+H54+H59+H65</f>
        <v>#VALUE!</v>
      </c>
      <c r="I66" s="285" t="e">
        <f aca="false">+I51+I54+I59+I65</f>
        <v>#VALUE!</v>
      </c>
      <c r="J66" s="285" t="e">
        <f aca="false">+J51+J54+J59+J65</f>
        <v>#VALUE!</v>
      </c>
      <c r="K66" s="285" t="e">
        <f aca="false">+K51+K54+K59+K65</f>
        <v>#VALUE!</v>
      </c>
      <c r="L66" s="285" t="e">
        <f aca="false">+L51+L54+L59+L65</f>
        <v>#VALUE!</v>
      </c>
      <c r="M66" s="285" t="e">
        <f aca="false">+M51+M54+M59+M65</f>
        <v>#VALUE!</v>
      </c>
      <c r="N66" s="285" t="e">
        <f aca="false">+N51+N54+N59+N65</f>
        <v>#VALUE!</v>
      </c>
      <c r="O66" s="285" t="e">
        <f aca="false">+O51+O54+O59+O65</f>
        <v>#VALUE!</v>
      </c>
      <c r="P66" s="285" t="e">
        <f aca="false">+P51+P54+P59+P65</f>
        <v>#VALUE!</v>
      </c>
      <c r="Q66" s="285" t="e">
        <f aca="false">+Q51+Q54+Q59+Q65</f>
        <v>#VALUE!</v>
      </c>
      <c r="R66" s="285" t="e">
        <f aca="false">+R51+R54+R59+R65</f>
        <v>#VALUE!</v>
      </c>
      <c r="S66" s="285" t="e">
        <f aca="false">+S51+S54+S59+S65</f>
        <v>#VALUE!</v>
      </c>
      <c r="T66" s="285" t="n">
        <f aca="false">+T51+T54+T59+T65</f>
        <v>0</v>
      </c>
      <c r="U66" s="243"/>
      <c r="V66" s="243"/>
      <c r="W66" s="174"/>
      <c r="X66" s="174"/>
      <c r="Y66" s="174"/>
      <c r="Z66" s="174"/>
      <c r="AA66" s="174"/>
      <c r="AB66" s="174"/>
      <c r="AC66" s="174"/>
      <c r="AD66" s="174"/>
      <c r="AE66" s="174"/>
      <c r="AF66" s="174"/>
      <c r="AG66" s="174"/>
      <c r="AH66" s="174"/>
      <c r="AI66" s="174"/>
      <c r="AJ66" s="174"/>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106"/>
      <c r="CA66" s="106"/>
      <c r="CB66" s="106"/>
    </row>
    <row r="67" s="270" customFormat="true" ht="16.5" hidden="false" customHeight="true" outlineLevel="0" collapsed="false">
      <c r="A67" s="110"/>
      <c r="B67" s="272" t="s">
        <v>156</v>
      </c>
      <c r="C67" s="272"/>
      <c r="D67" s="273"/>
      <c r="E67" s="273"/>
      <c r="F67" s="273"/>
      <c r="G67" s="273"/>
      <c r="H67" s="273"/>
      <c r="I67" s="273"/>
      <c r="J67" s="273"/>
      <c r="K67" s="273"/>
      <c r="L67" s="273"/>
      <c r="M67" s="273"/>
      <c r="N67" s="273"/>
      <c r="O67" s="273"/>
      <c r="P67" s="273"/>
      <c r="Q67" s="273"/>
      <c r="R67" s="273"/>
      <c r="S67" s="273"/>
      <c r="T67" s="273"/>
      <c r="U67" s="243"/>
      <c r="V67" s="243"/>
      <c r="W67" s="174"/>
      <c r="X67" s="174"/>
      <c r="Y67" s="174"/>
      <c r="Z67" s="174"/>
      <c r="AA67" s="174"/>
      <c r="AB67" s="174"/>
      <c r="AC67" s="174"/>
      <c r="AD67" s="174"/>
      <c r="AE67" s="174"/>
      <c r="AF67" s="174"/>
      <c r="AG67" s="174"/>
      <c r="AH67" s="174"/>
      <c r="AI67" s="174"/>
      <c r="AJ67" s="174"/>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row>
    <row r="68" s="270" customFormat="true" ht="16.5" hidden="false" customHeight="true" outlineLevel="0" collapsed="false">
      <c r="A68" s="110"/>
      <c r="B68" s="274" t="s">
        <v>157</v>
      </c>
      <c r="C68" s="274"/>
      <c r="D68" s="279" t="s">
        <v>136</v>
      </c>
      <c r="E68" s="279" t="s">
        <v>136</v>
      </c>
      <c r="F68" s="279" t="s">
        <v>136</v>
      </c>
      <c r="G68" s="279" t="s">
        <v>136</v>
      </c>
      <c r="H68" s="279" t="s">
        <v>136</v>
      </c>
      <c r="I68" s="279" t="s">
        <v>136</v>
      </c>
      <c r="J68" s="279" t="s">
        <v>136</v>
      </c>
      <c r="K68" s="279" t="s">
        <v>136</v>
      </c>
      <c r="L68" s="279" t="s">
        <v>136</v>
      </c>
      <c r="M68" s="279" t="s">
        <v>136</v>
      </c>
      <c r="N68" s="279" t="s">
        <v>136</v>
      </c>
      <c r="O68" s="279" t="s">
        <v>136</v>
      </c>
      <c r="P68" s="279" t="s">
        <v>136</v>
      </c>
      <c r="Q68" s="279" t="s">
        <v>136</v>
      </c>
      <c r="R68" s="279" t="s">
        <v>136</v>
      </c>
      <c r="S68" s="279" t="s">
        <v>136</v>
      </c>
      <c r="T68" s="287" t="n">
        <f aca="false">SUM(D68:S68)</f>
        <v>0</v>
      </c>
      <c r="U68" s="243"/>
      <c r="V68" s="243"/>
      <c r="W68" s="174"/>
      <c r="X68" s="174"/>
      <c r="Y68" s="174"/>
      <c r="Z68" s="174"/>
      <c r="AA68" s="174"/>
      <c r="AB68" s="174"/>
      <c r="AC68" s="174"/>
      <c r="AD68" s="174"/>
      <c r="AE68" s="174"/>
      <c r="AF68" s="174"/>
      <c r="AG68" s="174"/>
      <c r="AH68" s="174"/>
      <c r="AI68" s="174"/>
      <c r="AJ68" s="174"/>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row>
    <row r="69" s="270" customFormat="true" ht="16.5" hidden="false" customHeight="true" outlineLevel="0" collapsed="false">
      <c r="A69" s="110"/>
      <c r="B69" s="295" t="s">
        <v>158</v>
      </c>
      <c r="C69" s="295"/>
      <c r="D69" s="279" t="s">
        <v>136</v>
      </c>
      <c r="E69" s="279" t="s">
        <v>136</v>
      </c>
      <c r="F69" s="279" t="s">
        <v>136</v>
      </c>
      <c r="G69" s="279" t="s">
        <v>136</v>
      </c>
      <c r="H69" s="279" t="s">
        <v>136</v>
      </c>
      <c r="I69" s="279" t="s">
        <v>136</v>
      </c>
      <c r="J69" s="279" t="s">
        <v>136</v>
      </c>
      <c r="K69" s="279" t="s">
        <v>136</v>
      </c>
      <c r="L69" s="279" t="s">
        <v>136</v>
      </c>
      <c r="M69" s="279" t="s">
        <v>136</v>
      </c>
      <c r="N69" s="279" t="s">
        <v>136</v>
      </c>
      <c r="O69" s="279" t="s">
        <v>136</v>
      </c>
      <c r="P69" s="279" t="s">
        <v>136</v>
      </c>
      <c r="Q69" s="279" t="s">
        <v>136</v>
      </c>
      <c r="R69" s="279" t="s">
        <v>136</v>
      </c>
      <c r="S69" s="279" t="s">
        <v>136</v>
      </c>
      <c r="T69" s="287" t="n">
        <f aca="false">SUM(D69:S69)</f>
        <v>0</v>
      </c>
      <c r="U69" s="243"/>
      <c r="V69" s="243"/>
      <c r="W69" s="174"/>
      <c r="X69" s="174"/>
      <c r="Y69" s="174"/>
      <c r="Z69" s="174"/>
      <c r="AA69" s="174"/>
      <c r="AB69" s="174"/>
      <c r="AC69" s="174"/>
      <c r="AD69" s="174"/>
      <c r="AE69" s="174"/>
      <c r="AF69" s="174"/>
      <c r="AG69" s="174"/>
      <c r="AH69" s="174"/>
      <c r="AI69" s="174"/>
      <c r="AJ69" s="174"/>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row>
    <row r="70" s="270" customFormat="true" ht="16.5" hidden="false" customHeight="true" outlineLevel="0" collapsed="false">
      <c r="A70" s="110"/>
      <c r="B70" s="290" t="s">
        <v>146</v>
      </c>
      <c r="C70" s="290"/>
      <c r="D70" s="285" t="e">
        <f aca="false">D68+D69</f>
        <v>#VALUE!</v>
      </c>
      <c r="E70" s="285" t="e">
        <f aca="false">E68+E69</f>
        <v>#VALUE!</v>
      </c>
      <c r="F70" s="285" t="e">
        <f aca="false">F68+F69</f>
        <v>#VALUE!</v>
      </c>
      <c r="G70" s="285" t="e">
        <f aca="false">G68+G69</f>
        <v>#VALUE!</v>
      </c>
      <c r="H70" s="285" t="e">
        <f aca="false">H68+H69</f>
        <v>#VALUE!</v>
      </c>
      <c r="I70" s="285" t="e">
        <f aca="false">I68+I69</f>
        <v>#VALUE!</v>
      </c>
      <c r="J70" s="285" t="e">
        <f aca="false">J68+J69</f>
        <v>#VALUE!</v>
      </c>
      <c r="K70" s="285" t="e">
        <f aca="false">K68+K69</f>
        <v>#VALUE!</v>
      </c>
      <c r="L70" s="285" t="e">
        <f aca="false">L68+L69</f>
        <v>#VALUE!</v>
      </c>
      <c r="M70" s="285" t="e">
        <f aca="false">M68+M69</f>
        <v>#VALUE!</v>
      </c>
      <c r="N70" s="285" t="e">
        <f aca="false">N68+N69</f>
        <v>#VALUE!</v>
      </c>
      <c r="O70" s="285" t="e">
        <f aca="false">O68+O69</f>
        <v>#VALUE!</v>
      </c>
      <c r="P70" s="285" t="e">
        <f aca="false">P68+P69</f>
        <v>#VALUE!</v>
      </c>
      <c r="Q70" s="285" t="e">
        <f aca="false">Q68+Q69</f>
        <v>#VALUE!</v>
      </c>
      <c r="R70" s="285" t="e">
        <f aca="false">R68+R69</f>
        <v>#VALUE!</v>
      </c>
      <c r="S70" s="285" t="e">
        <f aca="false">S68+S69</f>
        <v>#VALUE!</v>
      </c>
      <c r="T70" s="285" t="n">
        <f aca="false">T68+T69</f>
        <v>0</v>
      </c>
      <c r="U70" s="243"/>
      <c r="V70" s="243"/>
      <c r="W70" s="174"/>
      <c r="X70" s="174"/>
      <c r="Y70" s="174"/>
      <c r="Z70" s="174"/>
      <c r="AA70" s="174"/>
      <c r="AB70" s="174"/>
      <c r="AC70" s="174"/>
      <c r="AD70" s="174"/>
      <c r="AE70" s="174"/>
      <c r="AF70" s="174"/>
      <c r="AG70" s="174"/>
      <c r="AH70" s="174"/>
      <c r="AI70" s="174"/>
      <c r="AJ70" s="174"/>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c r="BR70" s="106"/>
      <c r="BS70" s="106"/>
      <c r="BT70" s="106"/>
      <c r="BU70" s="106"/>
      <c r="BV70" s="106"/>
      <c r="BW70" s="106"/>
      <c r="BX70" s="106"/>
      <c r="BY70" s="106"/>
      <c r="BZ70" s="106"/>
      <c r="CA70" s="106"/>
      <c r="CB70" s="106"/>
    </row>
    <row r="71" s="270" customFormat="true" ht="16.5" hidden="false" customHeight="true" outlineLevel="0" collapsed="false">
      <c r="A71" s="110"/>
      <c r="B71" s="290" t="s">
        <v>159</v>
      </c>
      <c r="C71" s="290"/>
      <c r="D71" s="292" t="e">
        <f aca="false">SUM(D49,D66,D70)</f>
        <v>#VALUE!</v>
      </c>
      <c r="E71" s="292" t="e">
        <f aca="false">SUM(E49,E66,E70)</f>
        <v>#VALUE!</v>
      </c>
      <c r="F71" s="292" t="e">
        <f aca="false">SUM(F49,F66,F70)</f>
        <v>#VALUE!</v>
      </c>
      <c r="G71" s="292" t="e">
        <f aca="false">SUM(G49,G66,G70)</f>
        <v>#VALUE!</v>
      </c>
      <c r="H71" s="292" t="e">
        <f aca="false">SUM(H49,H66,H70)</f>
        <v>#VALUE!</v>
      </c>
      <c r="I71" s="292" t="e">
        <f aca="false">SUM(I49,I66,I70)</f>
        <v>#VALUE!</v>
      </c>
      <c r="J71" s="292" t="e">
        <f aca="false">SUM(J49,J66,J70)</f>
        <v>#VALUE!</v>
      </c>
      <c r="K71" s="292" t="e">
        <f aca="false">SUM(K49,K66,K70)</f>
        <v>#VALUE!</v>
      </c>
      <c r="L71" s="292" t="e">
        <f aca="false">SUM(L49,L66,L70)</f>
        <v>#VALUE!</v>
      </c>
      <c r="M71" s="292" t="e">
        <f aca="false">SUM(M49,M66,M70)</f>
        <v>#VALUE!</v>
      </c>
      <c r="N71" s="292" t="e">
        <f aca="false">SUM(N49,N66,N70)</f>
        <v>#VALUE!</v>
      </c>
      <c r="O71" s="292" t="e">
        <f aca="false">SUM(O49,O66,O70)</f>
        <v>#VALUE!</v>
      </c>
      <c r="P71" s="292" t="e">
        <f aca="false">SUM(P49,P66,P70)</f>
        <v>#VALUE!</v>
      </c>
      <c r="Q71" s="292" t="e">
        <f aca="false">SUM(Q49,Q66,Q70)</f>
        <v>#VALUE!</v>
      </c>
      <c r="R71" s="292" t="e">
        <f aca="false">SUM(R49,R66,R70)</f>
        <v>#VALUE!</v>
      </c>
      <c r="S71" s="292" t="e">
        <f aca="false">SUM(S49,S66,S70)</f>
        <v>#VALUE!</v>
      </c>
      <c r="T71" s="292" t="n">
        <f aca="false">SUM(T49,T66,T70)</f>
        <v>0</v>
      </c>
      <c r="U71" s="243"/>
      <c r="V71" s="243"/>
      <c r="W71" s="174"/>
      <c r="X71" s="174"/>
      <c r="Y71" s="174"/>
      <c r="Z71" s="174"/>
      <c r="AA71" s="174"/>
      <c r="AB71" s="174"/>
      <c r="AC71" s="174"/>
      <c r="AD71" s="174"/>
      <c r="AE71" s="174"/>
      <c r="AF71" s="174"/>
      <c r="AG71" s="174"/>
      <c r="AH71" s="174"/>
      <c r="AI71" s="174"/>
      <c r="AJ71" s="174"/>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c r="BI71" s="106"/>
      <c r="BJ71" s="106"/>
      <c r="BK71" s="106"/>
      <c r="BL71" s="106"/>
      <c r="BM71" s="106"/>
      <c r="BN71" s="106"/>
      <c r="BO71" s="106"/>
      <c r="BP71" s="106"/>
      <c r="BQ71" s="106"/>
      <c r="BR71" s="106"/>
      <c r="BS71" s="106"/>
      <c r="BT71" s="106"/>
      <c r="BU71" s="106"/>
      <c r="BV71" s="106"/>
      <c r="BW71" s="106"/>
      <c r="BX71" s="106"/>
      <c r="BY71" s="106"/>
      <c r="BZ71" s="106"/>
      <c r="CA71" s="106"/>
      <c r="CB71" s="106"/>
    </row>
    <row r="72" s="51" customFormat="true" ht="7.5" hidden="false" customHeight="true" outlineLevel="0" collapsed="false">
      <c r="A72" s="50"/>
      <c r="B72" s="296"/>
      <c r="C72" s="296"/>
      <c r="D72" s="296"/>
      <c r="E72" s="296"/>
      <c r="F72" s="296"/>
      <c r="G72" s="296"/>
      <c r="H72" s="296"/>
      <c r="I72" s="296"/>
      <c r="J72" s="296"/>
      <c r="K72" s="296"/>
      <c r="L72" s="296"/>
      <c r="M72" s="296"/>
      <c r="N72" s="296"/>
      <c r="O72" s="296"/>
      <c r="P72" s="296"/>
      <c r="Q72" s="296"/>
      <c r="R72" s="296"/>
      <c r="S72" s="296"/>
      <c r="T72" s="50"/>
      <c r="U72" s="50"/>
      <c r="V72" s="50"/>
    </row>
    <row r="73" s="51" customFormat="true" ht="18" hidden="false" customHeight="true" outlineLevel="0" collapsed="false">
      <c r="A73" s="50"/>
      <c r="B73" s="297" t="s">
        <v>160</v>
      </c>
      <c r="C73" s="298"/>
      <c r="D73" s="296"/>
      <c r="E73" s="296"/>
      <c r="F73" s="296"/>
      <c r="G73" s="296"/>
      <c r="H73" s="296"/>
      <c r="I73" s="296"/>
      <c r="J73" s="296"/>
      <c r="K73" s="296"/>
      <c r="L73" s="296"/>
      <c r="M73" s="296"/>
      <c r="N73" s="296"/>
      <c r="O73" s="296"/>
      <c r="P73" s="296"/>
      <c r="Q73" s="296"/>
      <c r="R73" s="296"/>
      <c r="S73" s="296"/>
      <c r="T73" s="50"/>
      <c r="U73" s="50"/>
      <c r="V73" s="50"/>
    </row>
    <row r="74" s="51" customFormat="true" ht="18" hidden="false" customHeight="true" outlineLevel="0" collapsed="false">
      <c r="A74" s="50"/>
      <c r="B74" s="296"/>
      <c r="C74" s="296"/>
      <c r="D74" s="296"/>
      <c r="E74" s="296"/>
      <c r="F74" s="296"/>
      <c r="G74" s="296"/>
      <c r="H74" s="296"/>
      <c r="I74" s="296"/>
      <c r="J74" s="296"/>
      <c r="K74" s="296"/>
      <c r="L74" s="296"/>
      <c r="M74" s="296"/>
      <c r="N74" s="296"/>
      <c r="O74" s="296"/>
      <c r="P74" s="296"/>
      <c r="Q74" s="296"/>
      <c r="R74" s="296"/>
      <c r="S74" s="296"/>
      <c r="T74" s="50"/>
      <c r="U74" s="50"/>
      <c r="V74" s="50"/>
    </row>
    <row r="75" customFormat="false" ht="18" hidden="false" customHeight="true" outlineLevel="0" collapsed="false">
      <c r="A75" s="254"/>
      <c r="B75" s="299"/>
      <c r="C75" s="299"/>
      <c r="D75" s="299"/>
      <c r="E75" s="299"/>
      <c r="F75" s="299"/>
      <c r="G75" s="299"/>
      <c r="H75" s="299"/>
      <c r="I75" s="299"/>
      <c r="J75" s="299"/>
      <c r="K75" s="299"/>
      <c r="L75" s="299"/>
      <c r="M75" s="299"/>
      <c r="N75" s="299"/>
      <c r="O75" s="299"/>
      <c r="P75" s="299"/>
      <c r="Q75" s="299"/>
      <c r="R75" s="299"/>
      <c r="S75" s="299"/>
      <c r="T75" s="254"/>
      <c r="U75" s="254"/>
      <c r="V75" s="254"/>
    </row>
    <row r="76" s="302" customFormat="true" ht="18" hidden="false" customHeight="true" outlineLevel="0" collapsed="false">
      <c r="A76" s="231"/>
      <c r="B76" s="231" t="s">
        <v>161</v>
      </c>
      <c r="C76" s="231"/>
      <c r="D76" s="231"/>
      <c r="E76" s="300"/>
      <c r="F76" s="300"/>
      <c r="G76" s="300"/>
      <c r="H76" s="301"/>
      <c r="I76" s="231"/>
      <c r="J76" s="231"/>
      <c r="K76" s="231"/>
      <c r="L76" s="231"/>
      <c r="M76" s="231"/>
      <c r="N76" s="231"/>
      <c r="O76" s="231"/>
      <c r="P76" s="231"/>
      <c r="Q76" s="231"/>
      <c r="R76" s="231"/>
      <c r="S76" s="231"/>
      <c r="T76" s="231"/>
      <c r="U76" s="38"/>
      <c r="V76" s="38"/>
    </row>
    <row r="77" s="51" customFormat="true" ht="18" hidden="false" customHeight="true" outlineLevel="0" collapsed="false">
      <c r="A77" s="303"/>
      <c r="B77" s="304" t="s">
        <v>162</v>
      </c>
      <c r="C77" s="305"/>
      <c r="D77" s="306"/>
      <c r="E77" s="50"/>
      <c r="F77" s="296"/>
      <c r="G77" s="296"/>
      <c r="H77" s="296"/>
      <c r="I77" s="296"/>
      <c r="J77" s="296"/>
      <c r="K77" s="296"/>
      <c r="L77" s="296"/>
      <c r="M77" s="296"/>
      <c r="N77" s="296"/>
      <c r="O77" s="296"/>
      <c r="P77" s="296"/>
      <c r="Q77" s="296"/>
      <c r="R77" s="296"/>
      <c r="S77" s="296"/>
      <c r="T77" s="50"/>
      <c r="U77" s="110"/>
      <c r="V77" s="110"/>
    </row>
    <row r="78" s="51" customFormat="true" ht="18" hidden="false" customHeight="true" outlineLevel="0" collapsed="false">
      <c r="A78" s="303"/>
      <c r="B78" s="304"/>
      <c r="C78" s="305"/>
      <c r="D78" s="306"/>
      <c r="E78" s="50"/>
      <c r="F78" s="296"/>
      <c r="G78" s="296"/>
      <c r="H78" s="296"/>
      <c r="I78" s="296"/>
      <c r="J78" s="296"/>
      <c r="K78" s="296"/>
      <c r="L78" s="296"/>
      <c r="M78" s="296"/>
      <c r="N78" s="296"/>
      <c r="O78" s="296"/>
      <c r="P78" s="296"/>
      <c r="Q78" s="296"/>
      <c r="R78" s="296"/>
      <c r="S78" s="296"/>
      <c r="T78" s="50"/>
      <c r="U78" s="110"/>
      <c r="V78" s="110"/>
    </row>
    <row r="79" s="51" customFormat="true" ht="18" hidden="false" customHeight="true" outlineLevel="0" collapsed="false">
      <c r="A79" s="303"/>
      <c r="B79" s="303" t="s">
        <v>163</v>
      </c>
      <c r="C79" s="307"/>
      <c r="D79" s="306"/>
      <c r="E79" s="50"/>
      <c r="F79" s="50"/>
      <c r="G79" s="50"/>
      <c r="H79" s="50"/>
      <c r="I79" s="50"/>
      <c r="J79" s="50"/>
      <c r="K79" s="50"/>
      <c r="L79" s="50"/>
      <c r="M79" s="50"/>
      <c r="N79" s="50"/>
      <c r="O79" s="50"/>
      <c r="P79" s="50"/>
      <c r="Q79" s="50"/>
      <c r="R79" s="50"/>
      <c r="S79" s="50"/>
      <c r="T79" s="50"/>
      <c r="U79" s="110"/>
      <c r="V79" s="110"/>
    </row>
    <row r="80" s="51" customFormat="true" ht="9" hidden="false" customHeight="true" outlineLevel="0" collapsed="false">
      <c r="A80" s="303"/>
      <c r="B80" s="50"/>
      <c r="C80" s="306"/>
      <c r="D80" s="306"/>
      <c r="E80" s="50"/>
      <c r="F80" s="50"/>
      <c r="G80" s="50"/>
      <c r="H80" s="50"/>
      <c r="I80" s="50"/>
      <c r="J80" s="50"/>
      <c r="K80" s="50"/>
      <c r="L80" s="50"/>
      <c r="M80" s="50"/>
      <c r="N80" s="50"/>
      <c r="O80" s="50"/>
      <c r="P80" s="50"/>
      <c r="Q80" s="50"/>
      <c r="R80" s="50"/>
      <c r="S80" s="50"/>
      <c r="T80" s="50"/>
      <c r="U80" s="110"/>
      <c r="V80" s="110"/>
    </row>
    <row r="81" s="51" customFormat="true" ht="58.5" hidden="false" customHeight="true" outlineLevel="0" collapsed="false">
      <c r="A81" s="303"/>
      <c r="B81" s="308" t="s">
        <v>164</v>
      </c>
      <c r="C81" s="308"/>
      <c r="D81" s="266" t="s">
        <v>165</v>
      </c>
      <c r="E81" s="266" t="s">
        <v>166</v>
      </c>
      <c r="F81" s="243"/>
      <c r="G81" s="243"/>
      <c r="H81" s="243"/>
      <c r="I81" s="243"/>
      <c r="J81" s="243"/>
      <c r="K81" s="243"/>
      <c r="L81" s="243"/>
      <c r="M81" s="243"/>
      <c r="N81" s="243"/>
      <c r="O81" s="243"/>
      <c r="P81" s="243"/>
      <c r="Q81" s="243"/>
      <c r="R81" s="243"/>
      <c r="S81" s="243"/>
      <c r="T81" s="243"/>
      <c r="U81" s="174"/>
      <c r="V81" s="174"/>
      <c r="W81" s="243"/>
      <c r="X81" s="243"/>
    </row>
    <row r="82" customFormat="false" ht="29.45" hidden="false" customHeight="true" outlineLevel="0" collapsed="false">
      <c r="A82" s="303"/>
      <c r="B82" s="309" t="s">
        <v>167</v>
      </c>
      <c r="C82" s="309"/>
      <c r="D82" s="279" t="s">
        <v>136</v>
      </c>
      <c r="E82" s="310"/>
      <c r="F82" s="243"/>
      <c r="G82" s="243"/>
      <c r="H82" s="243"/>
      <c r="I82" s="243"/>
      <c r="J82" s="243"/>
      <c r="K82" s="243"/>
      <c r="L82" s="243"/>
      <c r="M82" s="243"/>
      <c r="N82" s="243"/>
      <c r="O82" s="243"/>
      <c r="P82" s="243"/>
      <c r="Q82" s="243"/>
      <c r="R82" s="243"/>
      <c r="S82" s="243"/>
      <c r="T82" s="243"/>
      <c r="U82" s="174"/>
      <c r="V82" s="174"/>
      <c r="W82" s="243"/>
      <c r="X82" s="243"/>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c r="BT82" s="51"/>
      <c r="BU82" s="51"/>
      <c r="BV82" s="51"/>
      <c r="BW82" s="51"/>
      <c r="BX82" s="51"/>
      <c r="BY82" s="51"/>
      <c r="BZ82" s="51"/>
      <c r="CA82" s="51"/>
      <c r="CB82" s="51"/>
    </row>
    <row r="83" customFormat="false" ht="29.45" hidden="false" customHeight="true" outlineLevel="0" collapsed="false">
      <c r="A83" s="303"/>
      <c r="B83" s="309" t="s">
        <v>168</v>
      </c>
      <c r="C83" s="309"/>
      <c r="D83" s="279" t="s">
        <v>136</v>
      </c>
      <c r="E83" s="310"/>
      <c r="F83" s="243"/>
      <c r="G83" s="243"/>
      <c r="H83" s="243"/>
      <c r="I83" s="243"/>
      <c r="J83" s="243"/>
      <c r="K83" s="243"/>
      <c r="L83" s="243"/>
      <c r="M83" s="243"/>
      <c r="N83" s="243"/>
      <c r="O83" s="243"/>
      <c r="P83" s="243"/>
      <c r="Q83" s="243"/>
      <c r="R83" s="243"/>
      <c r="S83" s="243"/>
      <c r="T83" s="243"/>
      <c r="U83" s="174"/>
      <c r="V83" s="174"/>
      <c r="W83" s="243"/>
      <c r="X83" s="243"/>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c r="BT83" s="51"/>
      <c r="BU83" s="51"/>
      <c r="BV83" s="51"/>
      <c r="BW83" s="51"/>
      <c r="BX83" s="51"/>
      <c r="BY83" s="51"/>
      <c r="BZ83" s="51"/>
      <c r="CA83" s="51"/>
      <c r="CB83" s="51"/>
    </row>
    <row r="84" s="51" customFormat="true" ht="18" hidden="false" customHeight="true" outlineLevel="0" collapsed="false">
      <c r="A84" s="303"/>
      <c r="B84" s="307"/>
      <c r="C84" s="306"/>
      <c r="D84" s="306"/>
      <c r="E84" s="50"/>
      <c r="F84" s="50"/>
      <c r="G84" s="50"/>
      <c r="H84" s="50"/>
      <c r="I84" s="50"/>
      <c r="J84" s="50"/>
      <c r="K84" s="50"/>
      <c r="L84" s="50"/>
      <c r="M84" s="50"/>
      <c r="N84" s="50"/>
      <c r="O84" s="50"/>
      <c r="P84" s="50"/>
      <c r="Q84" s="50"/>
      <c r="R84" s="50"/>
      <c r="S84" s="50"/>
      <c r="T84" s="50"/>
      <c r="U84" s="50"/>
      <c r="V84" s="50"/>
    </row>
    <row r="85" s="311" customFormat="true" ht="18" hidden="false" customHeight="true" outlineLevel="0" collapsed="false">
      <c r="A85" s="303"/>
      <c r="B85" s="303" t="s">
        <v>169</v>
      </c>
      <c r="C85" s="307"/>
      <c r="D85" s="307"/>
      <c r="E85" s="303"/>
      <c r="F85" s="303"/>
      <c r="G85" s="303"/>
      <c r="H85" s="303"/>
      <c r="I85" s="303"/>
      <c r="J85" s="303"/>
      <c r="K85" s="303"/>
      <c r="L85" s="303"/>
      <c r="M85" s="303"/>
      <c r="N85" s="303"/>
      <c r="O85" s="303"/>
      <c r="P85" s="303"/>
      <c r="Q85" s="303"/>
      <c r="R85" s="303"/>
      <c r="S85" s="303"/>
      <c r="T85" s="303"/>
      <c r="U85" s="50"/>
      <c r="V85" s="50"/>
    </row>
    <row r="86" s="51" customFormat="true" ht="9" hidden="false" customHeight="true" outlineLevel="0" collapsed="false">
      <c r="A86" s="303"/>
      <c r="B86" s="50"/>
      <c r="C86" s="306"/>
      <c r="D86" s="306"/>
      <c r="E86" s="50"/>
      <c r="F86" s="50"/>
      <c r="G86" s="50"/>
      <c r="H86" s="50"/>
      <c r="I86" s="50"/>
      <c r="J86" s="50"/>
      <c r="K86" s="50"/>
      <c r="L86" s="50"/>
      <c r="M86" s="50"/>
      <c r="N86" s="50"/>
      <c r="O86" s="50"/>
      <c r="P86" s="50"/>
      <c r="Q86" s="50"/>
      <c r="R86" s="50"/>
      <c r="S86" s="50"/>
      <c r="T86" s="50"/>
      <c r="U86" s="50"/>
      <c r="V86" s="50"/>
    </row>
    <row r="87" s="270" customFormat="true" ht="54" hidden="false" customHeight="true" outlineLevel="0" collapsed="false">
      <c r="A87" s="303"/>
      <c r="B87" s="266" t="s">
        <v>170</v>
      </c>
      <c r="C87" s="266"/>
      <c r="D87" s="266" t="s">
        <v>171</v>
      </c>
      <c r="E87" s="266" t="s">
        <v>172</v>
      </c>
      <c r="F87" s="266" t="s">
        <v>173</v>
      </c>
      <c r="G87" s="312"/>
      <c r="H87" s="312"/>
      <c r="I87" s="312"/>
      <c r="J87" s="312"/>
      <c r="K87" s="312"/>
      <c r="L87" s="312"/>
      <c r="M87" s="312"/>
      <c r="N87" s="312"/>
      <c r="O87" s="312"/>
      <c r="P87" s="312"/>
      <c r="Q87" s="312"/>
      <c r="R87" s="174"/>
      <c r="S87" s="313"/>
      <c r="T87" s="313"/>
      <c r="U87" s="243"/>
      <c r="V87" s="243"/>
      <c r="W87" s="174"/>
      <c r="X87" s="174"/>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6"/>
      <c r="BR87" s="106"/>
      <c r="BS87" s="106"/>
      <c r="BT87" s="106"/>
      <c r="BU87" s="106"/>
      <c r="BV87" s="106"/>
      <c r="BW87" s="106"/>
      <c r="BX87" s="106"/>
      <c r="BY87" s="106"/>
      <c r="BZ87" s="106"/>
      <c r="CA87" s="106"/>
      <c r="CB87" s="106"/>
    </row>
    <row r="88" s="270" customFormat="true" ht="16.5" hidden="false" customHeight="true" outlineLevel="0" collapsed="false">
      <c r="A88" s="303"/>
      <c r="B88" s="314" t="s">
        <v>174</v>
      </c>
      <c r="C88" s="314"/>
      <c r="D88" s="279" t="s">
        <v>136</v>
      </c>
      <c r="E88" s="315"/>
      <c r="F88" s="316" t="e">
        <f aca="false">D88*E88</f>
        <v>#VALUE!</v>
      </c>
      <c r="G88" s="317"/>
      <c r="H88" s="317"/>
      <c r="I88" s="318"/>
      <c r="J88" s="317"/>
      <c r="K88" s="317"/>
      <c r="L88" s="317"/>
      <c r="M88" s="317"/>
      <c r="N88" s="317"/>
      <c r="O88" s="317"/>
      <c r="P88" s="317"/>
      <c r="Q88" s="317"/>
      <c r="R88" s="174"/>
      <c r="S88" s="319"/>
      <c r="T88" s="319"/>
      <c r="U88" s="243"/>
      <c r="V88" s="243"/>
      <c r="W88" s="174"/>
      <c r="X88" s="174"/>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6"/>
      <c r="BR88" s="106"/>
      <c r="BS88" s="106"/>
      <c r="BT88" s="106"/>
      <c r="BU88" s="106"/>
      <c r="BV88" s="106"/>
      <c r="BW88" s="106"/>
      <c r="BX88" s="106"/>
      <c r="BY88" s="106"/>
      <c r="BZ88" s="106"/>
      <c r="CA88" s="106"/>
      <c r="CB88" s="106"/>
    </row>
    <row r="89" s="270" customFormat="true" ht="16.5" hidden="false" customHeight="true" outlineLevel="0" collapsed="false">
      <c r="A89" s="303"/>
      <c r="B89" s="320" t="s">
        <v>175</v>
      </c>
      <c r="C89" s="320"/>
      <c r="D89" s="279" t="s">
        <v>136</v>
      </c>
      <c r="E89" s="315"/>
      <c r="F89" s="316" t="e">
        <f aca="false">D89*E89</f>
        <v>#VALUE!</v>
      </c>
      <c r="G89" s="317"/>
      <c r="H89" s="317"/>
      <c r="I89" s="318"/>
      <c r="J89" s="317"/>
      <c r="K89" s="317"/>
      <c r="L89" s="317"/>
      <c r="M89" s="317"/>
      <c r="N89" s="317"/>
      <c r="O89" s="317"/>
      <c r="P89" s="317"/>
      <c r="Q89" s="317"/>
      <c r="R89" s="174"/>
      <c r="S89" s="319"/>
      <c r="T89" s="319"/>
      <c r="U89" s="243"/>
      <c r="V89" s="243"/>
      <c r="W89" s="174"/>
      <c r="X89" s="174"/>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6"/>
      <c r="BR89" s="106"/>
      <c r="BS89" s="106"/>
      <c r="BT89" s="106"/>
      <c r="BU89" s="106"/>
      <c r="BV89" s="106"/>
      <c r="BW89" s="106"/>
      <c r="BX89" s="106"/>
      <c r="BY89" s="106"/>
      <c r="BZ89" s="106"/>
      <c r="CA89" s="106"/>
      <c r="CB89" s="106"/>
    </row>
    <row r="90" s="270" customFormat="true" ht="16.5" hidden="false" customHeight="true" outlineLevel="0" collapsed="false">
      <c r="A90" s="110"/>
      <c r="B90" s="320" t="s">
        <v>176</v>
      </c>
      <c r="C90" s="320"/>
      <c r="D90" s="279" t="s">
        <v>136</v>
      </c>
      <c r="E90" s="315"/>
      <c r="F90" s="316" t="e">
        <f aca="false">D90*E90</f>
        <v>#VALUE!</v>
      </c>
      <c r="G90" s="317"/>
      <c r="H90" s="317"/>
      <c r="I90" s="318"/>
      <c r="J90" s="317"/>
      <c r="K90" s="317"/>
      <c r="L90" s="317"/>
      <c r="M90" s="317"/>
      <c r="N90" s="317"/>
      <c r="O90" s="317"/>
      <c r="P90" s="317"/>
      <c r="Q90" s="317"/>
      <c r="R90" s="174"/>
      <c r="S90" s="319"/>
      <c r="T90" s="319"/>
      <c r="U90" s="243"/>
      <c r="V90" s="243"/>
      <c r="W90" s="174"/>
      <c r="X90" s="174"/>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6"/>
      <c r="BR90" s="106"/>
      <c r="BS90" s="106"/>
      <c r="BT90" s="106"/>
      <c r="BU90" s="106"/>
      <c r="BV90" s="106"/>
      <c r="BW90" s="106"/>
      <c r="BX90" s="106"/>
      <c r="BY90" s="106"/>
      <c r="BZ90" s="106"/>
      <c r="CA90" s="106"/>
      <c r="CB90" s="106"/>
    </row>
    <row r="91" s="270" customFormat="true" ht="16.5" hidden="false" customHeight="true" outlineLevel="0" collapsed="false">
      <c r="A91" s="110"/>
      <c r="B91" s="320" t="s">
        <v>131</v>
      </c>
      <c r="C91" s="320"/>
      <c r="D91" s="279" t="s">
        <v>136</v>
      </c>
      <c r="E91" s="315"/>
      <c r="F91" s="316" t="e">
        <f aca="false">D91*E91</f>
        <v>#VALUE!</v>
      </c>
      <c r="G91" s="317"/>
      <c r="H91" s="317"/>
      <c r="I91" s="318"/>
      <c r="J91" s="317"/>
      <c r="K91" s="317"/>
      <c r="L91" s="317"/>
      <c r="M91" s="317"/>
      <c r="N91" s="317"/>
      <c r="O91" s="317"/>
      <c r="P91" s="317"/>
      <c r="Q91" s="317"/>
      <c r="R91" s="174"/>
      <c r="S91" s="319"/>
      <c r="T91" s="319"/>
      <c r="U91" s="243"/>
      <c r="V91" s="243"/>
      <c r="W91" s="174"/>
      <c r="X91" s="174"/>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c r="BM91" s="106"/>
      <c r="BN91" s="106"/>
      <c r="BO91" s="106"/>
      <c r="BP91" s="106"/>
      <c r="BQ91" s="106"/>
      <c r="BR91" s="106"/>
      <c r="BS91" s="106"/>
      <c r="BT91" s="106"/>
      <c r="BU91" s="106"/>
      <c r="BV91" s="106"/>
      <c r="BW91" s="106"/>
      <c r="BX91" s="106"/>
      <c r="BY91" s="106"/>
      <c r="BZ91" s="106"/>
      <c r="CA91" s="106"/>
      <c r="CB91" s="106"/>
    </row>
    <row r="92" s="270" customFormat="true" ht="16.5" hidden="false" customHeight="true" outlineLevel="0" collapsed="false">
      <c r="A92" s="110"/>
      <c r="B92" s="320" t="s">
        <v>47</v>
      </c>
      <c r="C92" s="320"/>
      <c r="D92" s="279" t="s">
        <v>136</v>
      </c>
      <c r="E92" s="315"/>
      <c r="F92" s="316" t="e">
        <f aca="false">D92*E92</f>
        <v>#VALUE!</v>
      </c>
      <c r="G92" s="317"/>
      <c r="H92" s="317"/>
      <c r="I92" s="318"/>
      <c r="J92" s="317"/>
      <c r="K92" s="317"/>
      <c r="L92" s="317"/>
      <c r="M92" s="317"/>
      <c r="N92" s="317"/>
      <c r="O92" s="317"/>
      <c r="P92" s="317"/>
      <c r="Q92" s="317"/>
      <c r="R92" s="174"/>
      <c r="S92" s="319"/>
      <c r="T92" s="319"/>
      <c r="U92" s="243"/>
      <c r="V92" s="243"/>
      <c r="W92" s="174"/>
      <c r="X92" s="174"/>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6"/>
      <c r="BR92" s="106"/>
      <c r="BS92" s="106"/>
      <c r="BT92" s="106"/>
      <c r="BU92" s="106"/>
      <c r="BV92" s="106"/>
      <c r="BW92" s="106"/>
      <c r="BX92" s="106"/>
      <c r="BY92" s="106"/>
      <c r="BZ92" s="106"/>
      <c r="CA92" s="106"/>
      <c r="CB92" s="106"/>
    </row>
    <row r="93" s="270" customFormat="true" ht="16.5" hidden="false" customHeight="true" outlineLevel="0" collapsed="false">
      <c r="A93" s="110"/>
      <c r="B93" s="290" t="s">
        <v>159</v>
      </c>
      <c r="C93" s="290"/>
      <c r="D93" s="285" t="n">
        <f aca="false">SUM(D88:D91)</f>
        <v>0</v>
      </c>
      <c r="E93" s="321"/>
      <c r="F93" s="322" t="e">
        <f aca="false">SUM(F88:F91)</f>
        <v>#VALUE!</v>
      </c>
      <c r="G93" s="323"/>
      <c r="H93" s="323"/>
      <c r="I93" s="323"/>
      <c r="J93" s="323"/>
      <c r="K93" s="323"/>
      <c r="L93" s="323"/>
      <c r="M93" s="323"/>
      <c r="N93" s="323"/>
      <c r="O93" s="323"/>
      <c r="P93" s="323"/>
      <c r="Q93" s="323"/>
      <c r="R93" s="174"/>
      <c r="S93" s="317"/>
      <c r="T93" s="317"/>
      <c r="U93" s="243"/>
      <c r="V93" s="243"/>
      <c r="W93" s="174"/>
      <c r="X93" s="174"/>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row>
    <row r="94" s="51" customFormat="true" ht="18" hidden="false" customHeight="true" outlineLevel="0" collapsed="false">
      <c r="A94" s="303"/>
      <c r="B94" s="50"/>
      <c r="C94" s="306"/>
      <c r="D94" s="306"/>
      <c r="E94" s="50"/>
      <c r="F94" s="50"/>
      <c r="G94" s="50"/>
      <c r="H94" s="50"/>
      <c r="I94" s="50"/>
      <c r="J94" s="50"/>
      <c r="K94" s="50"/>
      <c r="L94" s="50"/>
      <c r="M94" s="50"/>
      <c r="N94" s="50"/>
      <c r="O94" s="50"/>
      <c r="P94" s="50"/>
      <c r="Q94" s="50"/>
      <c r="R94" s="50"/>
      <c r="S94" s="50"/>
      <c r="T94" s="50"/>
      <c r="U94" s="50"/>
      <c r="V94" s="50"/>
    </row>
    <row r="95" s="51" customFormat="true" ht="15" hidden="false" customHeight="true" outlineLevel="0" collapsed="false">
      <c r="A95" s="50"/>
      <c r="B95" s="303" t="s">
        <v>177</v>
      </c>
      <c r="C95" s="324"/>
      <c r="D95" s="324"/>
      <c r="E95" s="324"/>
      <c r="F95" s="324"/>
      <c r="G95" s="324"/>
      <c r="H95" s="324"/>
      <c r="I95" s="324"/>
      <c r="J95" s="324"/>
      <c r="K95" s="324"/>
      <c r="L95" s="324"/>
      <c r="M95" s="324"/>
      <c r="N95" s="324"/>
      <c r="O95" s="324"/>
      <c r="P95" s="324"/>
      <c r="Q95" s="324"/>
      <c r="R95" s="324"/>
      <c r="S95" s="324"/>
      <c r="T95" s="50"/>
      <c r="U95" s="50"/>
      <c r="V95" s="50"/>
    </row>
    <row r="96" s="51" customFormat="true" ht="9" hidden="false" customHeight="true" outlineLevel="0" collapsed="false">
      <c r="A96" s="50"/>
      <c r="B96" s="324"/>
      <c r="C96" s="324"/>
      <c r="D96" s="324"/>
      <c r="E96" s="324"/>
      <c r="F96" s="324"/>
      <c r="G96" s="324"/>
      <c r="H96" s="324"/>
      <c r="I96" s="324"/>
      <c r="J96" s="324"/>
      <c r="K96" s="324"/>
      <c r="L96" s="324"/>
      <c r="M96" s="324"/>
      <c r="N96" s="324"/>
      <c r="O96" s="324"/>
      <c r="P96" s="324"/>
      <c r="Q96" s="324"/>
      <c r="R96" s="324"/>
      <c r="S96" s="324"/>
      <c r="T96" s="50"/>
      <c r="U96" s="50"/>
      <c r="V96" s="50"/>
    </row>
    <row r="97" customFormat="false" ht="15" hidden="false" customHeight="true" outlineLevel="0" collapsed="false">
      <c r="A97" s="50"/>
      <c r="B97" s="266" t="s">
        <v>178</v>
      </c>
      <c r="C97" s="266"/>
      <c r="D97" s="266" t="s">
        <v>179</v>
      </c>
      <c r="E97" s="266"/>
      <c r="F97" s="308" t="s">
        <v>180</v>
      </c>
      <c r="G97" s="308"/>
      <c r="H97" s="308"/>
      <c r="I97" s="308"/>
      <c r="J97" s="308"/>
      <c r="K97" s="308"/>
      <c r="L97" s="308"/>
      <c r="M97" s="308"/>
      <c r="N97" s="308"/>
      <c r="O97" s="308"/>
      <c r="P97" s="308"/>
      <c r="Q97" s="266" t="s">
        <v>181</v>
      </c>
      <c r="R97" s="266"/>
      <c r="S97" s="243"/>
      <c r="T97" s="243"/>
      <c r="U97" s="243"/>
      <c r="V97" s="243"/>
      <c r="W97" s="243"/>
      <c r="X97" s="243"/>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row>
    <row r="98" customFormat="false" ht="15" hidden="false" customHeight="true" outlineLevel="0" collapsed="false">
      <c r="A98" s="50"/>
      <c r="B98" s="266"/>
      <c r="C98" s="266"/>
      <c r="D98" s="266"/>
      <c r="E98" s="266"/>
      <c r="F98" s="266" t="s">
        <v>116</v>
      </c>
      <c r="G98" s="266"/>
      <c r="H98" s="266"/>
      <c r="I98" s="266"/>
      <c r="J98" s="266"/>
      <c r="K98" s="266" t="s">
        <v>182</v>
      </c>
      <c r="L98" s="266" t="s">
        <v>127</v>
      </c>
      <c r="M98" s="266" t="s">
        <v>129</v>
      </c>
      <c r="N98" s="266" t="s">
        <v>126</v>
      </c>
      <c r="O98" s="266" t="s">
        <v>183</v>
      </c>
      <c r="P98" s="266" t="s">
        <v>47</v>
      </c>
      <c r="Q98" s="266"/>
      <c r="R98" s="266"/>
      <c r="S98" s="243"/>
      <c r="T98" s="243"/>
      <c r="U98" s="243"/>
      <c r="V98" s="243"/>
      <c r="W98" s="243"/>
      <c r="X98" s="243"/>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c r="BT98" s="51"/>
      <c r="BU98" s="51"/>
      <c r="BV98" s="51"/>
      <c r="BW98" s="51"/>
      <c r="BX98" s="51"/>
      <c r="BY98" s="51"/>
      <c r="BZ98" s="51"/>
      <c r="CA98" s="51"/>
      <c r="CB98" s="51"/>
    </row>
    <row r="99" customFormat="false" ht="39" hidden="false" customHeight="true" outlineLevel="0" collapsed="false">
      <c r="A99" s="50"/>
      <c r="B99" s="266"/>
      <c r="C99" s="266"/>
      <c r="D99" s="266" t="s">
        <v>184</v>
      </c>
      <c r="E99" s="266" t="s">
        <v>185</v>
      </c>
      <c r="F99" s="266" t="s">
        <v>118</v>
      </c>
      <c r="G99" s="266" t="s">
        <v>119</v>
      </c>
      <c r="H99" s="266" t="s">
        <v>120</v>
      </c>
      <c r="I99" s="266" t="s">
        <v>123</v>
      </c>
      <c r="J99" s="266" t="s">
        <v>124</v>
      </c>
      <c r="K99" s="266"/>
      <c r="L99" s="266"/>
      <c r="M99" s="266"/>
      <c r="N99" s="266"/>
      <c r="O99" s="266"/>
      <c r="P99" s="266"/>
      <c r="Q99" s="266" t="s">
        <v>186</v>
      </c>
      <c r="R99" s="266" t="s">
        <v>187</v>
      </c>
      <c r="S99" s="243"/>
      <c r="T99" s="243"/>
      <c r="U99" s="243"/>
      <c r="V99" s="243"/>
      <c r="W99" s="243"/>
      <c r="X99" s="243"/>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c r="BT99" s="51"/>
      <c r="BU99" s="51"/>
      <c r="BV99" s="51"/>
      <c r="BW99" s="51"/>
      <c r="BX99" s="51"/>
      <c r="BY99" s="51"/>
      <c r="BZ99" s="51"/>
      <c r="CA99" s="51"/>
      <c r="CB99" s="51"/>
    </row>
    <row r="100" customFormat="false" ht="18" hidden="false" customHeight="true" outlineLevel="0" collapsed="false">
      <c r="A100" s="50"/>
      <c r="B100" s="320" t="s">
        <v>188</v>
      </c>
      <c r="C100" s="320"/>
      <c r="D100" s="279" t="s">
        <v>136</v>
      </c>
      <c r="E100" s="279" t="s">
        <v>136</v>
      </c>
      <c r="F100" s="279" t="s">
        <v>136</v>
      </c>
      <c r="G100" s="279" t="s">
        <v>136</v>
      </c>
      <c r="H100" s="279" t="s">
        <v>136</v>
      </c>
      <c r="I100" s="279" t="s">
        <v>136</v>
      </c>
      <c r="J100" s="279" t="s">
        <v>136</v>
      </c>
      <c r="K100" s="279" t="s">
        <v>136</v>
      </c>
      <c r="L100" s="279" t="s">
        <v>136</v>
      </c>
      <c r="M100" s="279" t="s">
        <v>136</v>
      </c>
      <c r="N100" s="279" t="s">
        <v>136</v>
      </c>
      <c r="O100" s="279" t="s">
        <v>136</v>
      </c>
      <c r="P100" s="279" t="s">
        <v>136</v>
      </c>
      <c r="Q100" s="279" t="s">
        <v>136</v>
      </c>
      <c r="R100" s="279" t="s">
        <v>136</v>
      </c>
      <c r="S100" s="243"/>
      <c r="T100" s="243"/>
      <c r="U100" s="243"/>
      <c r="V100" s="243"/>
      <c r="W100" s="243"/>
      <c r="X100" s="243"/>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row>
    <row r="101" customFormat="false" ht="18" hidden="false" customHeight="true" outlineLevel="0" collapsed="false">
      <c r="A101" s="50"/>
      <c r="B101" s="320" t="s">
        <v>189</v>
      </c>
      <c r="C101" s="320"/>
      <c r="D101" s="279" t="s">
        <v>136</v>
      </c>
      <c r="E101" s="279" t="s">
        <v>136</v>
      </c>
      <c r="F101" s="279" t="s">
        <v>136</v>
      </c>
      <c r="G101" s="279" t="s">
        <v>136</v>
      </c>
      <c r="H101" s="279" t="s">
        <v>136</v>
      </c>
      <c r="I101" s="279" t="s">
        <v>136</v>
      </c>
      <c r="J101" s="279" t="s">
        <v>136</v>
      </c>
      <c r="K101" s="279" t="s">
        <v>136</v>
      </c>
      <c r="L101" s="279" t="s">
        <v>136</v>
      </c>
      <c r="M101" s="279" t="s">
        <v>136</v>
      </c>
      <c r="N101" s="279" t="s">
        <v>136</v>
      </c>
      <c r="O101" s="279" t="s">
        <v>136</v>
      </c>
      <c r="P101" s="279" t="s">
        <v>136</v>
      </c>
      <c r="Q101" s="279" t="s">
        <v>136</v>
      </c>
      <c r="R101" s="279" t="s">
        <v>136</v>
      </c>
      <c r="S101" s="243"/>
      <c r="T101" s="243"/>
      <c r="U101" s="243"/>
      <c r="V101" s="243"/>
      <c r="W101" s="243"/>
      <c r="X101" s="243"/>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1"/>
      <c r="BR101" s="51"/>
      <c r="BS101" s="51"/>
      <c r="BT101" s="51"/>
      <c r="BU101" s="51"/>
      <c r="BV101" s="51"/>
      <c r="BW101" s="51"/>
      <c r="BX101" s="51"/>
      <c r="BY101" s="51"/>
      <c r="BZ101" s="51"/>
      <c r="CA101" s="51"/>
      <c r="CB101" s="51"/>
    </row>
    <row r="102" customFormat="false" ht="18" hidden="false" customHeight="true" outlineLevel="0" collapsed="false">
      <c r="A102" s="50"/>
      <c r="B102" s="290" t="s">
        <v>159</v>
      </c>
      <c r="C102" s="290"/>
      <c r="D102" s="285" t="n">
        <f aca="false">SUM(D100:D101)</f>
        <v>0</v>
      </c>
      <c r="E102" s="285" t="n">
        <f aca="false">SUM(E100:E101)</f>
        <v>0</v>
      </c>
      <c r="F102" s="285" t="n">
        <f aca="false">SUM(F100:F101)</f>
        <v>0</v>
      </c>
      <c r="G102" s="285" t="n">
        <f aca="false">SUM(G100:G101)</f>
        <v>0</v>
      </c>
      <c r="H102" s="285" t="n">
        <f aca="false">SUM(H100:H101)</f>
        <v>0</v>
      </c>
      <c r="I102" s="285" t="n">
        <f aca="false">SUM(I100:I101)</f>
        <v>0</v>
      </c>
      <c r="J102" s="285" t="n">
        <f aca="false">SUM(J100:J101)</f>
        <v>0</v>
      </c>
      <c r="K102" s="285" t="n">
        <f aca="false">SUM(K100:K101)</f>
        <v>0</v>
      </c>
      <c r="L102" s="285" t="n">
        <f aca="false">SUM(L100:L101)</f>
        <v>0</v>
      </c>
      <c r="M102" s="285" t="n">
        <f aca="false">SUM(M100:M101)</f>
        <v>0</v>
      </c>
      <c r="N102" s="285" t="n">
        <f aca="false">SUM(N100:N101)</f>
        <v>0</v>
      </c>
      <c r="O102" s="285" t="n">
        <f aca="false">SUM(O100:O101)</f>
        <v>0</v>
      </c>
      <c r="P102" s="285" t="n">
        <f aca="false">SUM(P100:P101)</f>
        <v>0</v>
      </c>
      <c r="Q102" s="285" t="n">
        <f aca="false">SUM(Q100:Q101)</f>
        <v>0</v>
      </c>
      <c r="R102" s="285" t="n">
        <f aca="false">SUM(R100:R101)</f>
        <v>0</v>
      </c>
      <c r="S102" s="243"/>
      <c r="T102" s="243"/>
      <c r="U102" s="243"/>
      <c r="V102" s="243"/>
      <c r="W102" s="243"/>
      <c r="X102" s="243"/>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row>
    <row r="103" s="51" customFormat="true" ht="18" hidden="false" customHeight="true" outlineLevel="0" collapsed="false">
      <c r="A103" s="50"/>
      <c r="B103" s="324"/>
      <c r="C103" s="324"/>
      <c r="D103" s="324"/>
      <c r="E103" s="324"/>
      <c r="F103" s="324"/>
      <c r="G103" s="324"/>
      <c r="H103" s="324"/>
      <c r="I103" s="324"/>
      <c r="J103" s="324"/>
      <c r="K103" s="324"/>
      <c r="L103" s="324"/>
      <c r="M103" s="324"/>
      <c r="N103" s="324"/>
      <c r="O103" s="324"/>
      <c r="P103" s="324"/>
      <c r="Q103" s="324"/>
      <c r="R103" s="324"/>
      <c r="S103" s="324"/>
      <c r="T103" s="50"/>
      <c r="U103" s="50"/>
      <c r="V103" s="50"/>
    </row>
    <row r="104" s="51" customFormat="true" ht="15" hidden="false" customHeight="true" outlineLevel="0" collapsed="false">
      <c r="A104" s="50"/>
      <c r="B104" s="303" t="s">
        <v>190</v>
      </c>
      <c r="C104" s="324"/>
      <c r="D104" s="324"/>
      <c r="E104" s="324"/>
      <c r="F104" s="324"/>
      <c r="G104" s="324"/>
      <c r="H104" s="324"/>
      <c r="I104" s="324"/>
      <c r="J104" s="324"/>
      <c r="K104" s="324"/>
      <c r="L104" s="324"/>
      <c r="M104" s="324"/>
      <c r="N104" s="324"/>
      <c r="O104" s="324"/>
      <c r="P104" s="324"/>
      <c r="Q104" s="324"/>
      <c r="R104" s="324"/>
      <c r="S104" s="324"/>
      <c r="T104" s="50"/>
      <c r="U104" s="50"/>
      <c r="V104" s="50"/>
    </row>
    <row r="105" s="51" customFormat="true" ht="9" hidden="false" customHeight="true" outlineLevel="0" collapsed="false">
      <c r="A105" s="50"/>
      <c r="B105" s="324"/>
      <c r="C105" s="324"/>
      <c r="D105" s="324"/>
      <c r="E105" s="324"/>
      <c r="F105" s="324"/>
      <c r="G105" s="324"/>
      <c r="H105" s="324"/>
      <c r="I105" s="324"/>
      <c r="J105" s="324"/>
      <c r="K105" s="324"/>
      <c r="L105" s="324"/>
      <c r="M105" s="324"/>
      <c r="N105" s="324"/>
      <c r="O105" s="324"/>
      <c r="P105" s="324"/>
      <c r="Q105" s="324"/>
      <c r="R105" s="324"/>
      <c r="S105" s="324"/>
      <c r="T105" s="50"/>
      <c r="U105" s="50"/>
      <c r="V105" s="50"/>
    </row>
    <row r="106" customFormat="false" ht="15" hidden="false" customHeight="true" outlineLevel="0" collapsed="false">
      <c r="A106" s="50"/>
      <c r="B106" s="266" t="s">
        <v>191</v>
      </c>
      <c r="C106" s="266"/>
      <c r="D106" s="266" t="s">
        <v>192</v>
      </c>
      <c r="E106" s="266"/>
      <c r="F106" s="308" t="s">
        <v>180</v>
      </c>
      <c r="G106" s="308"/>
      <c r="H106" s="308"/>
      <c r="I106" s="308"/>
      <c r="J106" s="308"/>
      <c r="K106" s="308"/>
      <c r="L106" s="308"/>
      <c r="M106" s="308"/>
      <c r="N106" s="308"/>
      <c r="O106" s="308"/>
      <c r="P106" s="308"/>
      <c r="Q106" s="266" t="s">
        <v>181</v>
      </c>
      <c r="R106" s="266"/>
      <c r="S106" s="243"/>
      <c r="T106" s="243"/>
      <c r="U106" s="243"/>
      <c r="V106" s="243"/>
      <c r="W106" s="243"/>
      <c r="X106" s="243"/>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c r="BT106" s="51"/>
      <c r="BU106" s="51"/>
      <c r="BV106" s="51"/>
      <c r="BW106" s="51"/>
      <c r="BX106" s="51"/>
      <c r="BY106" s="51"/>
      <c r="BZ106" s="51"/>
      <c r="CA106" s="51"/>
      <c r="CB106" s="51"/>
    </row>
    <row r="107" customFormat="false" ht="15" hidden="false" customHeight="true" outlineLevel="0" collapsed="false">
      <c r="A107" s="50"/>
      <c r="B107" s="266"/>
      <c r="C107" s="266"/>
      <c r="D107" s="266"/>
      <c r="E107" s="266"/>
      <c r="F107" s="266" t="s">
        <v>116</v>
      </c>
      <c r="G107" s="266"/>
      <c r="H107" s="266"/>
      <c r="I107" s="266"/>
      <c r="J107" s="266"/>
      <c r="K107" s="266" t="s">
        <v>182</v>
      </c>
      <c r="L107" s="266" t="s">
        <v>127</v>
      </c>
      <c r="M107" s="266" t="s">
        <v>129</v>
      </c>
      <c r="N107" s="308" t="s">
        <v>126</v>
      </c>
      <c r="O107" s="266" t="s">
        <v>183</v>
      </c>
      <c r="P107" s="266" t="s">
        <v>47</v>
      </c>
      <c r="Q107" s="266"/>
      <c r="R107" s="266"/>
      <c r="S107" s="243"/>
      <c r="T107" s="243"/>
      <c r="U107" s="243"/>
      <c r="V107" s="243"/>
      <c r="W107" s="243"/>
      <c r="X107" s="243"/>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row>
    <row r="108" customFormat="false" ht="42.75" hidden="false" customHeight="true" outlineLevel="0" collapsed="false">
      <c r="A108" s="50"/>
      <c r="B108" s="266"/>
      <c r="C108" s="266"/>
      <c r="D108" s="266" t="s">
        <v>184</v>
      </c>
      <c r="E108" s="266" t="s">
        <v>185</v>
      </c>
      <c r="F108" s="266" t="s">
        <v>118</v>
      </c>
      <c r="G108" s="266" t="s">
        <v>119</v>
      </c>
      <c r="H108" s="266" t="s">
        <v>120</v>
      </c>
      <c r="I108" s="266" t="s">
        <v>123</v>
      </c>
      <c r="J108" s="266" t="s">
        <v>124</v>
      </c>
      <c r="K108" s="266"/>
      <c r="L108" s="266"/>
      <c r="M108" s="266"/>
      <c r="N108" s="308"/>
      <c r="O108" s="266"/>
      <c r="P108" s="266"/>
      <c r="Q108" s="266" t="s">
        <v>186</v>
      </c>
      <c r="R108" s="266" t="s">
        <v>187</v>
      </c>
      <c r="S108" s="243"/>
      <c r="T108" s="243"/>
      <c r="U108" s="243"/>
      <c r="V108" s="243"/>
      <c r="W108" s="243"/>
      <c r="X108" s="243"/>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row>
    <row r="109" customFormat="false" ht="18" hidden="false" customHeight="true" outlineLevel="0" collapsed="false">
      <c r="A109" s="50"/>
      <c r="B109" s="320" t="s">
        <v>188</v>
      </c>
      <c r="C109" s="320"/>
      <c r="D109" s="279" t="s">
        <v>136</v>
      </c>
      <c r="E109" s="279" t="s">
        <v>136</v>
      </c>
      <c r="F109" s="279" t="s">
        <v>136</v>
      </c>
      <c r="G109" s="279" t="s">
        <v>136</v>
      </c>
      <c r="H109" s="279" t="s">
        <v>136</v>
      </c>
      <c r="I109" s="279" t="s">
        <v>136</v>
      </c>
      <c r="J109" s="279" t="s">
        <v>136</v>
      </c>
      <c r="K109" s="279" t="s">
        <v>136</v>
      </c>
      <c r="L109" s="279" t="s">
        <v>136</v>
      </c>
      <c r="M109" s="279" t="s">
        <v>136</v>
      </c>
      <c r="N109" s="279" t="s">
        <v>136</v>
      </c>
      <c r="O109" s="279" t="s">
        <v>136</v>
      </c>
      <c r="P109" s="279" t="s">
        <v>136</v>
      </c>
      <c r="Q109" s="279" t="s">
        <v>136</v>
      </c>
      <c r="R109" s="279" t="s">
        <v>136</v>
      </c>
      <c r="S109" s="243"/>
      <c r="T109" s="243"/>
      <c r="U109" s="243"/>
      <c r="V109" s="243"/>
      <c r="W109" s="243"/>
      <c r="X109" s="243"/>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row>
    <row r="110" customFormat="false" ht="18" hidden="false" customHeight="true" outlineLevel="0" collapsed="false">
      <c r="A110" s="50"/>
      <c r="B110" s="320" t="s">
        <v>193</v>
      </c>
      <c r="C110" s="320"/>
      <c r="D110" s="279" t="s">
        <v>136</v>
      </c>
      <c r="E110" s="279" t="s">
        <v>136</v>
      </c>
      <c r="F110" s="279" t="s">
        <v>136</v>
      </c>
      <c r="G110" s="279" t="s">
        <v>136</v>
      </c>
      <c r="H110" s="279" t="s">
        <v>136</v>
      </c>
      <c r="I110" s="279" t="s">
        <v>136</v>
      </c>
      <c r="J110" s="279" t="s">
        <v>136</v>
      </c>
      <c r="K110" s="279" t="s">
        <v>136</v>
      </c>
      <c r="L110" s="279" t="s">
        <v>136</v>
      </c>
      <c r="M110" s="279" t="s">
        <v>136</v>
      </c>
      <c r="N110" s="279" t="s">
        <v>136</v>
      </c>
      <c r="O110" s="279" t="s">
        <v>136</v>
      </c>
      <c r="P110" s="279" t="s">
        <v>136</v>
      </c>
      <c r="Q110" s="279" t="s">
        <v>136</v>
      </c>
      <c r="R110" s="279" t="s">
        <v>136</v>
      </c>
      <c r="S110" s="243"/>
      <c r="T110" s="243"/>
      <c r="U110" s="243"/>
      <c r="V110" s="243"/>
      <c r="W110" s="243"/>
      <c r="X110" s="243"/>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row>
    <row r="111" customFormat="false" ht="18" hidden="false" customHeight="true" outlineLevel="0" collapsed="false">
      <c r="A111" s="50"/>
      <c r="B111" s="320" t="s">
        <v>47</v>
      </c>
      <c r="C111" s="320"/>
      <c r="D111" s="279" t="s">
        <v>136</v>
      </c>
      <c r="E111" s="279" t="s">
        <v>136</v>
      </c>
      <c r="F111" s="279" t="s">
        <v>136</v>
      </c>
      <c r="G111" s="279" t="s">
        <v>136</v>
      </c>
      <c r="H111" s="279" t="s">
        <v>136</v>
      </c>
      <c r="I111" s="279" t="s">
        <v>136</v>
      </c>
      <c r="J111" s="279" t="s">
        <v>136</v>
      </c>
      <c r="K111" s="279" t="s">
        <v>136</v>
      </c>
      <c r="L111" s="279" t="s">
        <v>136</v>
      </c>
      <c r="M111" s="279" t="s">
        <v>136</v>
      </c>
      <c r="N111" s="279" t="s">
        <v>136</v>
      </c>
      <c r="O111" s="279" t="s">
        <v>136</v>
      </c>
      <c r="P111" s="279" t="s">
        <v>136</v>
      </c>
      <c r="Q111" s="279" t="s">
        <v>136</v>
      </c>
      <c r="R111" s="279" t="s">
        <v>136</v>
      </c>
      <c r="S111" s="243"/>
      <c r="T111" s="243"/>
      <c r="U111" s="243"/>
      <c r="V111" s="243"/>
      <c r="W111" s="243"/>
      <c r="X111" s="243"/>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c r="BT111" s="51"/>
      <c r="BU111" s="51"/>
      <c r="BV111" s="51"/>
      <c r="BW111" s="51"/>
      <c r="BX111" s="51"/>
      <c r="BY111" s="51"/>
      <c r="BZ111" s="51"/>
      <c r="CA111" s="51"/>
      <c r="CB111" s="51"/>
    </row>
    <row r="112" customFormat="false" ht="18" hidden="false" customHeight="true" outlineLevel="0" collapsed="false">
      <c r="A112" s="50"/>
      <c r="B112" s="290" t="s">
        <v>159</v>
      </c>
      <c r="C112" s="290"/>
      <c r="D112" s="285" t="n">
        <f aca="false">SUM(D109:D111)</f>
        <v>0</v>
      </c>
      <c r="E112" s="285" t="n">
        <f aca="false">SUM(E109:E111)</f>
        <v>0</v>
      </c>
      <c r="F112" s="285" t="n">
        <f aca="false">SUM(F109:F111)</f>
        <v>0</v>
      </c>
      <c r="G112" s="285" t="n">
        <f aca="false">SUM(G109:G111)</f>
        <v>0</v>
      </c>
      <c r="H112" s="285" t="n">
        <f aca="false">SUM(H109:H111)</f>
        <v>0</v>
      </c>
      <c r="I112" s="285" t="n">
        <f aca="false">SUM(I109:I111)</f>
        <v>0</v>
      </c>
      <c r="J112" s="285" t="n">
        <f aca="false">SUM(J109:J111)</f>
        <v>0</v>
      </c>
      <c r="K112" s="285" t="n">
        <f aca="false">SUM(K109:K111)</f>
        <v>0</v>
      </c>
      <c r="L112" s="285" t="n">
        <f aca="false">SUM(L109:L111)</f>
        <v>0</v>
      </c>
      <c r="M112" s="285" t="n">
        <f aca="false">SUM(M109:M111)</f>
        <v>0</v>
      </c>
      <c r="N112" s="285" t="n">
        <f aca="false">SUM(N109:N111)</f>
        <v>0</v>
      </c>
      <c r="O112" s="285" t="n">
        <f aca="false">SUM(O109:O111)</f>
        <v>0</v>
      </c>
      <c r="P112" s="285" t="n">
        <f aca="false">SUM(P109:P111)</f>
        <v>0</v>
      </c>
      <c r="Q112" s="285" t="n">
        <f aca="false">SUM(Q109:Q111)</f>
        <v>0</v>
      </c>
      <c r="R112" s="285" t="n">
        <f aca="false">SUM(R109:R111)</f>
        <v>0</v>
      </c>
      <c r="S112" s="243"/>
      <c r="T112" s="243"/>
      <c r="U112" s="243"/>
      <c r="V112" s="243"/>
      <c r="W112" s="243"/>
      <c r="X112" s="243"/>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c r="BT112" s="51"/>
      <c r="BU112" s="51"/>
      <c r="BV112" s="51"/>
      <c r="BW112" s="51"/>
      <c r="BX112" s="51"/>
      <c r="BY112" s="51"/>
      <c r="BZ112" s="51"/>
      <c r="CA112" s="51"/>
      <c r="CB112" s="51"/>
    </row>
    <row r="113" s="51" customFormat="true" ht="18" hidden="false" customHeight="true" outlineLevel="0" collapsed="false">
      <c r="A113" s="50"/>
      <c r="B113" s="324"/>
      <c r="C113" s="324"/>
      <c r="D113" s="324"/>
      <c r="E113" s="324"/>
      <c r="F113" s="324"/>
      <c r="G113" s="324"/>
      <c r="H113" s="324"/>
      <c r="I113" s="324"/>
      <c r="J113" s="324"/>
      <c r="K113" s="324"/>
      <c r="L113" s="324"/>
      <c r="M113" s="324"/>
      <c r="N113" s="324"/>
      <c r="O113" s="324"/>
      <c r="P113" s="324"/>
      <c r="Q113" s="324"/>
      <c r="R113" s="324"/>
      <c r="S113" s="324"/>
      <c r="T113" s="50"/>
      <c r="U113" s="110"/>
      <c r="V113" s="110"/>
    </row>
    <row r="114" customFormat="false" ht="18" hidden="false" customHeight="true" outlineLevel="0" collapsed="false">
      <c r="A114" s="254"/>
      <c r="B114" s="325"/>
      <c r="C114" s="325"/>
      <c r="D114" s="325"/>
      <c r="E114" s="325"/>
      <c r="F114" s="325"/>
      <c r="G114" s="325"/>
      <c r="H114" s="325"/>
      <c r="I114" s="325"/>
      <c r="J114" s="325"/>
      <c r="K114" s="325"/>
      <c r="L114" s="325"/>
      <c r="M114" s="325"/>
      <c r="N114" s="325"/>
      <c r="O114" s="325"/>
      <c r="P114" s="325"/>
      <c r="Q114" s="325"/>
      <c r="R114" s="325"/>
      <c r="S114" s="325"/>
      <c r="T114" s="254"/>
      <c r="U114" s="254"/>
      <c r="V114" s="254"/>
    </row>
    <row r="115" s="40" customFormat="true" ht="18" hidden="false" customHeight="true" outlineLevel="0" collapsed="false">
      <c r="A115" s="38"/>
      <c r="B115" s="326" t="s">
        <v>194</v>
      </c>
      <c r="C115" s="327"/>
      <c r="D115" s="327"/>
      <c r="E115" s="327"/>
      <c r="F115" s="327"/>
      <c r="G115" s="327"/>
      <c r="H115" s="327"/>
      <c r="I115" s="327"/>
      <c r="J115" s="327"/>
      <c r="K115" s="327"/>
      <c r="L115" s="327"/>
      <c r="M115" s="327"/>
      <c r="N115" s="327"/>
      <c r="O115" s="327"/>
      <c r="P115" s="327"/>
      <c r="Q115" s="327"/>
      <c r="R115" s="327"/>
      <c r="S115" s="327"/>
      <c r="T115" s="38"/>
      <c r="U115" s="38"/>
      <c r="V115" s="38"/>
    </row>
    <row r="116" s="51" customFormat="true" ht="18" hidden="false" customHeight="true" outlineLevel="0" collapsed="false">
      <c r="A116" s="50"/>
      <c r="B116" s="328"/>
      <c r="C116" s="324"/>
      <c r="D116" s="324"/>
      <c r="E116" s="324"/>
      <c r="F116" s="329"/>
      <c r="G116" s="324"/>
      <c r="H116" s="324"/>
      <c r="I116" s="324"/>
      <c r="J116" s="324"/>
      <c r="K116" s="324"/>
      <c r="L116" s="324"/>
      <c r="M116" s="324"/>
      <c r="N116" s="324"/>
      <c r="O116" s="324"/>
      <c r="P116" s="324"/>
      <c r="Q116" s="324"/>
      <c r="R116" s="324"/>
      <c r="S116" s="324"/>
      <c r="T116" s="50"/>
      <c r="U116" s="50"/>
      <c r="V116" s="50"/>
    </row>
    <row r="117" s="51" customFormat="true" ht="18" hidden="false" customHeight="true" outlineLevel="0" collapsed="false">
      <c r="A117" s="50"/>
      <c r="B117" s="133" t="s">
        <v>195</v>
      </c>
      <c r="C117" s="303"/>
      <c r="D117" s="133"/>
      <c r="E117" s="330"/>
      <c r="F117" s="324"/>
      <c r="G117" s="324"/>
      <c r="H117" s="50"/>
      <c r="I117" s="324"/>
      <c r="J117" s="324"/>
      <c r="K117" s="324"/>
      <c r="L117" s="324"/>
      <c r="M117" s="324"/>
      <c r="N117" s="324"/>
      <c r="O117" s="324"/>
      <c r="P117" s="324"/>
      <c r="Q117" s="324"/>
      <c r="R117" s="324"/>
      <c r="S117" s="324"/>
      <c r="T117" s="50"/>
      <c r="U117" s="50"/>
      <c r="V117" s="50"/>
    </row>
    <row r="118" s="51" customFormat="true" ht="18" hidden="false" customHeight="true" outlineLevel="0" collapsed="false">
      <c r="A118" s="50"/>
      <c r="B118" s="331"/>
      <c r="C118" s="331"/>
      <c r="D118" s="331"/>
      <c r="E118" s="331"/>
      <c r="F118" s="332"/>
      <c r="G118" s="332"/>
      <c r="H118" s="332"/>
      <c r="I118" s="332"/>
      <c r="J118" s="332"/>
      <c r="K118" s="332"/>
      <c r="L118" s="331"/>
      <c r="M118" s="331"/>
      <c r="N118" s="331"/>
      <c r="O118" s="331"/>
      <c r="P118" s="331"/>
      <c r="Q118" s="331"/>
      <c r="R118" s="331"/>
      <c r="S118" s="331"/>
      <c r="T118" s="50"/>
      <c r="U118" s="50"/>
      <c r="V118" s="50"/>
    </row>
    <row r="119" s="51" customFormat="true" ht="18" hidden="false" customHeight="true" outlineLevel="0" collapsed="false">
      <c r="A119" s="50"/>
      <c r="B119" s="324"/>
      <c r="C119" s="324"/>
      <c r="D119" s="324"/>
      <c r="E119" s="324"/>
      <c r="F119" s="333" t="s">
        <v>196</v>
      </c>
      <c r="G119" s="334"/>
      <c r="H119" s="334"/>
      <c r="I119" s="334"/>
      <c r="J119" s="335"/>
      <c r="K119" s="336"/>
      <c r="L119" s="324"/>
      <c r="M119" s="324"/>
      <c r="N119" s="324"/>
      <c r="O119" s="324"/>
      <c r="P119" s="324"/>
      <c r="Q119" s="324"/>
      <c r="R119" s="324"/>
      <c r="S119" s="324"/>
      <c r="T119" s="50"/>
      <c r="U119" s="50"/>
      <c r="V119" s="50"/>
    </row>
    <row r="120" customFormat="false" ht="18" hidden="false" customHeight="true" outlineLevel="0" collapsed="false">
      <c r="A120" s="50"/>
      <c r="B120" s="177"/>
      <c r="C120" s="337" t="s">
        <v>114</v>
      </c>
      <c r="D120" s="337"/>
      <c r="E120" s="337" t="s">
        <v>197</v>
      </c>
      <c r="F120" s="337" t="s">
        <v>116</v>
      </c>
      <c r="G120" s="337"/>
      <c r="H120" s="337"/>
      <c r="I120" s="337"/>
      <c r="J120" s="337"/>
      <c r="K120" s="337"/>
      <c r="L120" s="337"/>
      <c r="M120" s="337"/>
      <c r="N120" s="337" t="s">
        <v>117</v>
      </c>
      <c r="O120" s="337"/>
      <c r="P120" s="337"/>
      <c r="Q120" s="337"/>
      <c r="R120" s="337"/>
      <c r="S120" s="337"/>
      <c r="T120" s="243"/>
      <c r="U120" s="243"/>
      <c r="V120" s="243"/>
      <c r="W120" s="243"/>
      <c r="X120" s="243"/>
      <c r="Y120" s="243"/>
      <c r="Z120" s="243"/>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row>
    <row r="121" customFormat="false" ht="27.75" hidden="false" customHeight="true" outlineLevel="0" collapsed="false">
      <c r="A121" s="50"/>
      <c r="B121" s="50"/>
      <c r="C121" s="338" t="s">
        <v>198</v>
      </c>
      <c r="D121" s="339" t="s">
        <v>199</v>
      </c>
      <c r="E121" s="337"/>
      <c r="F121" s="337" t="s">
        <v>118</v>
      </c>
      <c r="G121" s="337" t="s">
        <v>119</v>
      </c>
      <c r="H121" s="337" t="s">
        <v>120</v>
      </c>
      <c r="I121" s="337" t="s">
        <v>121</v>
      </c>
      <c r="J121" s="337" t="s">
        <v>122</v>
      </c>
      <c r="K121" s="337" t="s">
        <v>123</v>
      </c>
      <c r="L121" s="337" t="s">
        <v>124</v>
      </c>
      <c r="M121" s="337" t="s">
        <v>125</v>
      </c>
      <c r="N121" s="337" t="s">
        <v>126</v>
      </c>
      <c r="O121" s="337" t="s">
        <v>128</v>
      </c>
      <c r="P121" s="337" t="s">
        <v>127</v>
      </c>
      <c r="Q121" s="337" t="s">
        <v>129</v>
      </c>
      <c r="R121" s="337" t="s">
        <v>130</v>
      </c>
      <c r="S121" s="337" t="s">
        <v>131</v>
      </c>
      <c r="T121" s="340"/>
      <c r="U121" s="243"/>
      <c r="V121" s="243"/>
      <c r="W121" s="243"/>
      <c r="X121" s="243"/>
      <c r="Y121" s="243"/>
      <c r="Z121" s="243"/>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E121" s="51"/>
      <c r="BF121" s="51"/>
      <c r="BG121" s="51"/>
      <c r="BH121" s="51"/>
      <c r="BI121" s="51"/>
      <c r="BJ121" s="51"/>
      <c r="BK121" s="51"/>
      <c r="BL121" s="51"/>
      <c r="BM121" s="51"/>
      <c r="BN121" s="51"/>
      <c r="BO121" s="51"/>
      <c r="BP121" s="51"/>
      <c r="BQ121" s="51"/>
      <c r="BR121" s="51"/>
      <c r="BS121" s="51"/>
      <c r="BT121" s="51"/>
      <c r="BU121" s="51"/>
      <c r="BV121" s="51"/>
      <c r="BW121" s="51"/>
      <c r="BX121" s="51"/>
      <c r="BY121" s="51"/>
      <c r="BZ121" s="51"/>
      <c r="CA121" s="51"/>
      <c r="CB121" s="51"/>
    </row>
    <row r="122" customFormat="false" ht="18" hidden="false" customHeight="true" outlineLevel="0" collapsed="false">
      <c r="A122" s="50"/>
      <c r="B122" s="50"/>
      <c r="C122" s="341"/>
      <c r="D122" s="341"/>
      <c r="E122" s="341"/>
      <c r="F122" s="341"/>
      <c r="G122" s="341"/>
      <c r="H122" s="341"/>
      <c r="I122" s="341"/>
      <c r="J122" s="341"/>
      <c r="K122" s="341"/>
      <c r="L122" s="341"/>
      <c r="M122" s="341"/>
      <c r="N122" s="341"/>
      <c r="O122" s="341"/>
      <c r="P122" s="341"/>
      <c r="Q122" s="341"/>
      <c r="R122" s="341"/>
      <c r="S122" s="341"/>
      <c r="T122" s="340"/>
      <c r="U122" s="243"/>
      <c r="V122" s="243"/>
      <c r="W122" s="243"/>
      <c r="X122" s="243"/>
      <c r="Y122" s="243"/>
      <c r="Z122" s="243"/>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c r="BI122" s="51"/>
      <c r="BJ122" s="51"/>
      <c r="BK122" s="51"/>
      <c r="BL122" s="51"/>
      <c r="BM122" s="51"/>
      <c r="BN122" s="51"/>
      <c r="BO122" s="51"/>
      <c r="BP122" s="51"/>
      <c r="BQ122" s="51"/>
      <c r="BR122" s="51"/>
      <c r="BS122" s="51"/>
      <c r="BT122" s="51"/>
      <c r="BU122" s="51"/>
      <c r="BV122" s="51"/>
      <c r="BW122" s="51"/>
      <c r="BX122" s="51"/>
      <c r="BY122" s="51"/>
      <c r="BZ122" s="51"/>
      <c r="CA122" s="51"/>
      <c r="CB122" s="51"/>
    </row>
    <row r="123" s="106" customFormat="true" ht="18" hidden="false" customHeight="true" outlineLevel="0" collapsed="false">
      <c r="A123" s="50"/>
      <c r="B123" s="50"/>
      <c r="C123" s="342"/>
      <c r="D123" s="174"/>
      <c r="E123" s="174"/>
      <c r="F123" s="174"/>
      <c r="G123" s="174"/>
      <c r="H123" s="174"/>
      <c r="I123" s="174"/>
      <c r="J123" s="174"/>
      <c r="K123" s="174"/>
      <c r="L123" s="174"/>
      <c r="M123" s="174"/>
      <c r="N123" s="174"/>
      <c r="O123" s="174"/>
      <c r="P123" s="174"/>
      <c r="Q123" s="174"/>
      <c r="R123" s="174"/>
      <c r="S123" s="174"/>
      <c r="T123" s="110"/>
      <c r="U123" s="50"/>
      <c r="V123" s="50"/>
    </row>
    <row r="124" s="51" customFormat="true" ht="18" hidden="false" customHeight="true" outlineLevel="0" collapsed="false">
      <c r="A124" s="50"/>
      <c r="B124" s="50"/>
      <c r="C124" s="50"/>
      <c r="D124" s="50"/>
      <c r="E124" s="50"/>
      <c r="F124" s="50"/>
      <c r="G124" s="50"/>
      <c r="H124" s="50"/>
      <c r="I124" s="50"/>
      <c r="J124" s="50"/>
      <c r="K124" s="50"/>
      <c r="L124" s="50"/>
      <c r="M124" s="50"/>
      <c r="N124" s="50"/>
      <c r="O124" s="50"/>
      <c r="P124" s="50"/>
      <c r="Q124" s="50"/>
      <c r="R124" s="50"/>
      <c r="S124" s="50"/>
      <c r="T124" s="50"/>
      <c r="U124" s="50"/>
      <c r="V124" s="50"/>
    </row>
    <row r="125" s="51" customFormat="true" ht="18" hidden="false" customHeight="true" outlineLevel="0" collapsed="false">
      <c r="A125" s="50"/>
      <c r="B125" s="343" t="s">
        <v>200</v>
      </c>
      <c r="C125" s="303"/>
      <c r="D125" s="343"/>
      <c r="E125" s="343"/>
      <c r="F125" s="343"/>
      <c r="G125" s="343"/>
      <c r="H125" s="343"/>
      <c r="I125" s="343"/>
      <c r="J125" s="343"/>
      <c r="K125" s="344"/>
      <c r="L125" s="344"/>
      <c r="M125" s="344"/>
      <c r="N125" s="344"/>
      <c r="O125" s="344"/>
      <c r="P125" s="344"/>
      <c r="Q125" s="344"/>
      <c r="R125" s="344"/>
      <c r="S125" s="344"/>
      <c r="T125" s="345"/>
      <c r="U125" s="50"/>
      <c r="V125" s="50"/>
    </row>
    <row r="126" s="51" customFormat="true" ht="18" hidden="false" customHeight="true" outlineLevel="0" collapsed="false">
      <c r="A126" s="50"/>
      <c r="B126" s="61" t="s">
        <v>201</v>
      </c>
      <c r="C126" s="50"/>
      <c r="D126" s="50"/>
      <c r="E126" s="50"/>
      <c r="F126" s="50"/>
      <c r="G126" s="50"/>
      <c r="H126" s="50"/>
      <c r="I126" s="50"/>
      <c r="J126" s="50"/>
      <c r="K126" s="50"/>
      <c r="L126" s="50"/>
      <c r="M126" s="50"/>
      <c r="N126" s="50"/>
      <c r="O126" s="50"/>
      <c r="P126" s="50"/>
      <c r="Q126" s="50"/>
      <c r="R126" s="50"/>
      <c r="S126" s="50"/>
      <c r="T126" s="50"/>
      <c r="U126" s="50"/>
      <c r="V126" s="50"/>
    </row>
    <row r="127" s="51" customFormat="true" ht="18" hidden="false" customHeight="true" outlineLevel="0" collapsed="false">
      <c r="A127" s="50"/>
      <c r="B127" s="343"/>
      <c r="C127" s="343"/>
      <c r="D127" s="343"/>
      <c r="E127" s="343"/>
      <c r="F127" s="343"/>
      <c r="G127" s="343"/>
      <c r="H127" s="343"/>
      <c r="I127" s="343"/>
      <c r="J127" s="343"/>
      <c r="K127" s="344"/>
      <c r="L127" s="344"/>
      <c r="M127" s="344"/>
      <c r="N127" s="344"/>
      <c r="O127" s="344"/>
      <c r="P127" s="344"/>
      <c r="Q127" s="344"/>
      <c r="R127" s="344"/>
      <c r="S127" s="344"/>
      <c r="T127" s="345"/>
      <c r="U127" s="50"/>
      <c r="V127" s="50"/>
    </row>
    <row r="128" customFormat="false" ht="41.25" hidden="false" customHeight="true" outlineLevel="0" collapsed="false">
      <c r="A128" s="50"/>
      <c r="B128" s="346" t="s">
        <v>202</v>
      </c>
      <c r="C128" s="346"/>
      <c r="D128" s="347" t="s">
        <v>203</v>
      </c>
      <c r="E128" s="347" t="s">
        <v>204</v>
      </c>
      <c r="F128" s="348"/>
      <c r="G128" s="348"/>
      <c r="H128" s="348"/>
      <c r="I128" s="348"/>
      <c r="J128" s="348"/>
      <c r="K128" s="349"/>
      <c r="L128" s="349"/>
      <c r="M128" s="349"/>
      <c r="N128" s="349"/>
      <c r="O128" s="349"/>
      <c r="P128" s="349"/>
      <c r="Q128" s="349"/>
      <c r="R128" s="349"/>
      <c r="S128" s="349"/>
      <c r="T128" s="345"/>
      <c r="U128" s="50"/>
      <c r="V128" s="50"/>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c r="BF128" s="51"/>
      <c r="BG128" s="51"/>
      <c r="BH128" s="51"/>
      <c r="BI128" s="51"/>
      <c r="BJ128" s="51"/>
      <c r="BK128" s="51"/>
      <c r="BL128" s="51"/>
      <c r="BM128" s="51"/>
      <c r="BN128" s="51"/>
      <c r="BO128" s="51"/>
      <c r="BP128" s="51"/>
      <c r="BQ128" s="51"/>
      <c r="BR128" s="51"/>
      <c r="BS128" s="51"/>
      <c r="BT128" s="51"/>
      <c r="BU128" s="51"/>
      <c r="BV128" s="51"/>
      <c r="BW128" s="51"/>
      <c r="BX128" s="51"/>
      <c r="BY128" s="51"/>
      <c r="BZ128" s="51"/>
      <c r="CA128" s="51"/>
      <c r="CB128" s="51"/>
    </row>
    <row r="129" customFormat="false" ht="18" hidden="false" customHeight="true" outlineLevel="0" collapsed="false">
      <c r="A129" s="50"/>
      <c r="B129" s="274" t="s">
        <v>205</v>
      </c>
      <c r="C129" s="274"/>
      <c r="D129" s="292" t="n">
        <f aca="false">+SUM(D130:D133)</f>
        <v>0</v>
      </c>
      <c r="E129" s="292" t="n">
        <f aca="false">+SUM(E130:E133)</f>
        <v>0</v>
      </c>
      <c r="F129" s="348"/>
      <c r="G129" s="348"/>
      <c r="H129" s="348"/>
      <c r="I129" s="348"/>
      <c r="J129" s="348"/>
      <c r="K129" s="349"/>
      <c r="L129" s="349"/>
      <c r="M129" s="349"/>
      <c r="N129" s="349"/>
      <c r="O129" s="349"/>
      <c r="P129" s="349"/>
      <c r="Q129" s="349"/>
      <c r="R129" s="349"/>
      <c r="S129" s="349"/>
      <c r="T129" s="345"/>
      <c r="U129" s="50"/>
      <c r="V129" s="50"/>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c r="BF129" s="51"/>
      <c r="BG129" s="51"/>
      <c r="BH129" s="51"/>
      <c r="BI129" s="51"/>
      <c r="BJ129" s="51"/>
      <c r="BK129" s="51"/>
      <c r="BL129" s="51"/>
      <c r="BM129" s="51"/>
      <c r="BN129" s="51"/>
      <c r="BO129" s="51"/>
      <c r="BP129" s="51"/>
      <c r="BQ129" s="51"/>
      <c r="BR129" s="51"/>
      <c r="BS129" s="51"/>
      <c r="BT129" s="51"/>
      <c r="BU129" s="51"/>
      <c r="BV129" s="51"/>
      <c r="BW129" s="51"/>
      <c r="BX129" s="51"/>
      <c r="BY129" s="51"/>
      <c r="BZ129" s="51"/>
      <c r="CA129" s="51"/>
      <c r="CB129" s="51"/>
    </row>
    <row r="130" customFormat="false" ht="18" hidden="false" customHeight="true" outlineLevel="1" collapsed="false">
      <c r="A130" s="50"/>
      <c r="B130" s="293"/>
      <c r="C130" s="294" t="s">
        <v>206</v>
      </c>
      <c r="D130" s="279" t="s">
        <v>136</v>
      </c>
      <c r="E130" s="350"/>
      <c r="F130" s="348"/>
      <c r="G130" s="348"/>
      <c r="H130" s="348"/>
      <c r="I130" s="348"/>
      <c r="J130" s="348"/>
      <c r="K130" s="349"/>
      <c r="L130" s="349"/>
      <c r="M130" s="349"/>
      <c r="N130" s="349"/>
      <c r="O130" s="349"/>
      <c r="P130" s="349"/>
      <c r="Q130" s="349"/>
      <c r="R130" s="349"/>
      <c r="S130" s="349"/>
      <c r="T130" s="345"/>
      <c r="U130" s="50"/>
      <c r="V130" s="50"/>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c r="BM130" s="51"/>
      <c r="BN130" s="51"/>
      <c r="BO130" s="51"/>
      <c r="BP130" s="51"/>
      <c r="BQ130" s="51"/>
      <c r="BR130" s="51"/>
      <c r="BS130" s="51"/>
      <c r="BT130" s="51"/>
      <c r="BU130" s="51"/>
      <c r="BV130" s="51"/>
      <c r="BW130" s="51"/>
      <c r="BX130" s="51"/>
      <c r="BY130" s="51"/>
      <c r="BZ130" s="51"/>
      <c r="CA130" s="51"/>
      <c r="CB130" s="51"/>
    </row>
    <row r="131" customFormat="false" ht="18" hidden="false" customHeight="true" outlineLevel="1" collapsed="false">
      <c r="A131" s="50"/>
      <c r="B131" s="293"/>
      <c r="C131" s="294" t="s">
        <v>207</v>
      </c>
      <c r="D131" s="279" t="s">
        <v>136</v>
      </c>
      <c r="E131" s="350"/>
      <c r="F131" s="348"/>
      <c r="G131" s="348"/>
      <c r="H131" s="348"/>
      <c r="I131" s="348"/>
      <c r="J131" s="348"/>
      <c r="K131" s="349"/>
      <c r="L131" s="349"/>
      <c r="M131" s="349"/>
      <c r="N131" s="349"/>
      <c r="O131" s="349"/>
      <c r="P131" s="349"/>
      <c r="Q131" s="349"/>
      <c r="R131" s="349"/>
      <c r="S131" s="349"/>
      <c r="T131" s="345"/>
      <c r="U131" s="50"/>
      <c r="V131" s="50"/>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c r="BI131" s="51"/>
      <c r="BJ131" s="51"/>
      <c r="BK131" s="51"/>
      <c r="BL131" s="51"/>
      <c r="BM131" s="51"/>
      <c r="BN131" s="51"/>
      <c r="BO131" s="51"/>
      <c r="BP131" s="51"/>
      <c r="BQ131" s="51"/>
      <c r="BR131" s="51"/>
      <c r="BS131" s="51"/>
      <c r="BT131" s="51"/>
      <c r="BU131" s="51"/>
      <c r="BV131" s="51"/>
      <c r="BW131" s="51"/>
      <c r="BX131" s="51"/>
      <c r="BY131" s="51"/>
      <c r="BZ131" s="51"/>
      <c r="CA131" s="51"/>
      <c r="CB131" s="51"/>
    </row>
    <row r="132" customFormat="false" ht="18" hidden="false" customHeight="true" outlineLevel="1" collapsed="false">
      <c r="A132" s="50"/>
      <c r="B132" s="293"/>
      <c r="C132" s="294" t="s">
        <v>208</v>
      </c>
      <c r="D132" s="279" t="s">
        <v>136</v>
      </c>
      <c r="E132" s="350"/>
      <c r="F132" s="348"/>
      <c r="G132" s="348"/>
      <c r="H132" s="348"/>
      <c r="I132" s="348"/>
      <c r="J132" s="348"/>
      <c r="K132" s="349"/>
      <c r="L132" s="349"/>
      <c r="M132" s="349"/>
      <c r="N132" s="349"/>
      <c r="O132" s="349"/>
      <c r="P132" s="349"/>
      <c r="Q132" s="349"/>
      <c r="R132" s="349"/>
      <c r="S132" s="349"/>
      <c r="T132" s="345"/>
      <c r="U132" s="50"/>
      <c r="V132" s="50"/>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c r="BI132" s="51"/>
      <c r="BJ132" s="51"/>
      <c r="BK132" s="51"/>
      <c r="BL132" s="51"/>
      <c r="BM132" s="51"/>
      <c r="BN132" s="51"/>
      <c r="BO132" s="51"/>
      <c r="BP132" s="51"/>
      <c r="BQ132" s="51"/>
      <c r="BR132" s="51"/>
      <c r="BS132" s="51"/>
      <c r="BT132" s="51"/>
      <c r="BU132" s="51"/>
      <c r="BV132" s="51"/>
      <c r="BW132" s="51"/>
      <c r="BX132" s="51"/>
      <c r="BY132" s="51"/>
      <c r="BZ132" s="51"/>
      <c r="CA132" s="51"/>
      <c r="CB132" s="51"/>
    </row>
    <row r="133" customFormat="false" ht="18" hidden="false" customHeight="true" outlineLevel="1" collapsed="false">
      <c r="A133" s="50"/>
      <c r="B133" s="293"/>
      <c r="C133" s="294" t="s">
        <v>47</v>
      </c>
      <c r="D133" s="279" t="s">
        <v>136</v>
      </c>
      <c r="E133" s="350"/>
      <c r="F133" s="348"/>
      <c r="G133" s="348"/>
      <c r="H133" s="348"/>
      <c r="I133" s="348"/>
      <c r="J133" s="348"/>
      <c r="K133" s="349"/>
      <c r="L133" s="349"/>
      <c r="M133" s="349"/>
      <c r="N133" s="349"/>
      <c r="O133" s="349"/>
      <c r="P133" s="349"/>
      <c r="Q133" s="349"/>
      <c r="R133" s="349"/>
      <c r="S133" s="349"/>
      <c r="T133" s="345"/>
      <c r="U133" s="50"/>
      <c r="V133" s="50"/>
      <c r="W133" s="51"/>
      <c r="X133" s="51"/>
      <c r="Y133" s="51"/>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E133" s="51"/>
      <c r="BF133" s="51"/>
      <c r="BG133" s="51"/>
      <c r="BH133" s="51"/>
      <c r="BI133" s="51"/>
      <c r="BJ133" s="51"/>
      <c r="BK133" s="51"/>
      <c r="BL133" s="51"/>
      <c r="BM133" s="51"/>
      <c r="BN133" s="51"/>
      <c r="BO133" s="51"/>
      <c r="BP133" s="51"/>
      <c r="BQ133" s="51"/>
      <c r="BR133" s="51"/>
      <c r="BS133" s="51"/>
      <c r="BT133" s="51"/>
      <c r="BU133" s="51"/>
      <c r="BV133" s="51"/>
      <c r="BW133" s="51"/>
      <c r="BX133" s="51"/>
      <c r="BY133" s="51"/>
      <c r="BZ133" s="51"/>
      <c r="CA133" s="51"/>
      <c r="CB133" s="51"/>
    </row>
    <row r="134" customFormat="false" ht="31.5" hidden="false" customHeight="true" outlineLevel="1" collapsed="false">
      <c r="A134" s="50"/>
      <c r="B134" s="293"/>
      <c r="C134" s="293"/>
      <c r="D134" s="347" t="s">
        <v>203</v>
      </c>
      <c r="E134" s="347" t="s">
        <v>209</v>
      </c>
      <c r="F134" s="348"/>
      <c r="G134" s="348"/>
      <c r="H134" s="348"/>
      <c r="I134" s="348"/>
      <c r="J134" s="348"/>
      <c r="K134" s="349"/>
      <c r="L134" s="349"/>
      <c r="M134" s="349"/>
      <c r="N134" s="349"/>
      <c r="O134" s="349"/>
      <c r="P134" s="349"/>
      <c r="Q134" s="349"/>
      <c r="R134" s="349"/>
      <c r="S134" s="349"/>
      <c r="T134" s="345"/>
      <c r="U134" s="50"/>
      <c r="V134" s="50"/>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E134" s="51"/>
      <c r="BF134" s="51"/>
      <c r="BG134" s="51"/>
      <c r="BH134" s="51"/>
      <c r="BI134" s="51"/>
      <c r="BJ134" s="51"/>
      <c r="BK134" s="51"/>
      <c r="BL134" s="51"/>
      <c r="BM134" s="51"/>
      <c r="BN134" s="51"/>
      <c r="BO134" s="51"/>
      <c r="BP134" s="51"/>
      <c r="BQ134" s="51"/>
      <c r="BR134" s="51"/>
      <c r="BS134" s="51"/>
      <c r="BT134" s="51"/>
      <c r="BU134" s="51"/>
      <c r="BV134" s="51"/>
      <c r="BW134" s="51"/>
      <c r="BX134" s="51"/>
      <c r="BY134" s="51"/>
      <c r="BZ134" s="51"/>
      <c r="CA134" s="51"/>
      <c r="CB134" s="51"/>
    </row>
    <row r="135" customFormat="false" ht="18" hidden="false" customHeight="true" outlineLevel="0" collapsed="false">
      <c r="A135" s="50"/>
      <c r="B135" s="274" t="s">
        <v>210</v>
      </c>
      <c r="C135" s="274"/>
      <c r="D135" s="279" t="s">
        <v>136</v>
      </c>
      <c r="E135" s="351"/>
      <c r="F135" s="348"/>
      <c r="G135" s="348"/>
      <c r="H135" s="348"/>
      <c r="I135" s="348"/>
      <c r="J135" s="348"/>
      <c r="K135" s="349"/>
      <c r="L135" s="349"/>
      <c r="M135" s="349"/>
      <c r="N135" s="349"/>
      <c r="O135" s="349"/>
      <c r="P135" s="349"/>
      <c r="Q135" s="349"/>
      <c r="R135" s="349"/>
      <c r="S135" s="349"/>
      <c r="T135" s="345"/>
      <c r="U135" s="352"/>
      <c r="V135" s="352"/>
      <c r="W135" s="51"/>
      <c r="X135" s="51"/>
      <c r="Y135" s="51"/>
      <c r="Z135" s="51"/>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E135" s="51"/>
      <c r="BF135" s="51"/>
      <c r="BG135" s="51"/>
      <c r="BH135" s="51"/>
      <c r="BI135" s="51"/>
      <c r="BJ135" s="51"/>
      <c r="BK135" s="51"/>
      <c r="BL135" s="51"/>
      <c r="BM135" s="51"/>
      <c r="BN135" s="51"/>
      <c r="BO135" s="51"/>
      <c r="BP135" s="51"/>
      <c r="BQ135" s="51"/>
      <c r="BR135" s="51"/>
      <c r="BS135" s="51"/>
      <c r="BT135" s="51"/>
      <c r="BU135" s="51"/>
      <c r="BV135" s="51"/>
      <c r="BW135" s="51"/>
      <c r="BX135" s="51"/>
      <c r="BY135" s="51"/>
      <c r="BZ135" s="51"/>
      <c r="CA135" s="51"/>
      <c r="CB135" s="51"/>
    </row>
    <row r="136" customFormat="false" ht="18" hidden="false" customHeight="true" outlineLevel="0" collapsed="false">
      <c r="A136" s="50"/>
      <c r="B136" s="274" t="s">
        <v>211</v>
      </c>
      <c r="C136" s="274"/>
      <c r="D136" s="279" t="s">
        <v>136</v>
      </c>
      <c r="E136" s="348"/>
      <c r="F136" s="348"/>
      <c r="G136" s="348"/>
      <c r="H136" s="348"/>
      <c r="I136" s="348"/>
      <c r="J136" s="348"/>
      <c r="K136" s="349"/>
      <c r="L136" s="349"/>
      <c r="M136" s="349"/>
      <c r="N136" s="349"/>
      <c r="O136" s="349"/>
      <c r="P136" s="349"/>
      <c r="Q136" s="349"/>
      <c r="R136" s="349"/>
      <c r="S136" s="349"/>
      <c r="T136" s="345"/>
      <c r="U136" s="352"/>
      <c r="V136" s="352"/>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c r="BI136" s="51"/>
      <c r="BJ136" s="51"/>
      <c r="BK136" s="51"/>
      <c r="BL136" s="51"/>
      <c r="BM136" s="51"/>
      <c r="BN136" s="51"/>
      <c r="BO136" s="51"/>
      <c r="BP136" s="51"/>
      <c r="BQ136" s="51"/>
      <c r="BR136" s="51"/>
      <c r="BS136" s="51"/>
      <c r="BT136" s="51"/>
      <c r="BU136" s="51"/>
      <c r="BV136" s="51"/>
      <c r="BW136" s="51"/>
      <c r="BX136" s="51"/>
      <c r="BY136" s="51"/>
      <c r="BZ136" s="51"/>
      <c r="CA136" s="51"/>
      <c r="CB136" s="51"/>
    </row>
    <row r="137" customFormat="false" ht="18" hidden="false" customHeight="true" outlineLevel="0" collapsed="false">
      <c r="A137" s="50"/>
      <c r="B137" s="49"/>
      <c r="C137" s="353"/>
      <c r="D137" s="328"/>
      <c r="E137" s="343"/>
      <c r="F137" s="343"/>
      <c r="G137" s="343"/>
      <c r="H137" s="343"/>
      <c r="I137" s="343"/>
      <c r="J137" s="343"/>
      <c r="K137" s="344"/>
      <c r="L137" s="344"/>
      <c r="M137" s="344"/>
      <c r="N137" s="344"/>
      <c r="O137" s="344"/>
      <c r="P137" s="344"/>
      <c r="Q137" s="344"/>
      <c r="R137" s="344"/>
      <c r="S137" s="344"/>
      <c r="T137" s="345"/>
      <c r="U137" s="352"/>
      <c r="V137" s="352"/>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c r="BF137" s="51"/>
      <c r="BG137" s="51"/>
      <c r="BH137" s="51"/>
      <c r="BI137" s="51"/>
      <c r="BJ137" s="51"/>
      <c r="BK137" s="51"/>
      <c r="BL137" s="51"/>
      <c r="BM137" s="51"/>
      <c r="BN137" s="51"/>
      <c r="BO137" s="51"/>
      <c r="BP137" s="51"/>
      <c r="BQ137" s="51"/>
      <c r="BR137" s="51"/>
      <c r="BS137" s="51"/>
      <c r="BT137" s="51"/>
      <c r="BU137" s="51"/>
      <c r="BV137" s="51"/>
      <c r="BW137" s="51"/>
      <c r="BX137" s="51"/>
      <c r="BY137" s="51"/>
      <c r="BZ137" s="51"/>
      <c r="CA137" s="51"/>
      <c r="CB137" s="51"/>
    </row>
    <row r="138" customFormat="false" ht="18" hidden="false" customHeight="true" outlineLevel="0" collapsed="false">
      <c r="A138" s="50"/>
      <c r="B138" s="49"/>
      <c r="C138" s="353"/>
      <c r="D138" s="328"/>
      <c r="E138" s="343"/>
      <c r="F138" s="343"/>
      <c r="G138" s="343"/>
      <c r="H138" s="343"/>
      <c r="I138" s="343"/>
      <c r="J138" s="343"/>
      <c r="K138" s="344"/>
      <c r="L138" s="344"/>
      <c r="M138" s="344"/>
      <c r="N138" s="344"/>
      <c r="O138" s="344"/>
      <c r="P138" s="344"/>
      <c r="Q138" s="344"/>
      <c r="R138" s="344"/>
      <c r="S138" s="344"/>
      <c r="T138" s="345"/>
      <c r="U138" s="352"/>
      <c r="V138" s="352"/>
      <c r="W138" s="51"/>
      <c r="X138" s="51"/>
      <c r="Y138" s="51"/>
      <c r="Z138" s="51"/>
      <c r="AA138" s="51"/>
      <c r="AB138" s="51"/>
      <c r="AC138" s="51"/>
      <c r="AD138" s="51"/>
      <c r="AE138" s="51"/>
      <c r="AF138" s="51"/>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E138" s="51"/>
      <c r="BF138" s="51"/>
      <c r="BG138" s="51"/>
      <c r="BH138" s="51"/>
      <c r="BI138" s="51"/>
      <c r="BJ138" s="51"/>
      <c r="BK138" s="51"/>
      <c r="BL138" s="51"/>
      <c r="BM138" s="51"/>
      <c r="BN138" s="51"/>
      <c r="BO138" s="51"/>
      <c r="BP138" s="51"/>
      <c r="BQ138" s="51"/>
      <c r="BR138" s="51"/>
      <c r="BS138" s="51"/>
      <c r="BT138" s="51"/>
      <c r="BU138" s="51"/>
      <c r="BV138" s="51"/>
      <c r="BW138" s="51"/>
      <c r="BX138" s="51"/>
      <c r="BY138" s="51"/>
      <c r="BZ138" s="51"/>
      <c r="CA138" s="51"/>
      <c r="CB138" s="51"/>
    </row>
    <row r="139" customFormat="false" ht="18" hidden="false" customHeight="true" outlineLevel="0" collapsed="false">
      <c r="A139" s="254"/>
      <c r="B139" s="354"/>
      <c r="C139" s="354"/>
      <c r="D139" s="354"/>
      <c r="E139" s="354"/>
      <c r="F139" s="354"/>
      <c r="G139" s="354"/>
      <c r="H139" s="354"/>
      <c r="I139" s="354"/>
      <c r="J139" s="354"/>
      <c r="K139" s="355"/>
      <c r="L139" s="355"/>
      <c r="M139" s="355"/>
      <c r="N139" s="355"/>
      <c r="O139" s="355"/>
      <c r="P139" s="355"/>
      <c r="Q139" s="355"/>
      <c r="R139" s="355"/>
      <c r="S139" s="355"/>
      <c r="T139" s="356"/>
      <c r="U139" s="357"/>
      <c r="V139" s="357"/>
    </row>
    <row r="140" s="40" customFormat="true" ht="18" hidden="false" customHeight="true" outlineLevel="0" collapsed="false">
      <c r="A140" s="38"/>
      <c r="B140" s="358" t="s">
        <v>212</v>
      </c>
      <c r="C140" s="220"/>
      <c r="D140" s="359"/>
      <c r="E140" s="359"/>
      <c r="F140" s="359"/>
      <c r="G140" s="359"/>
      <c r="H140" s="359"/>
      <c r="I140" s="359"/>
      <c r="J140" s="359"/>
      <c r="K140" s="360"/>
      <c r="L140" s="360"/>
      <c r="M140" s="360"/>
      <c r="N140" s="360"/>
      <c r="O140" s="360"/>
      <c r="P140" s="360"/>
      <c r="Q140" s="360"/>
      <c r="R140" s="360"/>
      <c r="S140" s="360"/>
      <c r="T140" s="361"/>
      <c r="U140" s="362"/>
      <c r="V140" s="362"/>
    </row>
    <row r="141" s="51" customFormat="true" ht="15" hidden="false" customHeight="true" outlineLevel="0" collapsed="false">
      <c r="A141" s="50"/>
      <c r="B141" s="363" t="s">
        <v>213</v>
      </c>
      <c r="C141" s="363"/>
      <c r="D141" s="363"/>
      <c r="E141" s="363"/>
      <c r="F141" s="363"/>
      <c r="G141" s="363"/>
      <c r="H141" s="363"/>
      <c r="I141" s="343"/>
      <c r="J141" s="343"/>
      <c r="K141" s="344"/>
      <c r="L141" s="344"/>
      <c r="M141" s="344"/>
      <c r="N141" s="344"/>
      <c r="O141" s="344"/>
      <c r="P141" s="344"/>
      <c r="Q141" s="344"/>
      <c r="R141" s="344"/>
      <c r="S141" s="344"/>
      <c r="T141" s="345"/>
      <c r="U141" s="352"/>
      <c r="V141" s="352"/>
    </row>
    <row r="142" s="51" customFormat="true" ht="6.75" hidden="false" customHeight="true" outlineLevel="0" collapsed="false">
      <c r="A142" s="50"/>
      <c r="B142" s="61"/>
      <c r="C142" s="343"/>
      <c r="D142" s="343"/>
      <c r="E142" s="343"/>
      <c r="F142" s="343"/>
      <c r="G142" s="343"/>
      <c r="H142" s="343"/>
      <c r="I142" s="343"/>
      <c r="J142" s="343"/>
      <c r="K142" s="344"/>
      <c r="L142" s="344"/>
      <c r="M142" s="344"/>
      <c r="N142" s="344"/>
      <c r="O142" s="344"/>
      <c r="P142" s="344"/>
      <c r="Q142" s="344"/>
      <c r="R142" s="344"/>
      <c r="S142" s="344"/>
      <c r="T142" s="345"/>
      <c r="U142" s="352"/>
      <c r="V142" s="352"/>
    </row>
    <row r="143" customFormat="false" ht="15" hidden="false" customHeight="true" outlineLevel="0" collapsed="false">
      <c r="A143" s="254"/>
      <c r="B143" s="354"/>
      <c r="C143" s="354"/>
      <c r="D143" s="354"/>
      <c r="E143" s="354"/>
      <c r="F143" s="354"/>
      <c r="G143" s="354"/>
      <c r="H143" s="354"/>
      <c r="I143" s="354"/>
      <c r="J143" s="354"/>
      <c r="K143" s="355"/>
      <c r="L143" s="355"/>
      <c r="M143" s="355"/>
      <c r="N143" s="355"/>
      <c r="O143" s="355"/>
      <c r="P143" s="355"/>
      <c r="Q143" s="355"/>
      <c r="R143" s="355"/>
      <c r="S143" s="355"/>
      <c r="T143" s="356"/>
      <c r="U143" s="254"/>
      <c r="V143" s="254"/>
    </row>
    <row r="144" s="40" customFormat="true" ht="18" hidden="false" customHeight="true" outlineLevel="0" collapsed="false">
      <c r="A144" s="38"/>
      <c r="B144" s="326" t="s">
        <v>214</v>
      </c>
      <c r="C144" s="327"/>
      <c r="D144" s="327"/>
      <c r="E144" s="327"/>
      <c r="F144" s="327"/>
      <c r="G144" s="327"/>
      <c r="H144" s="327"/>
      <c r="I144" s="327"/>
      <c r="J144" s="327"/>
      <c r="K144" s="327"/>
      <c r="L144" s="327"/>
      <c r="M144" s="327"/>
      <c r="N144" s="327"/>
      <c r="O144" s="327"/>
      <c r="P144" s="327"/>
      <c r="Q144" s="327"/>
      <c r="R144" s="327"/>
      <c r="S144" s="327"/>
      <c r="T144" s="38"/>
      <c r="U144" s="38"/>
      <c r="V144" s="38"/>
    </row>
    <row r="145" s="51" customFormat="true" ht="15" hidden="false" customHeight="true" outlineLevel="0" collapsed="false">
      <c r="A145" s="50"/>
      <c r="B145" s="364"/>
      <c r="C145" s="364"/>
      <c r="D145" s="364"/>
      <c r="E145" s="364"/>
      <c r="F145" s="364"/>
      <c r="G145" s="364"/>
      <c r="H145" s="364"/>
      <c r="I145" s="364"/>
      <c r="J145" s="364"/>
      <c r="K145" s="364"/>
      <c r="L145" s="364"/>
      <c r="M145" s="364"/>
      <c r="N145" s="364"/>
      <c r="O145" s="364"/>
      <c r="P145" s="364"/>
      <c r="Q145" s="364"/>
      <c r="R145" s="364"/>
      <c r="S145" s="364"/>
      <c r="T145" s="345"/>
      <c r="U145" s="50"/>
      <c r="V145" s="50"/>
    </row>
    <row r="146" s="51" customFormat="true" ht="24" hidden="false" customHeight="true" outlineLevel="0" collapsed="false">
      <c r="A146" s="303"/>
      <c r="B146" s="364"/>
      <c r="C146" s="364"/>
      <c r="D146" s="364"/>
      <c r="E146" s="364"/>
      <c r="F146" s="364"/>
      <c r="G146" s="364"/>
      <c r="H146" s="364"/>
      <c r="I146" s="364"/>
      <c r="J146" s="364"/>
      <c r="K146" s="364"/>
      <c r="L146" s="364"/>
      <c r="M146" s="364"/>
      <c r="N146" s="364"/>
      <c r="O146" s="364"/>
      <c r="P146" s="364"/>
      <c r="Q146" s="364"/>
      <c r="R146" s="364"/>
      <c r="S146" s="364"/>
      <c r="T146" s="137" t="str">
        <f aca="false">CONCATENATE(TEXT(500-LEN(B145), "#")," chars left")</f>
        <v>500 chars left</v>
      </c>
      <c r="U146" s="50"/>
      <c r="V146" s="50"/>
    </row>
    <row r="147" s="51" customFormat="true" ht="14.25" hidden="false" customHeight="false" outlineLevel="0" collapsed="false">
      <c r="A147" s="50"/>
      <c r="B147" s="50"/>
      <c r="C147" s="50"/>
      <c r="D147" s="50"/>
      <c r="E147" s="50"/>
      <c r="F147" s="50"/>
      <c r="G147" s="50"/>
      <c r="H147" s="50"/>
      <c r="I147" s="50"/>
      <c r="J147" s="50"/>
      <c r="K147" s="50"/>
      <c r="L147" s="50"/>
      <c r="M147" s="50"/>
      <c r="N147" s="50"/>
      <c r="O147" s="50"/>
      <c r="P147" s="50"/>
      <c r="Q147" s="50"/>
      <c r="R147" s="50"/>
      <c r="S147" s="50"/>
      <c r="T147" s="50"/>
      <c r="U147" s="50"/>
      <c r="V147" s="50"/>
    </row>
    <row r="148" s="33" customFormat="true" ht="24.75" hidden="false" customHeight="true" outlineLevel="0" collapsed="false">
      <c r="A148" s="216"/>
      <c r="B148" s="216"/>
      <c r="C148" s="216"/>
      <c r="D148" s="216"/>
      <c r="E148" s="216"/>
      <c r="F148" s="216"/>
      <c r="G148" s="216"/>
      <c r="H148" s="216"/>
      <c r="I148" s="216"/>
      <c r="J148" s="216"/>
      <c r="K148" s="216"/>
      <c r="L148" s="216"/>
      <c r="M148" s="216"/>
      <c r="N148" s="216"/>
      <c r="O148" s="216"/>
      <c r="P148" s="216"/>
      <c r="Q148" s="216"/>
      <c r="R148" s="365"/>
      <c r="S148" s="366"/>
      <c r="T148" s="367"/>
      <c r="U148" s="31"/>
      <c r="V148" s="212"/>
      <c r="W148" s="31"/>
      <c r="X148" s="31"/>
      <c r="Y148" s="31"/>
    </row>
    <row r="156" customFormat="false" ht="14.25" hidden="false" customHeight="false" outlineLevel="0" collapsed="false"/>
    <row r="157" customFormat="false" ht="14.25" hidden="false" customHeight="false" outlineLevel="0" collapsed="false"/>
    <row r="158" customFormat="false" ht="14.25" hidden="false" customHeight="false" outlineLevel="0" collapsed="false"/>
    <row r="159" customFormat="false" ht="14.25" hidden="false" customHeight="false" outlineLevel="0" collapsed="false"/>
    <row r="160" customFormat="false" ht="14.25" hidden="false" customHeight="false" outlineLevel="0" collapsed="false"/>
    <row r="161" customFormat="false" ht="14.25" hidden="false" customHeight="false" outlineLevel="0" collapsed="false"/>
    <row r="162" customFormat="false" ht="14.25" hidden="false" customHeight="false" outlineLevel="0" collapsed="false"/>
    <row r="163" customFormat="false" ht="14.25" hidden="false" customHeight="false" outlineLevel="0" collapsed="false"/>
    <row r="164" customFormat="false" ht="14.25" hidden="false" customHeight="false" outlineLevel="0" collapsed="false"/>
    <row r="165" customFormat="false" ht="14.25" hidden="false" customHeight="false" outlineLevel="0" collapsed="false"/>
    <row r="166" customFormat="false" ht="14.25" hidden="false" customHeight="false" outlineLevel="0" collapsed="false"/>
    <row r="167" customFormat="false" ht="14.25" hidden="false" customHeight="false" outlineLevel="0" collapsed="false"/>
    <row r="168" customFormat="false" ht="14.25" hidden="false" customHeight="false" outlineLevel="0" collapsed="false"/>
    <row r="169" customFormat="false" ht="14.25" hidden="false" customHeight="false" outlineLevel="0" collapsed="false"/>
    <row r="170" customFormat="false" ht="14.25" hidden="false" customHeight="false" outlineLevel="0" collapsed="false"/>
    <row r="171" customFormat="false" ht="14.25" hidden="false" customHeight="false" outlineLevel="0" collapsed="false"/>
    <row r="172" customFormat="false" ht="14.25" hidden="false" customHeight="false" outlineLevel="0" collapsed="false"/>
    <row r="173" customFormat="false" ht="14.25" hidden="false" customHeight="false" outlineLevel="0" collapsed="false"/>
    <row r="174" customFormat="false" ht="14.25" hidden="false" customHeight="false" outlineLevel="0" collapsed="false"/>
    <row r="175" customFormat="false" ht="14.25" hidden="false" customHeight="false" outlineLevel="0" collapsed="false"/>
    <row r="176" customFormat="false" ht="14.25" hidden="false" customHeight="false" outlineLevel="0" collapsed="false"/>
    <row r="177" customFormat="false" ht="14.25" hidden="false" customHeight="false" outlineLevel="0" collapsed="false"/>
    <row r="178" customFormat="false" ht="14.25" hidden="false" customHeight="false" outlineLevel="0" collapsed="false"/>
    <row r="179" customFormat="false" ht="14.25" hidden="false" customHeight="false" outlineLevel="0" collapsed="false"/>
    <row r="180" customFormat="false" ht="14.25" hidden="false" customHeight="false" outlineLevel="0" collapsed="false"/>
    <row r="181" customFormat="false" ht="14.25" hidden="false" customHeight="false" outlineLevel="0" collapsed="false"/>
    <row r="182" customFormat="false" ht="14.25" hidden="false" customHeight="false" outlineLevel="0" collapsed="false"/>
    <row r="183" customFormat="false" ht="14.25" hidden="false" customHeight="false" outlineLevel="0" collapsed="false"/>
    <row r="184" customFormat="false" ht="14.25" hidden="false" customHeight="false" outlineLevel="0" collapsed="false"/>
    <row r="185" customFormat="false" ht="14.25" hidden="false" customHeight="false" outlineLevel="0" collapsed="false"/>
    <row r="186" customFormat="false" ht="14.25" hidden="false" customHeight="false" outlineLevel="0" collapsed="false"/>
    <row r="187" customFormat="false" ht="14.25" hidden="false" customHeight="false" outlineLevel="0" collapsed="false"/>
    <row r="188" customFormat="false" ht="14.25" hidden="false" customHeight="false" outlineLevel="0" collapsed="false"/>
    <row r="189" customFormat="false" ht="14.25" hidden="false" customHeight="false" outlineLevel="0" collapsed="false"/>
    <row r="190" customFormat="false" ht="14.25" hidden="false" customHeight="false" outlineLevel="0" collapsed="false"/>
    <row r="191" customFormat="false" ht="14.25" hidden="false" customHeight="false" outlineLevel="0" collapsed="false"/>
    <row r="192" customFormat="false" ht="14.25" hidden="false" customHeight="false" outlineLevel="0" collapsed="false"/>
    <row r="193" customFormat="false" ht="14.25" hidden="false" customHeight="false" outlineLevel="0" collapsed="false"/>
    <row r="194" customFormat="false" ht="14.25" hidden="false" customHeight="false" outlineLevel="0" collapsed="false"/>
    <row r="195" customFormat="false" ht="14.25" hidden="false" customHeight="false" outlineLevel="0" collapsed="false"/>
    <row r="196" customFormat="false" ht="14.25" hidden="false" customHeight="false" outlineLevel="0" collapsed="false"/>
    <row r="197" customFormat="false" ht="14.25" hidden="false" customHeight="false" outlineLevel="0" collapsed="false"/>
    <row r="198" customFormat="false" ht="14.25" hidden="false" customHeight="false" outlineLevel="0" collapsed="false"/>
    <row r="199" customFormat="false" ht="14.25" hidden="false" customHeight="false" outlineLevel="0" collapsed="false"/>
    <row r="200" customFormat="false" ht="14.25" hidden="false" customHeight="false" outlineLevel="0" collapsed="false"/>
    <row r="201" customFormat="false" ht="14.25" hidden="false" customHeight="false" outlineLevel="0" collapsed="false"/>
    <row r="202" customFormat="false" ht="14.25" hidden="false" customHeight="false" outlineLevel="0" collapsed="false"/>
    <row r="203" customFormat="false" ht="14.25" hidden="false" customHeight="false" outlineLevel="0" collapsed="false"/>
    <row r="204" customFormat="false" ht="14.25" hidden="false" customHeight="false" outlineLevel="0" collapsed="false"/>
    <row r="205" customFormat="false" ht="14.25" hidden="false" customHeight="false" outlineLevel="0" collapsed="false"/>
  </sheetData>
  <mergeCells count="89">
    <mergeCell ref="A1:O1"/>
    <mergeCell ref="G18:H18"/>
    <mergeCell ref="I18:K18"/>
    <mergeCell ref="O18:Q18"/>
    <mergeCell ref="B24:C26"/>
    <mergeCell ref="D24:T26"/>
    <mergeCell ref="B29:C29"/>
    <mergeCell ref="B34:C36"/>
    <mergeCell ref="D34:T34"/>
    <mergeCell ref="D35:D36"/>
    <mergeCell ref="E35:E36"/>
    <mergeCell ref="F35:M35"/>
    <mergeCell ref="N35:S35"/>
    <mergeCell ref="T35:T36"/>
    <mergeCell ref="B37:C37"/>
    <mergeCell ref="D37:T37"/>
    <mergeCell ref="B38:C38"/>
    <mergeCell ref="B39:B41"/>
    <mergeCell ref="B42:C42"/>
    <mergeCell ref="B43:B44"/>
    <mergeCell ref="B45:C45"/>
    <mergeCell ref="B48:C48"/>
    <mergeCell ref="B49:C49"/>
    <mergeCell ref="B50:C50"/>
    <mergeCell ref="D50:T50"/>
    <mergeCell ref="B51:C51"/>
    <mergeCell ref="B52:B53"/>
    <mergeCell ref="B54:C54"/>
    <mergeCell ref="B55:B58"/>
    <mergeCell ref="B59:C59"/>
    <mergeCell ref="B60:B64"/>
    <mergeCell ref="B65:C65"/>
    <mergeCell ref="B66:C66"/>
    <mergeCell ref="B67:C67"/>
    <mergeCell ref="D67:T67"/>
    <mergeCell ref="B68:C68"/>
    <mergeCell ref="B69:C69"/>
    <mergeCell ref="B70:C70"/>
    <mergeCell ref="B71:C71"/>
    <mergeCell ref="B81:C81"/>
    <mergeCell ref="B82:C82"/>
    <mergeCell ref="B83:C83"/>
    <mergeCell ref="B87:C87"/>
    <mergeCell ref="B88:C88"/>
    <mergeCell ref="B89:C89"/>
    <mergeCell ref="B90:C90"/>
    <mergeCell ref="B91:C91"/>
    <mergeCell ref="B92:C92"/>
    <mergeCell ref="B93:C93"/>
    <mergeCell ref="B97:C99"/>
    <mergeCell ref="D97:E98"/>
    <mergeCell ref="F97:P97"/>
    <mergeCell ref="Q97:R98"/>
    <mergeCell ref="F98:J98"/>
    <mergeCell ref="K98:K99"/>
    <mergeCell ref="L98:L99"/>
    <mergeCell ref="M98:M99"/>
    <mergeCell ref="N98:N99"/>
    <mergeCell ref="O98:O99"/>
    <mergeCell ref="P98:P99"/>
    <mergeCell ref="B100:C100"/>
    <mergeCell ref="B101:C101"/>
    <mergeCell ref="B102:C102"/>
    <mergeCell ref="B106:C108"/>
    <mergeCell ref="D106:E107"/>
    <mergeCell ref="F106:P106"/>
    <mergeCell ref="Q106:R107"/>
    <mergeCell ref="F107:J107"/>
    <mergeCell ref="K107:K108"/>
    <mergeCell ref="L107:L108"/>
    <mergeCell ref="M107:M108"/>
    <mergeCell ref="N107:N108"/>
    <mergeCell ref="O107:O108"/>
    <mergeCell ref="P107:P108"/>
    <mergeCell ref="B109:C109"/>
    <mergeCell ref="B110:C110"/>
    <mergeCell ref="B111:C111"/>
    <mergeCell ref="B112:C112"/>
    <mergeCell ref="C120:D120"/>
    <mergeCell ref="E120:E121"/>
    <mergeCell ref="F120:M120"/>
    <mergeCell ref="N120:S120"/>
    <mergeCell ref="B128:C128"/>
    <mergeCell ref="B129:C129"/>
    <mergeCell ref="B130:B133"/>
    <mergeCell ref="B134:C134"/>
    <mergeCell ref="B135:C135"/>
    <mergeCell ref="B136:C136"/>
    <mergeCell ref="B145:S146"/>
  </mergeCells>
  <dataValidations count="30">
    <dataValidation allowBlank="true" operator="between" showDropDown="false" showErrorMessage="true" showInputMessage="false" sqref="C41" type="none">
      <formula1>0</formula1>
      <formula2>0</formula2>
    </dataValidation>
    <dataValidation allowBlank="true" operator="between" prompt="Buildings and facilities of the tertiary sector (services), for example offices of private companies, banks, commercial and retail activities, hospitals, etc. " showDropDown="false" showErrorMessage="true" showInputMessage="true" sqref="B42:C42 B43" type="none">
      <formula1>0</formula1>
      <formula2>0</formula2>
    </dataValidation>
    <dataValidation allowBlank="true" operator="between" prompt="Buildings that are primarily used as residential buildings. Social housing should be included in this sector." showDropDown="false" showErrorMessage="true" showInputMessage="true" sqref="B45:C45" type="none">
      <formula1>0</formula1>
      <formula2>0</formula2>
    </dataValidation>
    <dataValidation allowBlank="true" operator="between" prompt="Refers to manufacturing and construction industries." showDropDown="false" showErrorMessage="true" showInputMessage="true" sqref="B46:B47" type="none">
      <formula1>0</formula1>
      <formula2>0</formula2>
    </dataValidation>
    <dataValidation allowBlank="true" operator="between" prompt="Refers to any other non-energy related sector. Negative numbers are allowed in this cell, in case you need to report emissions reduction achieved through e.g. green infrastructures." showDropDown="false" showErrorMessage="true" showInputMessage="true" sqref="B136:C136" type="none">
      <formula1>0</formula1>
      <formula2>0</formula2>
    </dataValidation>
    <dataValidation allowBlank="true" operator="between" prompt="Refers to certified green electricity purchased by the local authority. Green electricity purchased by other actors should not be accounted here." showDropDown="false" showErrorMessage="true" showInputMessage="true" sqref="B82:C82 B83" type="none">
      <formula1>0</formula1>
      <formula2>0</formula2>
    </dataValidation>
    <dataValidation allowBlank="true" operator="between" prompt="are considered as the main sectors where local authorities can influence energy consumption and consequently reduce CO2 emissions." promptTitle="Covenant Key Sectors" showDropDown="false" showErrorMessage="true" showInputMessage="true" sqref="B73" type="none">
      <formula1>0</formula1>
      <formula2>0</formula2>
    </dataValidation>
    <dataValidation allowBlank="true" operator="between" prompt="Buildings, facilities and machinery of the primary sector (agriculture, forestry, fisheries), for example greenhouses, livestock facilities, irrigation, farm machinery and fishing boats." showDropDown="false" showErrorMessage="true" showInputMessage="true" sqref="B68:C68 B69" type="none">
      <formula1>0</formula1>
      <formula2>0</formula2>
    </dataValidation>
    <dataValidation allowBlank="true" operator="between" prompt="Refers to emissions not related to energy, such as CH4 from landfills." showDropDown="false" showErrorMessage="true" showInputMessage="true" sqref="B130" type="none">
      <formula1>0</formula1>
      <formula2>0</formula2>
    </dataValidation>
    <dataValidation allowBlank="true" operator="between" prompt="Refers to emissions not related to energy, such as to CH4 and N2O emissions from wastewater treatment plants." showDropDown="false" showErrorMessage="true" showInputMessage="true" sqref="B135:C135" type="none">
      <formula1>0</formula1>
      <formula2>0</formula2>
    </dataValidation>
    <dataValidation allowBlank="true" operator="between" prompt="Industries involved in the EU Emissions Trading Scheme (EU-ETS), if actions targeting those industries are foreseen in the SEAP. " showDropDown="false" showErrorMessage="true" showInputMessage="true" sqref="C47" type="none">
      <formula1>0</formula1>
      <formula2>0</formula2>
    </dataValidation>
    <dataValidation allowBlank="true" operator="between" prompt="Industries not involved in the EU Emissions Trading Scheme (EU-ETS), if actions targeting industry are foreseen in the SEAP." showDropDown="false" showErrorMessage="true" showInputMessage="true" sqref="C46" type="none">
      <formula1>0</formula1>
      <formula2>0</formula2>
    </dataValidation>
    <dataValidation allowBlank="true" operator="between" prompt="Road, rail and boat transport in the territory of the local authority which refer to the transport of persons and goods not specified above (e.g. private passenger cars and freight transport)." showDropDown="false" showErrorMessage="true" showInputMessage="true" sqref="B59:C59" type="none">
      <formula1>0</formula1>
      <formula2>0</formula2>
    </dataValidation>
    <dataValidation allowBlank="true" operator="between" prompt="Bus, tramway, metro, urban rail transportation and local ferries used for passenger transport." showDropDown="false" showErrorMessage="true" showInputMessage="true" sqref="B54:C54" type="none">
      <formula1>0</formula1>
      <formula2>0</formula2>
    </dataValidation>
    <dataValidation allowBlank="true" operator="between" prompt="Vehicles owned and used by the local authority/administration." showDropDown="false" showErrorMessage="true" showInputMessage="true" sqref="B51:C52" type="none">
      <formula1>0</formula1>
      <formula2>0</formula2>
    </dataValidation>
    <dataValidation allowBlank="true" operator="between" prompt="Public lighting owned or operated by the local authority (e.g. street lighting and traffic lights). Non-municipal public lighting is included in the sector of “Tertiary buildings, equipment/facilities”." showDropDown="false" showErrorMessage="true" showInputMessage="true" sqref="C40" type="none">
      <formula1>0</formula1>
      <formula2>0</formula2>
    </dataValidation>
    <dataValidation allowBlank="true" operator="between" prompt="Buildings and facilities owned by the local authority. Facilities refer to energy consuming entities that are not buildings, such as wastewater treatment plants." showDropDown="false" showErrorMessage="true" showInputMessage="true" sqref="C39" type="none">
      <formula1>0</formula1>
      <formula2>0</formula2>
    </dataValidation>
    <dataValidation allowBlank="true" operator="between" prompt="NEEFE - Emission factor for not locally produced electricity. It refers to the energy mix used to produce electricity into the national or regional grid.&#10;This factor is used to calculate emissions when there is no local electricity production.&#10;" showDropDown="false" showErrorMessage="true" showInputMessage="true" sqref="C121" type="none">
      <formula1>0</formula1>
      <formula2>0</formula2>
    </dataValidation>
    <dataValidation allowBlank="true" operator="between" prompt="EFE - Emission factor adjusted for locally produced electricity and green electricity purchases. &#10;This factor is used to calculate emissions when there is local electricity production." showDropDown="false" showErrorMessage="true" showInputMessage="true" sqref="D121" type="none">
      <formula1>0</formula1>
      <formula2>0</formula2>
    </dataValidation>
    <dataValidation allowBlank="true" operator="between" prompt="The base year is the reference year against which your target is compared to. If you have set more than one target in your action plan, it is highly recommended to keep the same base year." showDropDown="false" showErrorMessage="true" showInputMessage="true" sqref="B10" type="none">
      <formula1>0</formula1>
      <formula2>0</formula2>
    </dataValidation>
    <dataValidation allowBlank="true" operator="between" prompt="Same base year as indicated in the 'Strategy' part. " showDropDown="false" showErrorMessage="true" showInputMessage="true" sqref="D10" type="list">
      <formula1>BEIs</formula1>
      <formula2>0</formula2>
    </dataValidation>
    <dataValidation allowBlank="true" operator="between" prompt="Emission factors are coefficients which quantify the emissions per unit of activity. Tick the box corresponding to your choice of emission factors." showDropDown="false" showErrorMessage="true" showInputMessage="true" sqref="B16" type="none">
      <formula1>0</formula1>
      <formula2>0</formula2>
    </dataValidation>
    <dataValidation allowBlank="true" operator="between" prompt="Tick the box corresponding to the emission reporting unit adopted for your emission inventory. " showDropDown="false" showErrorMessage="true" showInputMessage="true" sqref="B20" type="none">
      <formula1>0</formula1>
      <formula2>0</formula2>
    </dataValidation>
    <dataValidation allowBlank="true" operator="between" prompt="The table below will use the value inserted here to calculate your CO2 emissions. " showDropDown="false" showErrorMessage="true" showInputMessage="true" sqref="D122" type="none">
      <formula1>0</formula1>
      <formula2>0</formula2>
    </dataValidation>
    <dataValidation allowBlank="true" operator="between" prompt="Vehicles owned and used by the local authority/administration." showDropDown="false" showErrorMessage="true" showInputMessage="false" sqref="C53" type="none">
      <formula1>0</formula1>
      <formula2>0</formula2>
    </dataValidation>
    <dataValidation allowBlank="true" operator="between" prompt="Bus, tramway, metro, urban rail transportation and local ferries used for passenger transport." showDropDown="false" showErrorMessage="true" showInputMessage="false" sqref="B55:C55 C56:C58 C60:C63" type="none">
      <formula1>0</formula1>
      <formula2>0</formula2>
    </dataValidation>
    <dataValidation allowBlank="true" operator="between" prompt="Emissions from waste-to-energy, where waste is used as fuel or converted into a fuel, should be estimated and reported under &quot;energy generation&quot;. " showDropDown="false" showErrorMessage="true" showInputMessage="true" sqref="B129:C129" type="none">
      <formula1>0</formula1>
      <formula2>0</formula2>
    </dataValidation>
    <dataValidation allowBlank="true" operator="between" prompt="Refers to emissions not related to energy, such as CH4 from landfills." showDropDown="false" showErrorMessage="true" showInputMessage="false" sqref="C130:C133" type="none">
      <formula1>0</formula1>
      <formula2>0</formula2>
    </dataValidation>
    <dataValidation allowBlank="true" operator="between" showDropDown="false" showErrorMessage="false" showInputMessage="true" sqref="D39:S41 D43:S48 D52:S53 D55:S58 D60:S65 D68:S69 D82:D83 D88:D92 D100:R101 D109:R111 D130:D133 D135:D136" type="list">
      <formula1>"[Specify figure],NO,IE,NE,C"</formula1>
      <formula2>0</formula2>
    </dataValidation>
    <dataValidation allowBlank="true" operator="between" prompt="Refers to manufacturing and construction industries." showDropDown="false" showErrorMessage="true" showInputMessage="false" sqref="B48" type="none">
      <formula1>0</formula1>
      <formula2>0</formula2>
    </dataValidation>
  </dataValidations>
  <hyperlinks>
    <hyperlink ref="T1" location="Home!A1" display="y HOME"/>
    <hyperlink ref="F119" location="EFs!A1" display="i Click here to visualise fuel emission factors"/>
  </hyperlinks>
  <printOptions headings="false" gridLines="false" gridLinesSet="true" horizontalCentered="true" verticalCentered="false"/>
  <pageMargins left="0.196527777777778" right="0.196527777777778" top="0.39375" bottom="0.196527777777778" header="0.511805555555555" footer="0.511805555555555"/>
  <pageSetup paperSize="8"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2" manualBreakCount="2">
    <brk id="74" man="true" max="16383" min="0"/>
    <brk id="113" man="true" max="16383" min="0"/>
  </rowBreaks>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6" name="">
              <controlPr defaultSize="0" locked="1" autoFill="0" autoLine="0" autoPict="0" print="true" altText="Check Box 6">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2F2F2"/>
    <pageSetUpPr fitToPage="true"/>
  </sheetPr>
  <dimension ref="A1:CW145"/>
  <sheetViews>
    <sheetView showFormulas="false" showGridLines="false" showRowColHeaders="true" showZeros="true" rightToLeft="false" tabSelected="false" showOutlineSymbols="true" defaultGridColor="true" view="normal" topLeftCell="A1" colorId="64" zoomScale="50" zoomScaleNormal="50" zoomScalePageLayoutView="50" workbookViewId="0">
      <pane xSplit="0" ySplit="5" topLeftCell="A6" activePane="bottomLeft" state="frozen"/>
      <selection pane="topLeft" activeCell="A1" activeCellId="0" sqref="A1"/>
      <selection pane="bottomLeft" activeCell="C99" activeCellId="0" sqref="C99"/>
    </sheetView>
  </sheetViews>
  <sheetFormatPr defaultColWidth="9.9921875" defaultRowHeight="14.25" zeroHeight="false" outlineLevelRow="1" outlineLevelCol="0"/>
  <cols>
    <col collapsed="false" customWidth="true" hidden="false" outlineLevel="0" max="1" min="1" style="215" width="2.87"/>
    <col collapsed="false" customWidth="true" hidden="false" outlineLevel="0" max="2" min="2" style="215" width="28.5"/>
    <col collapsed="false" customWidth="true" hidden="false" outlineLevel="0" max="3" min="3" style="215" width="16.13"/>
    <col collapsed="false" customWidth="true" hidden="false" outlineLevel="0" max="4" min="4" style="215" width="10.62"/>
    <col collapsed="false" customWidth="true" hidden="false" outlineLevel="0" max="5" min="5" style="215" width="11.38"/>
    <col collapsed="false" customWidth="true" hidden="false" outlineLevel="0" max="6" min="6" style="215" width="10.62"/>
    <col collapsed="false" customWidth="true" hidden="false" outlineLevel="0" max="7" min="7" style="215" width="9.88"/>
    <col collapsed="false" customWidth="true" hidden="false" outlineLevel="0" max="8" min="8" style="215" width="8.88"/>
    <col collapsed="false" customWidth="true" hidden="false" outlineLevel="0" max="9" min="9" style="215" width="8.38"/>
    <col collapsed="false" customWidth="true" hidden="false" outlineLevel="0" max="10" min="10" style="215" width="9.38"/>
    <col collapsed="false" customWidth="true" hidden="false" outlineLevel="0" max="11" min="11" style="215" width="7.5"/>
    <col collapsed="false" customWidth="true" hidden="false" outlineLevel="0" max="12" min="12" style="215" width="10.87"/>
    <col collapsed="false" customWidth="true" hidden="false" outlineLevel="0" max="13" min="13" style="215" width="9.88"/>
    <col collapsed="false" customWidth="true" hidden="false" outlineLevel="0" max="14" min="14" style="215" width="11"/>
    <col collapsed="false" customWidth="true" hidden="false" outlineLevel="0" max="15" min="15" style="215" width="10.62"/>
    <col collapsed="false" customWidth="false" hidden="false" outlineLevel="0" max="16" min="16" style="215" width="10"/>
    <col collapsed="false" customWidth="true" hidden="false" outlineLevel="0" max="17" min="17" style="215" width="11"/>
    <col collapsed="false" customWidth="true" hidden="false" outlineLevel="0" max="18" min="18" style="215" width="11.13"/>
    <col collapsed="false" customWidth="false" hidden="false" outlineLevel="0" max="1024" min="19" style="215" width="10"/>
  </cols>
  <sheetData>
    <row r="1" s="217" customFormat="true" ht="54" hidden="false" customHeight="true" outlineLevel="0" collapsed="false">
      <c r="A1" s="29" t="s">
        <v>91</v>
      </c>
      <c r="B1" s="29"/>
      <c r="C1" s="29"/>
      <c r="D1" s="29"/>
      <c r="E1" s="29"/>
      <c r="F1" s="29"/>
      <c r="G1" s="29"/>
      <c r="H1" s="29"/>
      <c r="I1" s="29"/>
      <c r="J1" s="29"/>
      <c r="K1" s="29"/>
      <c r="L1" s="29"/>
      <c r="M1" s="29"/>
      <c r="N1" s="29"/>
      <c r="O1" s="216"/>
      <c r="P1" s="216"/>
      <c r="Q1" s="216"/>
      <c r="R1" s="216"/>
      <c r="S1" s="32" t="s">
        <v>4</v>
      </c>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35" customFormat="true" ht="21" hidden="false" customHeight="true" outlineLevel="0" collapsed="false">
      <c r="A6" s="34" t="s">
        <v>215</v>
      </c>
      <c r="B6" s="34"/>
      <c r="C6" s="34"/>
      <c r="D6" s="34"/>
      <c r="E6" s="34"/>
      <c r="F6" s="34"/>
      <c r="G6" s="34"/>
      <c r="H6" s="34"/>
      <c r="I6" s="34"/>
      <c r="J6" s="34"/>
      <c r="K6" s="34"/>
      <c r="L6" s="34"/>
      <c r="M6" s="34"/>
      <c r="N6" s="34"/>
      <c r="O6" s="34"/>
      <c r="P6" s="34"/>
      <c r="Q6" s="34"/>
      <c r="R6" s="34"/>
    </row>
    <row r="7" s="370" customFormat="true" ht="21" hidden="false" customHeight="true" outlineLevel="0" collapsed="false">
      <c r="A7" s="368" t="s">
        <v>216</v>
      </c>
      <c r="B7" s="369"/>
      <c r="C7" s="369"/>
      <c r="D7" s="369"/>
      <c r="E7" s="369"/>
      <c r="F7" s="369"/>
      <c r="G7" s="369"/>
      <c r="H7" s="369"/>
      <c r="I7" s="369"/>
      <c r="J7" s="369"/>
      <c r="K7" s="369"/>
      <c r="L7" s="369"/>
      <c r="M7" s="369"/>
      <c r="N7" s="369"/>
      <c r="O7" s="369"/>
      <c r="P7" s="369"/>
      <c r="Q7" s="369"/>
      <c r="R7" s="369"/>
    </row>
    <row r="8" s="43" customFormat="true" ht="18.75" hidden="false" customHeight="true" outlineLevel="0" collapsed="false">
      <c r="B8" s="223"/>
      <c r="C8" s="223"/>
      <c r="D8" s="223"/>
      <c r="E8" s="223"/>
      <c r="F8" s="223"/>
      <c r="G8" s="223"/>
      <c r="H8" s="223"/>
      <c r="I8" s="223"/>
      <c r="J8" s="223"/>
      <c r="K8" s="223"/>
      <c r="L8" s="223"/>
      <c r="M8" s="223"/>
      <c r="N8" s="223"/>
      <c r="O8" s="223"/>
      <c r="P8" s="223"/>
      <c r="Q8" s="223"/>
      <c r="R8" s="223"/>
    </row>
    <row r="9" s="38" customFormat="true" ht="18" hidden="false" customHeight="true" outlineLevel="0" collapsed="false">
      <c r="A9" s="47" t="s">
        <v>5</v>
      </c>
      <c r="B9" s="43" t="s">
        <v>94</v>
      </c>
      <c r="D9" s="371" t="s">
        <v>59</v>
      </c>
      <c r="K9" s="226"/>
      <c r="L9" s="226"/>
    </row>
    <row r="10" s="38" customFormat="true" ht="18" hidden="false" customHeight="true" outlineLevel="0" collapsed="false">
      <c r="A10" s="47"/>
      <c r="B10" s="43"/>
      <c r="D10" s="146"/>
      <c r="E10" s="146"/>
      <c r="K10" s="226"/>
      <c r="L10" s="226"/>
    </row>
    <row r="11" s="51" customFormat="true" ht="18" hidden="false" customHeight="true" outlineLevel="0" collapsed="false">
      <c r="A11" s="227"/>
      <c r="B11" s="228"/>
      <c r="C11" s="50"/>
      <c r="D11" s="140"/>
      <c r="E11" s="140"/>
      <c r="F11" s="50"/>
      <c r="G11" s="50"/>
      <c r="H11" s="50"/>
      <c r="I11" s="50"/>
      <c r="J11" s="50"/>
      <c r="K11" s="229"/>
      <c r="L11" s="229"/>
      <c r="M11" s="50"/>
      <c r="N11" s="50"/>
      <c r="O11" s="50"/>
      <c r="P11" s="50"/>
      <c r="Q11" s="50"/>
      <c r="R11" s="50"/>
      <c r="S11" s="50"/>
      <c r="T11" s="50"/>
      <c r="U11" s="50"/>
    </row>
    <row r="12" s="51" customFormat="true" ht="18" hidden="false" customHeight="true" outlineLevel="0" collapsed="false">
      <c r="A12" s="230" t="s">
        <v>95</v>
      </c>
      <c r="B12" s="49" t="s">
        <v>217</v>
      </c>
      <c r="C12" s="50"/>
      <c r="D12" s="371"/>
      <c r="E12" s="140"/>
      <c r="F12" s="50"/>
      <c r="G12" s="50"/>
      <c r="H12" s="50"/>
      <c r="I12" s="50"/>
      <c r="J12" s="50"/>
      <c r="K12" s="229"/>
      <c r="L12" s="229"/>
      <c r="M12" s="50"/>
      <c r="N12" s="50"/>
      <c r="O12" s="50"/>
      <c r="P12" s="50"/>
      <c r="Q12" s="50"/>
      <c r="R12" s="50"/>
      <c r="S12" s="50"/>
      <c r="T12" s="50"/>
      <c r="U12" s="50"/>
    </row>
    <row r="13" s="51" customFormat="true" ht="18" hidden="false" customHeight="true" outlineLevel="0" collapsed="false">
      <c r="A13" s="50"/>
      <c r="B13" s="50"/>
      <c r="C13" s="50"/>
      <c r="D13" s="50"/>
      <c r="E13" s="140"/>
      <c r="F13" s="50"/>
      <c r="G13" s="50"/>
      <c r="H13" s="50"/>
      <c r="I13" s="50"/>
      <c r="J13" s="50"/>
      <c r="K13" s="229"/>
      <c r="L13" s="229"/>
      <c r="M13" s="50"/>
      <c r="N13" s="50"/>
      <c r="O13" s="50"/>
      <c r="P13" s="50"/>
      <c r="Q13" s="50"/>
      <c r="R13" s="50"/>
      <c r="S13" s="50"/>
      <c r="T13" s="50"/>
      <c r="U13" s="50"/>
    </row>
    <row r="14" s="40" customFormat="true" ht="18" hidden="false" customHeight="true" outlineLevel="0" collapsed="false">
      <c r="A14" s="231"/>
      <c r="B14" s="232"/>
      <c r="C14" s="38"/>
      <c r="D14" s="233"/>
      <c r="E14" s="38"/>
      <c r="F14" s="232"/>
      <c r="G14" s="232"/>
      <c r="H14" s="232"/>
      <c r="I14" s="232"/>
      <c r="J14" s="38"/>
      <c r="K14" s="226"/>
      <c r="L14" s="226"/>
      <c r="M14" s="38"/>
      <c r="N14" s="38"/>
      <c r="O14" s="38"/>
      <c r="P14" s="38"/>
      <c r="Q14" s="38"/>
      <c r="R14" s="38"/>
      <c r="S14" s="38"/>
      <c r="T14" s="38"/>
      <c r="U14" s="38"/>
    </row>
    <row r="15" s="40" customFormat="true" ht="18" hidden="false" customHeight="true" outlineLevel="0" collapsed="false">
      <c r="A15" s="47" t="s">
        <v>28</v>
      </c>
      <c r="B15" s="224" t="s">
        <v>97</v>
      </c>
      <c r="C15" s="38"/>
      <c r="D15" s="234"/>
      <c r="E15" s="43" t="s">
        <v>218</v>
      </c>
      <c r="F15" s="146"/>
      <c r="G15" s="43"/>
      <c r="H15" s="226"/>
      <c r="I15" s="235"/>
      <c r="J15" s="38"/>
      <c r="K15" s="226"/>
      <c r="L15" s="226"/>
      <c r="M15" s="38"/>
      <c r="N15" s="38"/>
      <c r="O15" s="38"/>
      <c r="P15" s="38"/>
      <c r="Q15" s="38"/>
      <c r="R15" s="38"/>
      <c r="S15" s="38"/>
      <c r="T15" s="38"/>
      <c r="U15" s="38"/>
    </row>
    <row r="16" s="40" customFormat="true" ht="18" hidden="false" customHeight="true" outlineLevel="0" collapsed="false">
      <c r="A16" s="231"/>
      <c r="B16" s="236"/>
      <c r="C16" s="38"/>
      <c r="D16" s="234"/>
      <c r="E16" s="43" t="s">
        <v>99</v>
      </c>
      <c r="F16" s="38"/>
      <c r="G16" s="43"/>
      <c r="H16" s="43"/>
      <c r="I16" s="43"/>
      <c r="J16" s="43"/>
      <c r="K16" s="43"/>
      <c r="L16" s="43"/>
      <c r="M16" s="43"/>
      <c r="N16" s="43"/>
      <c r="O16" s="43"/>
      <c r="P16" s="38"/>
      <c r="Q16" s="38"/>
      <c r="R16" s="38"/>
      <c r="S16" s="38"/>
      <c r="T16" s="38"/>
      <c r="U16" s="38"/>
    </row>
    <row r="17" s="40" customFormat="true" ht="18" hidden="false" customHeight="true" outlineLevel="0" collapsed="false">
      <c r="A17" s="231"/>
      <c r="B17" s="236"/>
      <c r="C17" s="38"/>
      <c r="D17" s="38"/>
      <c r="E17" s="43"/>
      <c r="F17" s="38"/>
      <c r="G17" s="43"/>
      <c r="H17" s="43"/>
      <c r="I17" s="43"/>
      <c r="J17" s="43"/>
      <c r="K17" s="43"/>
      <c r="L17" s="43"/>
      <c r="M17" s="43"/>
      <c r="N17" s="43"/>
      <c r="O17" s="43"/>
      <c r="P17" s="38"/>
      <c r="Q17" s="38"/>
      <c r="R17" s="38"/>
      <c r="S17" s="38"/>
      <c r="T17" s="38"/>
      <c r="U17" s="38"/>
    </row>
    <row r="18" s="51" customFormat="true" ht="18" hidden="false" customHeight="true" outlineLevel="0" collapsed="false">
      <c r="A18" s="133"/>
      <c r="B18" s="240"/>
      <c r="C18" s="50"/>
      <c r="D18" s="50"/>
      <c r="E18" s="140"/>
      <c r="F18" s="49"/>
      <c r="G18" s="49"/>
      <c r="H18" s="49"/>
      <c r="I18" s="49"/>
      <c r="J18" s="49"/>
      <c r="K18" s="49"/>
      <c r="L18" s="49"/>
      <c r="M18" s="241"/>
      <c r="N18" s="241"/>
      <c r="O18" s="241"/>
      <c r="P18" s="241"/>
      <c r="Q18" s="241"/>
      <c r="R18" s="241"/>
      <c r="S18" s="50"/>
      <c r="T18" s="50"/>
      <c r="U18" s="50"/>
    </row>
    <row r="19" s="51" customFormat="true" ht="18" hidden="false" customHeight="true" outlineLevel="0" collapsed="false">
      <c r="A19" s="230" t="s">
        <v>36</v>
      </c>
      <c r="B19" s="242" t="s">
        <v>103</v>
      </c>
      <c r="C19" s="50"/>
      <c r="D19" s="243"/>
      <c r="E19" s="49" t="s">
        <v>104</v>
      </c>
      <c r="F19" s="140"/>
      <c r="G19" s="244"/>
      <c r="H19" s="244"/>
      <c r="I19" s="244"/>
      <c r="J19" s="244"/>
      <c r="K19" s="244"/>
      <c r="L19" s="244"/>
      <c r="M19" s="241"/>
      <c r="N19" s="241"/>
      <c r="O19" s="241"/>
      <c r="P19" s="241"/>
      <c r="Q19" s="241"/>
      <c r="R19" s="241"/>
      <c r="S19" s="50"/>
      <c r="T19" s="50"/>
      <c r="U19" s="50"/>
    </row>
    <row r="20" s="51" customFormat="true" ht="18" hidden="false" customHeight="true" outlineLevel="0" collapsed="false">
      <c r="A20" s="245"/>
      <c r="B20" s="246"/>
      <c r="C20" s="50"/>
      <c r="D20" s="243"/>
      <c r="E20" s="49" t="s">
        <v>105</v>
      </c>
      <c r="F20" s="50"/>
      <c r="G20" s="49"/>
      <c r="H20" s="49"/>
      <c r="I20" s="49"/>
      <c r="J20" s="49"/>
      <c r="K20" s="49"/>
      <c r="L20" s="49"/>
      <c r="M20" s="247"/>
      <c r="N20" s="247"/>
      <c r="O20" s="247"/>
      <c r="P20" s="247"/>
      <c r="Q20" s="247"/>
      <c r="R20" s="247"/>
      <c r="S20" s="50"/>
      <c r="T20" s="50"/>
      <c r="U20" s="50"/>
    </row>
    <row r="21" s="51" customFormat="true" ht="18" hidden="false" customHeight="true" outlineLevel="0" collapsed="false">
      <c r="A21" s="245"/>
      <c r="B21" s="248"/>
      <c r="C21" s="50"/>
      <c r="D21" s="50"/>
      <c r="E21" s="50"/>
      <c r="F21" s="50"/>
      <c r="G21" s="49"/>
      <c r="H21" s="49"/>
      <c r="I21" s="49"/>
      <c r="J21" s="49"/>
      <c r="K21" s="49"/>
      <c r="L21" s="49"/>
      <c r="M21" s="247"/>
      <c r="N21" s="247"/>
      <c r="O21" s="247"/>
      <c r="P21" s="247"/>
      <c r="Q21" s="247"/>
      <c r="R21" s="247"/>
      <c r="S21" s="50"/>
      <c r="T21" s="50"/>
      <c r="U21" s="50"/>
    </row>
    <row r="22" s="40" customFormat="true" ht="18" hidden="false" customHeight="true" outlineLevel="0" collapsed="false">
      <c r="A22" s="43"/>
      <c r="B22" s="249"/>
      <c r="C22" s="38"/>
      <c r="D22" s="38"/>
      <c r="E22" s="146"/>
      <c r="F22" s="93"/>
      <c r="G22" s="93"/>
      <c r="H22" s="93"/>
      <c r="I22" s="93"/>
      <c r="J22" s="93"/>
      <c r="K22" s="93"/>
      <c r="L22" s="93"/>
      <c r="M22" s="38"/>
      <c r="N22" s="38"/>
      <c r="O22" s="38"/>
      <c r="P22" s="38"/>
      <c r="Q22" s="38"/>
      <c r="R22" s="38"/>
      <c r="S22" s="38"/>
      <c r="T22" s="38"/>
      <c r="U22" s="38"/>
    </row>
    <row r="23" s="40" customFormat="true" ht="18" hidden="false" customHeight="true" outlineLevel="0" collapsed="false">
      <c r="A23" s="250" t="s">
        <v>106</v>
      </c>
      <c r="B23" s="251" t="s">
        <v>219</v>
      </c>
      <c r="C23" s="251"/>
      <c r="D23" s="372" t="n">
        <f aca="false">'CO2-GHG emissions'!D24</f>
        <v>0</v>
      </c>
      <c r="E23" s="372"/>
      <c r="F23" s="372"/>
      <c r="G23" s="372"/>
      <c r="H23" s="372"/>
      <c r="I23" s="372"/>
      <c r="J23" s="372"/>
      <c r="K23" s="372"/>
      <c r="L23" s="372"/>
      <c r="M23" s="372"/>
      <c r="N23" s="372"/>
      <c r="O23" s="372"/>
      <c r="P23" s="372"/>
      <c r="Q23" s="372"/>
      <c r="R23" s="372"/>
      <c r="S23" s="372"/>
      <c r="T23" s="38"/>
      <c r="U23" s="38"/>
    </row>
    <row r="24" s="40" customFormat="true" ht="18" hidden="false" customHeight="true" outlineLevel="0" collapsed="false">
      <c r="A24" s="43"/>
      <c r="B24" s="251"/>
      <c r="C24" s="251"/>
      <c r="D24" s="372"/>
      <c r="E24" s="372"/>
      <c r="F24" s="372"/>
      <c r="G24" s="372"/>
      <c r="H24" s="372"/>
      <c r="I24" s="372"/>
      <c r="J24" s="372"/>
      <c r="K24" s="372"/>
      <c r="L24" s="372"/>
      <c r="M24" s="372"/>
      <c r="N24" s="372"/>
      <c r="O24" s="372"/>
      <c r="P24" s="372"/>
      <c r="Q24" s="372"/>
      <c r="R24" s="372"/>
      <c r="S24" s="372"/>
      <c r="T24" s="38"/>
      <c r="U24" s="38"/>
    </row>
    <row r="25" s="40" customFormat="true" ht="18" hidden="false" customHeight="true" outlineLevel="0" collapsed="false">
      <c r="A25" s="43"/>
      <c r="B25" s="251"/>
      <c r="C25" s="251"/>
      <c r="D25" s="372"/>
      <c r="E25" s="372"/>
      <c r="F25" s="372"/>
      <c r="G25" s="372"/>
      <c r="H25" s="372"/>
      <c r="I25" s="372"/>
      <c r="J25" s="372"/>
      <c r="K25" s="372"/>
      <c r="L25" s="372"/>
      <c r="M25" s="372"/>
      <c r="N25" s="372"/>
      <c r="O25" s="372"/>
      <c r="P25" s="372"/>
      <c r="Q25" s="372"/>
      <c r="R25" s="372"/>
      <c r="S25" s="372"/>
      <c r="T25" s="46" t="str">
        <f aca="false">CONCATENATE(TEXT(1000-LEN(D23), "#")," chars left")</f>
        <v>999 chars left</v>
      </c>
      <c r="U25" s="38"/>
    </row>
    <row r="26" s="40" customFormat="true" ht="18" hidden="false" customHeight="true" outlineLevel="0" collapsed="false">
      <c r="A26" s="43"/>
      <c r="B26" s="232"/>
      <c r="C26" s="38"/>
      <c r="D26" s="93"/>
      <c r="E26" s="93"/>
      <c r="F26" s="93"/>
      <c r="G26" s="93"/>
      <c r="H26" s="93"/>
      <c r="I26" s="93"/>
      <c r="J26" s="93"/>
      <c r="K26" s="93"/>
      <c r="L26" s="38"/>
      <c r="M26" s="38"/>
      <c r="N26" s="38"/>
      <c r="O26" s="38"/>
      <c r="P26" s="38"/>
      <c r="Q26" s="38"/>
      <c r="R26" s="38"/>
      <c r="S26" s="38"/>
      <c r="T26" s="38"/>
      <c r="U26" s="38"/>
    </row>
    <row r="27" customFormat="false" ht="18" hidden="false" customHeight="true" outlineLevel="0" collapsed="false">
      <c r="A27" s="252"/>
      <c r="B27" s="253"/>
      <c r="C27" s="254"/>
      <c r="D27" s="255"/>
      <c r="E27" s="255"/>
      <c r="F27" s="255"/>
      <c r="G27" s="255"/>
      <c r="H27" s="255"/>
      <c r="I27" s="255"/>
      <c r="J27" s="255"/>
      <c r="K27" s="255"/>
      <c r="L27" s="254"/>
      <c r="M27" s="254"/>
      <c r="N27" s="254"/>
      <c r="O27" s="254"/>
      <c r="P27" s="254"/>
      <c r="Q27" s="254"/>
      <c r="R27" s="254"/>
      <c r="S27" s="254"/>
      <c r="T27" s="254"/>
      <c r="U27" s="254"/>
    </row>
    <row r="28" s="260" customFormat="true" ht="18" hidden="false" customHeight="true" outlineLevel="0" collapsed="false">
      <c r="A28" s="43"/>
      <c r="B28" s="256" t="s">
        <v>108</v>
      </c>
      <c r="C28" s="256"/>
      <c r="D28" s="257"/>
      <c r="E28" s="257"/>
      <c r="F28" s="257"/>
      <c r="G28" s="257"/>
      <c r="H28" s="258"/>
      <c r="I28" s="258"/>
      <c r="J28" s="259"/>
      <c r="K28" s="259"/>
      <c r="L28" s="258"/>
      <c r="M28" s="258"/>
      <c r="N28" s="258"/>
      <c r="O28" s="43"/>
      <c r="P28" s="43"/>
      <c r="Q28" s="43"/>
      <c r="R28" s="43"/>
      <c r="S28" s="43"/>
      <c r="T28" s="43"/>
      <c r="U28" s="43"/>
    </row>
    <row r="29" s="265" customFormat="true" ht="18" hidden="false" customHeight="true" outlineLevel="0" collapsed="false">
      <c r="A29" s="49"/>
      <c r="B29" s="261"/>
      <c r="C29" s="261"/>
      <c r="D29" s="262"/>
      <c r="E29" s="262"/>
      <c r="F29" s="262"/>
      <c r="G29" s="262"/>
      <c r="H29" s="263"/>
      <c r="I29" s="263"/>
      <c r="J29" s="264"/>
      <c r="K29" s="264"/>
      <c r="L29" s="263"/>
      <c r="M29" s="263"/>
      <c r="N29" s="263"/>
      <c r="O29" s="49"/>
      <c r="P29" s="49"/>
      <c r="Q29" s="49"/>
      <c r="R29" s="49"/>
      <c r="S29" s="49"/>
      <c r="T29" s="49"/>
      <c r="U29" s="49"/>
    </row>
    <row r="30" s="51" customFormat="true" ht="18" hidden="false" customHeight="true" outlineLevel="0" collapsed="false">
      <c r="A30" s="50"/>
      <c r="B30" s="61" t="s">
        <v>109</v>
      </c>
      <c r="C30" s="50"/>
      <c r="D30" s="50"/>
      <c r="E30" s="50"/>
      <c r="F30" s="50"/>
      <c r="G30" s="50"/>
      <c r="H30" s="50"/>
      <c r="I30" s="50"/>
      <c r="J30" s="50"/>
      <c r="K30" s="50"/>
      <c r="L30" s="50"/>
      <c r="M30" s="50"/>
      <c r="N30" s="50"/>
      <c r="O30" s="50"/>
      <c r="P30" s="50"/>
      <c r="Q30" s="50"/>
      <c r="R30" s="50"/>
      <c r="S30" s="50"/>
      <c r="T30" s="50"/>
      <c r="U30" s="50"/>
    </row>
    <row r="31" s="269" customFormat="true" ht="17.25" hidden="false" customHeight="true" outlineLevel="0" collapsed="false">
      <c r="A31" s="373"/>
      <c r="B31" s="374" t="s">
        <v>112</v>
      </c>
      <c r="C31" s="374"/>
      <c r="D31" s="374" t="s">
        <v>113</v>
      </c>
      <c r="E31" s="374"/>
      <c r="F31" s="374"/>
      <c r="G31" s="374"/>
      <c r="H31" s="374"/>
      <c r="I31" s="374"/>
      <c r="J31" s="374"/>
      <c r="K31" s="374"/>
      <c r="L31" s="374"/>
      <c r="M31" s="374"/>
      <c r="N31" s="374"/>
      <c r="O31" s="374"/>
      <c r="P31" s="374"/>
      <c r="Q31" s="374"/>
      <c r="R31" s="374"/>
      <c r="S31" s="374"/>
      <c r="T31" s="267"/>
      <c r="U31" s="267"/>
      <c r="V31" s="267"/>
      <c r="W31" s="267"/>
      <c r="X31" s="267"/>
      <c r="Y31" s="267"/>
      <c r="Z31" s="267"/>
      <c r="AA31" s="267"/>
      <c r="AB31" s="267"/>
      <c r="AC31" s="267"/>
      <c r="AD31" s="267"/>
      <c r="AE31" s="267"/>
      <c r="AF31" s="267"/>
      <c r="AG31" s="267"/>
      <c r="AH31" s="267"/>
      <c r="AI31" s="267"/>
      <c r="AJ31" s="268"/>
      <c r="AK31" s="268"/>
      <c r="AL31" s="268"/>
      <c r="AM31" s="268"/>
      <c r="AN31" s="268"/>
      <c r="AO31" s="268"/>
      <c r="AP31" s="268"/>
      <c r="AQ31" s="268"/>
      <c r="AR31" s="268"/>
      <c r="AS31" s="268"/>
      <c r="AT31" s="268"/>
      <c r="AU31" s="268"/>
      <c r="AV31" s="268"/>
      <c r="AW31" s="268"/>
      <c r="AX31" s="268"/>
      <c r="AY31" s="268"/>
      <c r="AZ31" s="268"/>
      <c r="BA31" s="268"/>
      <c r="BB31" s="268"/>
      <c r="BC31" s="268"/>
      <c r="BD31" s="268"/>
      <c r="BE31" s="268"/>
      <c r="BF31" s="268"/>
      <c r="BG31" s="268"/>
      <c r="BH31" s="268"/>
      <c r="BI31" s="268"/>
      <c r="BJ31" s="268"/>
      <c r="BK31" s="268"/>
      <c r="BL31" s="268"/>
      <c r="BM31" s="268"/>
      <c r="BN31" s="268"/>
      <c r="BO31" s="268"/>
      <c r="BP31" s="268"/>
      <c r="BQ31" s="268"/>
      <c r="BR31" s="268"/>
      <c r="BS31" s="268"/>
      <c r="BT31" s="268"/>
      <c r="BU31" s="268"/>
      <c r="BV31" s="268"/>
      <c r="BW31" s="268"/>
      <c r="BX31" s="268"/>
      <c r="BY31" s="268"/>
      <c r="BZ31" s="268"/>
      <c r="CA31" s="268"/>
      <c r="CB31" s="268"/>
      <c r="CC31" s="268"/>
      <c r="CD31" s="268"/>
      <c r="CE31" s="268"/>
      <c r="CF31" s="268"/>
      <c r="CG31" s="268"/>
      <c r="CH31" s="268"/>
      <c r="CI31" s="268"/>
      <c r="CJ31" s="268"/>
      <c r="CK31" s="268"/>
      <c r="CL31" s="268"/>
      <c r="CM31" s="268"/>
      <c r="CN31" s="268"/>
      <c r="CO31" s="268"/>
      <c r="CP31" s="268"/>
      <c r="CQ31" s="268"/>
      <c r="CR31" s="268"/>
      <c r="CS31" s="268"/>
      <c r="CT31" s="268"/>
      <c r="CU31" s="268"/>
      <c r="CV31" s="268"/>
      <c r="CW31" s="268"/>
    </row>
    <row r="32" s="270" customFormat="true" ht="13.5" hidden="false" customHeight="true" outlineLevel="0" collapsed="false">
      <c r="A32" s="110"/>
      <c r="B32" s="374"/>
      <c r="C32" s="374"/>
      <c r="D32" s="374" t="s">
        <v>114</v>
      </c>
      <c r="E32" s="374" t="s">
        <v>197</v>
      </c>
      <c r="F32" s="374" t="s">
        <v>116</v>
      </c>
      <c r="G32" s="374"/>
      <c r="H32" s="374"/>
      <c r="I32" s="374"/>
      <c r="J32" s="374"/>
      <c r="K32" s="374"/>
      <c r="L32" s="374"/>
      <c r="M32" s="374"/>
      <c r="N32" s="374" t="s">
        <v>117</v>
      </c>
      <c r="O32" s="374"/>
      <c r="P32" s="374"/>
      <c r="Q32" s="374"/>
      <c r="R32" s="374"/>
      <c r="S32" s="374" t="s">
        <v>48</v>
      </c>
      <c r="T32" s="174"/>
      <c r="U32" s="174"/>
      <c r="V32" s="174"/>
      <c r="W32" s="174"/>
      <c r="X32" s="174"/>
      <c r="Y32" s="174"/>
      <c r="Z32" s="174"/>
      <c r="AA32" s="174"/>
      <c r="AB32" s="174"/>
      <c r="AC32" s="174"/>
      <c r="AD32" s="174"/>
      <c r="AE32" s="174"/>
      <c r="AF32" s="174"/>
      <c r="AG32" s="174"/>
      <c r="AH32" s="174"/>
      <c r="AI32" s="174"/>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c r="BM32" s="106"/>
      <c r="BN32" s="106"/>
      <c r="BO32" s="106"/>
      <c r="BP32" s="106"/>
      <c r="BQ32" s="106"/>
      <c r="BR32" s="106"/>
      <c r="BS32" s="106"/>
      <c r="BT32" s="106"/>
      <c r="BU32" s="106"/>
      <c r="BV32" s="106"/>
      <c r="BW32" s="106"/>
      <c r="BX32" s="106"/>
      <c r="BY32" s="106"/>
      <c r="BZ32" s="106"/>
      <c r="CA32" s="106"/>
      <c r="CB32" s="106"/>
      <c r="CC32" s="106"/>
      <c r="CD32" s="106"/>
      <c r="CE32" s="106"/>
      <c r="CF32" s="106"/>
      <c r="CG32" s="106"/>
      <c r="CH32" s="106"/>
      <c r="CI32" s="106"/>
      <c r="CJ32" s="106"/>
      <c r="CK32" s="106"/>
      <c r="CL32" s="106"/>
      <c r="CM32" s="106"/>
      <c r="CN32" s="106"/>
      <c r="CO32" s="106"/>
      <c r="CP32" s="106"/>
      <c r="CQ32" s="106"/>
      <c r="CR32" s="106"/>
      <c r="CS32" s="106"/>
      <c r="CT32" s="106"/>
      <c r="CU32" s="106"/>
      <c r="CV32" s="106"/>
      <c r="CW32" s="106"/>
    </row>
    <row r="33" s="270" customFormat="true" ht="52.5" hidden="false" customHeight="true" outlineLevel="0" collapsed="false">
      <c r="A33" s="110"/>
      <c r="B33" s="374"/>
      <c r="C33" s="374"/>
      <c r="D33" s="374"/>
      <c r="E33" s="374"/>
      <c r="F33" s="374" t="s">
        <v>118</v>
      </c>
      <c r="G33" s="374" t="s">
        <v>119</v>
      </c>
      <c r="H33" s="374" t="s">
        <v>120</v>
      </c>
      <c r="I33" s="374" t="s">
        <v>121</v>
      </c>
      <c r="J33" s="374" t="s">
        <v>122</v>
      </c>
      <c r="K33" s="374" t="s">
        <v>123</v>
      </c>
      <c r="L33" s="374" t="s">
        <v>124</v>
      </c>
      <c r="M33" s="374" t="s">
        <v>125</v>
      </c>
      <c r="N33" s="374" t="s">
        <v>127</v>
      </c>
      <c r="O33" s="374" t="s">
        <v>128</v>
      </c>
      <c r="P33" s="374" t="s">
        <v>129</v>
      </c>
      <c r="Q33" s="374" t="s">
        <v>130</v>
      </c>
      <c r="R33" s="374" t="s">
        <v>131</v>
      </c>
      <c r="S33" s="374"/>
      <c r="T33" s="271"/>
      <c r="U33" s="174"/>
      <c r="V33" s="174"/>
      <c r="W33" s="174"/>
      <c r="X33" s="174"/>
      <c r="Y33" s="174"/>
      <c r="Z33" s="174"/>
      <c r="AA33" s="174"/>
      <c r="AB33" s="174"/>
      <c r="AC33" s="174"/>
      <c r="AD33" s="174"/>
      <c r="AE33" s="174"/>
      <c r="AF33" s="174"/>
      <c r="AG33" s="174"/>
      <c r="AH33" s="174"/>
      <c r="AI33" s="174"/>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c r="BM33" s="106"/>
      <c r="BN33" s="106"/>
      <c r="BO33" s="106"/>
      <c r="BP33" s="106"/>
      <c r="BQ33" s="106"/>
      <c r="BR33" s="106"/>
      <c r="BS33" s="106"/>
      <c r="BT33" s="106"/>
      <c r="BU33" s="106"/>
      <c r="BV33" s="106"/>
      <c r="BW33" s="106"/>
      <c r="BX33" s="106"/>
      <c r="BY33" s="106"/>
      <c r="BZ33" s="106"/>
      <c r="CA33" s="106"/>
      <c r="CB33" s="106"/>
      <c r="CC33" s="106"/>
      <c r="CD33" s="106"/>
      <c r="CE33" s="106"/>
      <c r="CF33" s="106"/>
      <c r="CG33" s="106"/>
      <c r="CH33" s="106"/>
      <c r="CI33" s="106"/>
      <c r="CJ33" s="106"/>
      <c r="CK33" s="106"/>
      <c r="CL33" s="106"/>
      <c r="CM33" s="106"/>
      <c r="CN33" s="106"/>
      <c r="CO33" s="106"/>
      <c r="CP33" s="106"/>
      <c r="CQ33" s="106"/>
      <c r="CR33" s="106"/>
      <c r="CS33" s="106"/>
      <c r="CT33" s="106"/>
      <c r="CU33" s="106"/>
      <c r="CV33" s="106"/>
      <c r="CW33" s="106"/>
    </row>
    <row r="34" s="270" customFormat="true" ht="16.5" hidden="false" customHeight="true" outlineLevel="0" collapsed="false">
      <c r="A34" s="110"/>
      <c r="B34" s="375" t="s">
        <v>132</v>
      </c>
      <c r="C34" s="375"/>
      <c r="D34" s="376" t="s">
        <v>133</v>
      </c>
      <c r="E34" s="376"/>
      <c r="F34" s="376"/>
      <c r="G34" s="376"/>
      <c r="H34" s="376"/>
      <c r="I34" s="376"/>
      <c r="J34" s="376"/>
      <c r="K34" s="376"/>
      <c r="L34" s="376"/>
      <c r="M34" s="376"/>
      <c r="N34" s="376"/>
      <c r="O34" s="376"/>
      <c r="P34" s="376"/>
      <c r="Q34" s="376"/>
      <c r="R34" s="376"/>
      <c r="S34" s="376"/>
      <c r="T34" s="271"/>
      <c r="U34" s="174"/>
      <c r="V34" s="174"/>
      <c r="W34" s="174"/>
      <c r="X34" s="174"/>
      <c r="Y34" s="174"/>
      <c r="Z34" s="174"/>
      <c r="AA34" s="174"/>
      <c r="AB34" s="174"/>
      <c r="AC34" s="174"/>
      <c r="AD34" s="174"/>
      <c r="AE34" s="174"/>
      <c r="AF34" s="174"/>
      <c r="AG34" s="174"/>
      <c r="AH34" s="174"/>
      <c r="AI34" s="174"/>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6"/>
      <c r="BM34" s="106"/>
      <c r="BN34" s="106"/>
      <c r="BO34" s="106"/>
      <c r="BP34" s="106"/>
      <c r="BQ34" s="106"/>
      <c r="BR34" s="106"/>
      <c r="BS34" s="106"/>
      <c r="BT34" s="106"/>
      <c r="BU34" s="106"/>
      <c r="BV34" s="106"/>
      <c r="BW34" s="106"/>
      <c r="BX34" s="106"/>
      <c r="BY34" s="106"/>
      <c r="BZ34" s="106"/>
      <c r="CA34" s="106"/>
      <c r="CB34" s="106"/>
      <c r="CC34" s="106"/>
      <c r="CD34" s="106"/>
      <c r="CE34" s="106"/>
      <c r="CF34" s="106"/>
      <c r="CG34" s="106"/>
      <c r="CH34" s="106"/>
      <c r="CI34" s="106"/>
      <c r="CJ34" s="106"/>
      <c r="CK34" s="106"/>
      <c r="CL34" s="106"/>
      <c r="CM34" s="106"/>
      <c r="CN34" s="106"/>
      <c r="CO34" s="106"/>
      <c r="CP34" s="106"/>
      <c r="CQ34" s="106"/>
      <c r="CR34" s="106"/>
      <c r="CS34" s="106"/>
      <c r="CT34" s="106"/>
      <c r="CU34" s="106"/>
      <c r="CV34" s="106"/>
      <c r="CW34" s="106"/>
    </row>
    <row r="35" s="270" customFormat="true" ht="16.5" hidden="false" customHeight="true" outlineLevel="0" collapsed="false">
      <c r="A35" s="110"/>
      <c r="B35" s="377" t="s">
        <v>135</v>
      </c>
      <c r="C35" s="377"/>
      <c r="D35" s="279"/>
      <c r="E35" s="279"/>
      <c r="F35" s="279"/>
      <c r="G35" s="279"/>
      <c r="H35" s="279"/>
      <c r="I35" s="279"/>
      <c r="J35" s="279"/>
      <c r="K35" s="279"/>
      <c r="L35" s="279"/>
      <c r="M35" s="279"/>
      <c r="N35" s="279"/>
      <c r="O35" s="279"/>
      <c r="P35" s="279"/>
      <c r="Q35" s="279"/>
      <c r="R35" s="279"/>
      <c r="S35" s="378" t="n">
        <f aca="false">SUM(D35:R35)</f>
        <v>0</v>
      </c>
      <c r="T35" s="271"/>
      <c r="U35" s="174"/>
      <c r="V35" s="174"/>
      <c r="W35" s="174"/>
      <c r="X35" s="174"/>
      <c r="Y35" s="174"/>
      <c r="Z35" s="174"/>
      <c r="AA35" s="174"/>
      <c r="AB35" s="174"/>
      <c r="AC35" s="174"/>
      <c r="AD35" s="174"/>
      <c r="AE35" s="174"/>
      <c r="AF35" s="174"/>
      <c r="AG35" s="174"/>
      <c r="AH35" s="174"/>
      <c r="AI35" s="174"/>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c r="BM35" s="106"/>
      <c r="BN35" s="106"/>
      <c r="BO35" s="106"/>
      <c r="BP35" s="106"/>
      <c r="BQ35" s="106"/>
      <c r="BR35" s="106"/>
      <c r="BS35" s="106"/>
      <c r="BT35" s="106"/>
      <c r="BU35" s="106"/>
      <c r="BV35" s="106"/>
      <c r="BW35" s="106"/>
      <c r="BX35" s="106"/>
      <c r="BY35" s="106"/>
      <c r="BZ35" s="106"/>
      <c r="CA35" s="106"/>
      <c r="CB35" s="106"/>
      <c r="CC35" s="106"/>
      <c r="CD35" s="106"/>
      <c r="CE35" s="106"/>
      <c r="CF35" s="106"/>
      <c r="CG35" s="106"/>
      <c r="CH35" s="106"/>
      <c r="CI35" s="106"/>
      <c r="CJ35" s="106"/>
      <c r="CK35" s="106"/>
      <c r="CL35" s="106"/>
      <c r="CM35" s="106"/>
      <c r="CN35" s="106"/>
      <c r="CO35" s="106"/>
      <c r="CP35" s="106"/>
      <c r="CQ35" s="106"/>
      <c r="CR35" s="106"/>
      <c r="CS35" s="106"/>
      <c r="CT35" s="106"/>
      <c r="CU35" s="106"/>
      <c r="CV35" s="106"/>
      <c r="CW35" s="106"/>
    </row>
    <row r="36" s="270" customFormat="true" ht="16.5" hidden="false" customHeight="true" outlineLevel="0" collapsed="false">
      <c r="A36" s="110"/>
      <c r="B36" s="379" t="s">
        <v>220</v>
      </c>
      <c r="C36" s="379"/>
      <c r="D36" s="279"/>
      <c r="E36" s="279"/>
      <c r="F36" s="279"/>
      <c r="G36" s="279"/>
      <c r="H36" s="279"/>
      <c r="I36" s="279"/>
      <c r="J36" s="279"/>
      <c r="K36" s="279"/>
      <c r="L36" s="279"/>
      <c r="M36" s="279"/>
      <c r="N36" s="279"/>
      <c r="O36" s="279"/>
      <c r="P36" s="279"/>
      <c r="Q36" s="279"/>
      <c r="R36" s="279"/>
      <c r="S36" s="378" t="n">
        <f aca="false">SUM(D36:R36)</f>
        <v>0</v>
      </c>
      <c r="T36" s="271"/>
      <c r="U36" s="174"/>
      <c r="V36" s="174"/>
      <c r="W36" s="174"/>
      <c r="X36" s="174"/>
      <c r="Y36" s="174"/>
      <c r="Z36" s="174"/>
      <c r="AA36" s="174"/>
      <c r="AB36" s="174"/>
      <c r="AC36" s="174"/>
      <c r="AD36" s="174"/>
      <c r="AE36" s="174"/>
      <c r="AF36" s="174"/>
      <c r="AG36" s="174"/>
      <c r="AH36" s="174"/>
      <c r="AI36" s="174"/>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6"/>
      <c r="BW36" s="106"/>
      <c r="BX36" s="106"/>
      <c r="BY36" s="106"/>
      <c r="BZ36" s="106"/>
      <c r="CA36" s="106"/>
      <c r="CB36" s="106"/>
      <c r="CC36" s="106"/>
      <c r="CD36" s="106"/>
      <c r="CE36" s="106"/>
      <c r="CF36" s="106"/>
      <c r="CG36" s="106"/>
      <c r="CH36" s="106"/>
      <c r="CI36" s="106"/>
      <c r="CJ36" s="106"/>
      <c r="CK36" s="106"/>
      <c r="CL36" s="106"/>
      <c r="CM36" s="106"/>
      <c r="CN36" s="106"/>
      <c r="CO36" s="106"/>
      <c r="CP36" s="106"/>
      <c r="CQ36" s="106"/>
      <c r="CR36" s="106"/>
      <c r="CS36" s="106"/>
      <c r="CT36" s="106"/>
      <c r="CU36" s="106"/>
      <c r="CV36" s="106"/>
      <c r="CW36" s="106"/>
    </row>
    <row r="37" s="270" customFormat="true" ht="16.5" hidden="false" customHeight="true" outlineLevel="0" collapsed="false">
      <c r="A37" s="110"/>
      <c r="B37" s="377" t="s">
        <v>141</v>
      </c>
      <c r="C37" s="377"/>
      <c r="D37" s="279"/>
      <c r="E37" s="279"/>
      <c r="F37" s="279"/>
      <c r="G37" s="279"/>
      <c r="H37" s="279"/>
      <c r="I37" s="279"/>
      <c r="J37" s="279"/>
      <c r="K37" s="279"/>
      <c r="L37" s="279"/>
      <c r="M37" s="279"/>
      <c r="N37" s="279"/>
      <c r="O37" s="279"/>
      <c r="P37" s="279"/>
      <c r="Q37" s="279"/>
      <c r="R37" s="279"/>
      <c r="S37" s="378" t="n">
        <f aca="false">SUM(D37:R37)</f>
        <v>0</v>
      </c>
      <c r="T37" s="271"/>
      <c r="U37" s="174"/>
      <c r="V37" s="174"/>
      <c r="W37" s="174"/>
      <c r="X37" s="174"/>
      <c r="Y37" s="174"/>
      <c r="Z37" s="174"/>
      <c r="AA37" s="174"/>
      <c r="AB37" s="174"/>
      <c r="AC37" s="174"/>
      <c r="AD37" s="174"/>
      <c r="AE37" s="174"/>
      <c r="AF37" s="174"/>
      <c r="AG37" s="174"/>
      <c r="AH37" s="174"/>
      <c r="AI37" s="174"/>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c r="BR37" s="106"/>
      <c r="BS37" s="106"/>
      <c r="BT37" s="106"/>
      <c r="BU37" s="106"/>
      <c r="BV37" s="106"/>
      <c r="BW37" s="106"/>
      <c r="BX37" s="106"/>
      <c r="BY37" s="106"/>
      <c r="BZ37" s="106"/>
      <c r="CA37" s="106"/>
      <c r="CB37" s="106"/>
      <c r="CC37" s="106"/>
      <c r="CD37" s="106"/>
      <c r="CE37" s="106"/>
      <c r="CF37" s="106"/>
      <c r="CG37" s="106"/>
      <c r="CH37" s="106"/>
      <c r="CI37" s="106"/>
      <c r="CJ37" s="106"/>
      <c r="CK37" s="106"/>
      <c r="CL37" s="106"/>
      <c r="CM37" s="106"/>
      <c r="CN37" s="106"/>
      <c r="CO37" s="106"/>
      <c r="CP37" s="106"/>
      <c r="CQ37" s="106"/>
      <c r="CR37" s="106"/>
      <c r="CS37" s="106"/>
      <c r="CT37" s="106"/>
      <c r="CU37" s="106"/>
      <c r="CV37" s="106"/>
      <c r="CW37" s="106"/>
    </row>
    <row r="38" s="270" customFormat="true" ht="16.5" hidden="false" customHeight="true" outlineLevel="0" collapsed="false">
      <c r="A38" s="110"/>
      <c r="B38" s="377" t="s">
        <v>137</v>
      </c>
      <c r="C38" s="377"/>
      <c r="D38" s="279"/>
      <c r="E38" s="279"/>
      <c r="F38" s="279"/>
      <c r="G38" s="279"/>
      <c r="H38" s="279"/>
      <c r="I38" s="279"/>
      <c r="J38" s="279"/>
      <c r="K38" s="279"/>
      <c r="L38" s="279"/>
      <c r="M38" s="279"/>
      <c r="N38" s="279"/>
      <c r="O38" s="279"/>
      <c r="P38" s="279"/>
      <c r="Q38" s="279"/>
      <c r="R38" s="279"/>
      <c r="S38" s="378" t="n">
        <f aca="false">SUM(D38:R38)</f>
        <v>0</v>
      </c>
      <c r="T38" s="271"/>
      <c r="U38" s="174"/>
      <c r="V38" s="174"/>
      <c r="W38" s="174"/>
      <c r="X38" s="174"/>
      <c r="Y38" s="174"/>
      <c r="Z38" s="174"/>
      <c r="AA38" s="174"/>
      <c r="AB38" s="174"/>
      <c r="AC38" s="174"/>
      <c r="AD38" s="174"/>
      <c r="AE38" s="174"/>
      <c r="AF38" s="174"/>
      <c r="AG38" s="174"/>
      <c r="AH38" s="174"/>
      <c r="AI38" s="174"/>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S38" s="106"/>
      <c r="BT38" s="106"/>
      <c r="BU38" s="106"/>
      <c r="BV38" s="106"/>
      <c r="BW38" s="106"/>
      <c r="BX38" s="106"/>
      <c r="BY38" s="106"/>
      <c r="BZ38" s="106"/>
      <c r="CA38" s="106"/>
      <c r="CB38" s="106"/>
      <c r="CC38" s="106"/>
      <c r="CD38" s="106"/>
      <c r="CE38" s="106"/>
      <c r="CF38" s="106"/>
      <c r="CG38" s="106"/>
      <c r="CH38" s="106"/>
      <c r="CI38" s="106"/>
      <c r="CJ38" s="106"/>
      <c r="CK38" s="106"/>
      <c r="CL38" s="106"/>
      <c r="CM38" s="106"/>
      <c r="CN38" s="106"/>
      <c r="CO38" s="106"/>
      <c r="CP38" s="106"/>
      <c r="CQ38" s="106"/>
      <c r="CR38" s="106"/>
      <c r="CS38" s="106"/>
      <c r="CT38" s="106"/>
      <c r="CU38" s="106"/>
      <c r="CV38" s="106"/>
      <c r="CW38" s="106"/>
    </row>
    <row r="39" s="270" customFormat="true" ht="16.5" hidden="false" customHeight="true" outlineLevel="0" collapsed="false">
      <c r="A39" s="110"/>
      <c r="B39" s="379" t="s">
        <v>142</v>
      </c>
      <c r="C39" s="380" t="s">
        <v>143</v>
      </c>
      <c r="D39" s="279"/>
      <c r="E39" s="279"/>
      <c r="F39" s="279"/>
      <c r="G39" s="279"/>
      <c r="H39" s="279"/>
      <c r="I39" s="279"/>
      <c r="J39" s="279"/>
      <c r="K39" s="279"/>
      <c r="L39" s="279"/>
      <c r="M39" s="279"/>
      <c r="N39" s="279"/>
      <c r="O39" s="279"/>
      <c r="P39" s="279"/>
      <c r="Q39" s="279"/>
      <c r="R39" s="279"/>
      <c r="S39" s="287" t="n">
        <f aca="false">SUM(D39:R39)</f>
        <v>0</v>
      </c>
      <c r="T39" s="271"/>
      <c r="U39" s="174"/>
      <c r="V39" s="174"/>
      <c r="W39" s="174"/>
      <c r="X39" s="174"/>
      <c r="Y39" s="174"/>
      <c r="Z39" s="174"/>
      <c r="AA39" s="174"/>
      <c r="AB39" s="174"/>
      <c r="AC39" s="174"/>
      <c r="AD39" s="174"/>
      <c r="AE39" s="174"/>
      <c r="AF39" s="174"/>
      <c r="AG39" s="174"/>
      <c r="AH39" s="174"/>
      <c r="AI39" s="174"/>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row>
    <row r="40" s="270" customFormat="true" ht="16.5" hidden="false" customHeight="true" outlineLevel="0" collapsed="false">
      <c r="A40" s="110"/>
      <c r="B40" s="379"/>
      <c r="C40" s="381" t="s">
        <v>144</v>
      </c>
      <c r="D40" s="279"/>
      <c r="E40" s="279"/>
      <c r="F40" s="279"/>
      <c r="G40" s="279"/>
      <c r="H40" s="279"/>
      <c r="I40" s="279"/>
      <c r="J40" s="279"/>
      <c r="K40" s="279"/>
      <c r="L40" s="279"/>
      <c r="M40" s="279"/>
      <c r="N40" s="279"/>
      <c r="O40" s="279"/>
      <c r="P40" s="279"/>
      <c r="Q40" s="279"/>
      <c r="R40" s="279"/>
      <c r="S40" s="287" t="n">
        <f aca="false">SUM(D40:R40)</f>
        <v>0</v>
      </c>
      <c r="T40" s="243"/>
      <c r="U40" s="243"/>
      <c r="V40" s="174"/>
      <c r="W40" s="174"/>
      <c r="X40" s="174"/>
      <c r="Y40" s="174"/>
      <c r="Z40" s="174"/>
      <c r="AA40" s="174"/>
      <c r="AB40" s="174"/>
      <c r="AC40" s="174"/>
      <c r="AD40" s="174"/>
      <c r="AE40" s="174"/>
      <c r="AF40" s="174"/>
      <c r="AG40" s="174"/>
      <c r="AH40" s="174"/>
      <c r="AI40" s="174"/>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c r="CC40" s="106"/>
      <c r="CD40" s="106"/>
      <c r="CE40" s="106"/>
      <c r="CF40" s="106"/>
      <c r="CG40" s="106"/>
      <c r="CH40" s="106"/>
      <c r="CI40" s="106"/>
      <c r="CJ40" s="106"/>
      <c r="CK40" s="106"/>
      <c r="CL40" s="106"/>
      <c r="CM40" s="106"/>
      <c r="CN40" s="106"/>
      <c r="CO40" s="106"/>
      <c r="CP40" s="106"/>
      <c r="CQ40" s="106"/>
      <c r="CR40" s="106"/>
      <c r="CS40" s="106"/>
      <c r="CT40" s="106"/>
      <c r="CU40" s="106"/>
      <c r="CV40" s="106"/>
      <c r="CW40" s="106"/>
    </row>
    <row r="41" s="270" customFormat="true" ht="16.5" hidden="false" customHeight="true" outlineLevel="0" collapsed="false">
      <c r="A41" s="110"/>
      <c r="B41" s="382" t="s">
        <v>146</v>
      </c>
      <c r="C41" s="382"/>
      <c r="D41" s="378" t="n">
        <f aca="false">SUM(D35:D40)</f>
        <v>0</v>
      </c>
      <c r="E41" s="378" t="n">
        <f aca="false">SUM(E35:E40)</f>
        <v>0</v>
      </c>
      <c r="F41" s="378" t="n">
        <f aca="false">SUM(F35:F40)</f>
        <v>0</v>
      </c>
      <c r="G41" s="378" t="n">
        <f aca="false">SUM(G35:G40)</f>
        <v>0</v>
      </c>
      <c r="H41" s="378" t="n">
        <f aca="false">SUM(H35:H40)</f>
        <v>0</v>
      </c>
      <c r="I41" s="378" t="n">
        <f aca="false">SUM(I35:I40)</f>
        <v>0</v>
      </c>
      <c r="J41" s="378" t="n">
        <f aca="false">SUM(J35:J40)</f>
        <v>0</v>
      </c>
      <c r="K41" s="378" t="n">
        <f aca="false">SUM(K35:K40)</f>
        <v>0</v>
      </c>
      <c r="L41" s="378" t="n">
        <f aca="false">SUM(L35:L40)</f>
        <v>0</v>
      </c>
      <c r="M41" s="378" t="n">
        <f aca="false">SUM(M35:M40)</f>
        <v>0</v>
      </c>
      <c r="N41" s="378" t="n">
        <f aca="false">SUM(N35:N40)</f>
        <v>0</v>
      </c>
      <c r="O41" s="378" t="n">
        <f aca="false">SUM(O35:O40)</f>
        <v>0</v>
      </c>
      <c r="P41" s="378" t="n">
        <f aca="false">SUM(P35:P40)</f>
        <v>0</v>
      </c>
      <c r="Q41" s="378" t="n">
        <f aca="false">SUM(Q35:Q40)</f>
        <v>0</v>
      </c>
      <c r="R41" s="378" t="n">
        <f aca="false">SUM(R35:R40)</f>
        <v>0</v>
      </c>
      <c r="S41" s="378" t="n">
        <f aca="false">SUM(D41:R41)</f>
        <v>0</v>
      </c>
      <c r="T41" s="243"/>
      <c r="U41" s="243"/>
      <c r="V41" s="174"/>
      <c r="W41" s="174"/>
      <c r="X41" s="174"/>
      <c r="Y41" s="174"/>
      <c r="Z41" s="174"/>
      <c r="AA41" s="174"/>
      <c r="AB41" s="174"/>
      <c r="AC41" s="174"/>
      <c r="AD41" s="174"/>
      <c r="AE41" s="174"/>
      <c r="AF41" s="174"/>
      <c r="AG41" s="174"/>
      <c r="AH41" s="174"/>
      <c r="AI41" s="174"/>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c r="CC41" s="106"/>
      <c r="CD41" s="106"/>
      <c r="CE41" s="106"/>
      <c r="CF41" s="106"/>
      <c r="CG41" s="106"/>
      <c r="CH41" s="106"/>
      <c r="CI41" s="106"/>
      <c r="CJ41" s="106"/>
      <c r="CK41" s="106"/>
      <c r="CL41" s="106"/>
      <c r="CM41" s="106"/>
      <c r="CN41" s="106"/>
      <c r="CO41" s="106"/>
      <c r="CP41" s="106"/>
      <c r="CQ41" s="106"/>
      <c r="CR41" s="106"/>
      <c r="CS41" s="106"/>
      <c r="CT41" s="106"/>
      <c r="CU41" s="106"/>
      <c r="CV41" s="106"/>
      <c r="CW41" s="106"/>
    </row>
    <row r="42" s="270" customFormat="true" ht="16.5" hidden="false" customHeight="true" outlineLevel="0" collapsed="false">
      <c r="A42" s="110"/>
      <c r="B42" s="375" t="s">
        <v>147</v>
      </c>
      <c r="C42" s="375"/>
      <c r="D42" s="376"/>
      <c r="E42" s="376"/>
      <c r="F42" s="376"/>
      <c r="G42" s="376"/>
      <c r="H42" s="376"/>
      <c r="I42" s="376"/>
      <c r="J42" s="376"/>
      <c r="K42" s="376"/>
      <c r="L42" s="376"/>
      <c r="M42" s="376"/>
      <c r="N42" s="376"/>
      <c r="O42" s="376"/>
      <c r="P42" s="376"/>
      <c r="Q42" s="376"/>
      <c r="R42" s="376"/>
      <c r="S42" s="376"/>
      <c r="T42" s="291"/>
      <c r="U42" s="291"/>
      <c r="V42" s="174"/>
      <c r="W42" s="174"/>
      <c r="X42" s="174"/>
      <c r="Y42" s="174"/>
      <c r="Z42" s="174"/>
      <c r="AA42" s="174"/>
      <c r="AB42" s="174"/>
      <c r="AC42" s="174"/>
      <c r="AD42" s="174"/>
      <c r="AE42" s="174"/>
      <c r="AF42" s="174"/>
      <c r="AG42" s="174"/>
      <c r="AH42" s="174"/>
      <c r="AI42" s="174"/>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c r="CC42" s="106"/>
      <c r="CD42" s="106"/>
      <c r="CE42" s="106"/>
      <c r="CF42" s="106"/>
      <c r="CG42" s="106"/>
      <c r="CH42" s="106"/>
      <c r="CI42" s="106"/>
      <c r="CJ42" s="106"/>
      <c r="CK42" s="106"/>
      <c r="CL42" s="106"/>
      <c r="CM42" s="106"/>
      <c r="CN42" s="106"/>
      <c r="CO42" s="106"/>
      <c r="CP42" s="106"/>
      <c r="CQ42" s="106"/>
      <c r="CR42" s="106"/>
      <c r="CS42" s="106"/>
      <c r="CT42" s="106"/>
      <c r="CU42" s="106"/>
      <c r="CV42" s="106"/>
      <c r="CW42" s="106"/>
    </row>
    <row r="43" s="270" customFormat="true" ht="18" hidden="false" customHeight="true" outlineLevel="0" collapsed="false">
      <c r="A43" s="110"/>
      <c r="B43" s="377" t="s">
        <v>148</v>
      </c>
      <c r="C43" s="377"/>
      <c r="D43" s="279"/>
      <c r="E43" s="279"/>
      <c r="F43" s="279"/>
      <c r="G43" s="279"/>
      <c r="H43" s="279"/>
      <c r="I43" s="279"/>
      <c r="J43" s="279"/>
      <c r="K43" s="279"/>
      <c r="L43" s="279"/>
      <c r="M43" s="279"/>
      <c r="N43" s="279"/>
      <c r="O43" s="279"/>
      <c r="P43" s="279"/>
      <c r="Q43" s="279"/>
      <c r="R43" s="279"/>
      <c r="S43" s="287" t="n">
        <f aca="false">SUM(D43:R43)</f>
        <v>0</v>
      </c>
      <c r="T43" s="243"/>
      <c r="U43" s="243"/>
      <c r="V43" s="174"/>
      <c r="W43" s="174"/>
      <c r="X43" s="174"/>
      <c r="Y43" s="174"/>
      <c r="Z43" s="174"/>
      <c r="AA43" s="174"/>
      <c r="AB43" s="174"/>
      <c r="AC43" s="174"/>
      <c r="AD43" s="174"/>
      <c r="AE43" s="174"/>
      <c r="AF43" s="174"/>
      <c r="AG43" s="174"/>
      <c r="AH43" s="174"/>
      <c r="AI43" s="174"/>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c r="CD43" s="106"/>
      <c r="CE43" s="106"/>
      <c r="CF43" s="106"/>
      <c r="CG43" s="106"/>
      <c r="CH43" s="106"/>
      <c r="CI43" s="106"/>
      <c r="CJ43" s="106"/>
      <c r="CK43" s="106"/>
      <c r="CL43" s="106"/>
      <c r="CM43" s="106"/>
      <c r="CN43" s="106"/>
      <c r="CO43" s="106"/>
      <c r="CP43" s="106"/>
      <c r="CQ43" s="106"/>
      <c r="CR43" s="106"/>
      <c r="CS43" s="106"/>
      <c r="CT43" s="106"/>
      <c r="CU43" s="106"/>
      <c r="CV43" s="106"/>
      <c r="CW43" s="106"/>
    </row>
    <row r="44" s="270" customFormat="true" ht="16.5" hidden="false" customHeight="true" outlineLevel="0" collapsed="false">
      <c r="A44" s="110"/>
      <c r="B44" s="377" t="s">
        <v>150</v>
      </c>
      <c r="C44" s="377"/>
      <c r="D44" s="279"/>
      <c r="E44" s="279"/>
      <c r="F44" s="279"/>
      <c r="G44" s="279"/>
      <c r="H44" s="279"/>
      <c r="I44" s="279"/>
      <c r="J44" s="279"/>
      <c r="K44" s="279"/>
      <c r="L44" s="279"/>
      <c r="M44" s="279"/>
      <c r="N44" s="279"/>
      <c r="O44" s="279"/>
      <c r="P44" s="279"/>
      <c r="Q44" s="279"/>
      <c r="R44" s="279"/>
      <c r="S44" s="287" t="n">
        <f aca="false">SUM(D44:R44)</f>
        <v>0</v>
      </c>
      <c r="T44" s="243"/>
      <c r="U44" s="243"/>
      <c r="V44" s="174"/>
      <c r="W44" s="174"/>
      <c r="X44" s="174"/>
      <c r="Y44" s="174"/>
      <c r="Z44" s="174"/>
      <c r="AA44" s="174"/>
      <c r="AB44" s="174"/>
      <c r="AC44" s="174"/>
      <c r="AD44" s="174"/>
      <c r="AE44" s="174"/>
      <c r="AF44" s="174"/>
      <c r="AG44" s="174"/>
      <c r="AH44" s="174"/>
      <c r="AI44" s="174"/>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row>
    <row r="45" s="270" customFormat="true" ht="16.5" hidden="false" customHeight="true" outlineLevel="0" collapsed="false">
      <c r="A45" s="110"/>
      <c r="B45" s="377" t="s">
        <v>221</v>
      </c>
      <c r="C45" s="377"/>
      <c r="D45" s="279"/>
      <c r="E45" s="279"/>
      <c r="F45" s="279"/>
      <c r="G45" s="279"/>
      <c r="H45" s="279"/>
      <c r="I45" s="279"/>
      <c r="J45" s="279"/>
      <c r="K45" s="279"/>
      <c r="L45" s="279"/>
      <c r="M45" s="279"/>
      <c r="N45" s="279"/>
      <c r="O45" s="279"/>
      <c r="P45" s="279"/>
      <c r="Q45" s="279"/>
      <c r="R45" s="279"/>
      <c r="S45" s="287" t="n">
        <f aca="false">SUM(D45:R45)</f>
        <v>0</v>
      </c>
      <c r="T45" s="243"/>
      <c r="U45" s="243"/>
      <c r="V45" s="174"/>
      <c r="W45" s="174"/>
      <c r="X45" s="174"/>
      <c r="Y45" s="174"/>
      <c r="Z45" s="174"/>
      <c r="AA45" s="174"/>
      <c r="AB45" s="174"/>
      <c r="AC45" s="174"/>
      <c r="AD45" s="174"/>
      <c r="AE45" s="174"/>
      <c r="AF45" s="174"/>
      <c r="AG45" s="174"/>
      <c r="AH45" s="174"/>
      <c r="AI45" s="174"/>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c r="CC45" s="106"/>
      <c r="CD45" s="106"/>
      <c r="CE45" s="106"/>
      <c r="CF45" s="106"/>
      <c r="CG45" s="106"/>
      <c r="CH45" s="106"/>
      <c r="CI45" s="106"/>
      <c r="CJ45" s="106"/>
      <c r="CK45" s="106"/>
      <c r="CL45" s="106"/>
      <c r="CM45" s="106"/>
      <c r="CN45" s="106"/>
      <c r="CO45" s="106"/>
      <c r="CP45" s="106"/>
      <c r="CQ45" s="106"/>
      <c r="CR45" s="106"/>
      <c r="CS45" s="106"/>
      <c r="CT45" s="106"/>
      <c r="CU45" s="106"/>
      <c r="CV45" s="106"/>
      <c r="CW45" s="106"/>
    </row>
    <row r="46" s="270" customFormat="true" ht="16.5" hidden="false" customHeight="true" outlineLevel="0" collapsed="false">
      <c r="A46" s="110"/>
      <c r="B46" s="382" t="s">
        <v>146</v>
      </c>
      <c r="C46" s="382"/>
      <c r="D46" s="378" t="n">
        <f aca="false">SUM(D43:D45)</f>
        <v>0</v>
      </c>
      <c r="E46" s="378" t="n">
        <f aca="false">SUM(E43:E45)</f>
        <v>0</v>
      </c>
      <c r="F46" s="378" t="n">
        <f aca="false">SUM(F43:F45)</f>
        <v>0</v>
      </c>
      <c r="G46" s="378" t="n">
        <f aca="false">SUM(G43:G45)</f>
        <v>0</v>
      </c>
      <c r="H46" s="378" t="n">
        <f aca="false">SUM(H43:H45)</f>
        <v>0</v>
      </c>
      <c r="I46" s="378" t="n">
        <f aca="false">SUM(I43:I45)</f>
        <v>0</v>
      </c>
      <c r="J46" s="378" t="n">
        <f aca="false">SUM(J43:J45)</f>
        <v>0</v>
      </c>
      <c r="K46" s="378" t="n">
        <f aca="false">SUM(K43:K45)</f>
        <v>0</v>
      </c>
      <c r="L46" s="378" t="n">
        <f aca="false">SUM(L43:L45)</f>
        <v>0</v>
      </c>
      <c r="M46" s="378" t="n">
        <f aca="false">SUM(M43:M45)</f>
        <v>0</v>
      </c>
      <c r="N46" s="378" t="n">
        <f aca="false">SUM(N43:N45)</f>
        <v>0</v>
      </c>
      <c r="O46" s="378" t="n">
        <f aca="false">SUM(O43:O45)</f>
        <v>0</v>
      </c>
      <c r="P46" s="378" t="n">
        <f aca="false">SUM(P43:P45)</f>
        <v>0</v>
      </c>
      <c r="Q46" s="378" t="n">
        <f aca="false">SUM(Q43:Q45)</f>
        <v>0</v>
      </c>
      <c r="R46" s="378" t="n">
        <f aca="false">SUM(R43:R45)</f>
        <v>0</v>
      </c>
      <c r="S46" s="378" t="n">
        <f aca="false">SUM(D46:R46)</f>
        <v>0</v>
      </c>
      <c r="T46" s="243"/>
      <c r="U46" s="243"/>
      <c r="V46" s="174"/>
      <c r="W46" s="174"/>
      <c r="X46" s="174"/>
      <c r="Y46" s="174"/>
      <c r="Z46" s="174"/>
      <c r="AA46" s="174"/>
      <c r="AB46" s="174"/>
      <c r="AC46" s="174"/>
      <c r="AD46" s="174"/>
      <c r="AE46" s="174"/>
      <c r="AF46" s="174"/>
      <c r="AG46" s="174"/>
      <c r="AH46" s="174"/>
      <c r="AI46" s="174"/>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c r="CC46" s="106"/>
      <c r="CD46" s="106"/>
      <c r="CE46" s="106"/>
      <c r="CF46" s="106"/>
      <c r="CG46" s="106"/>
      <c r="CH46" s="106"/>
      <c r="CI46" s="106"/>
      <c r="CJ46" s="106"/>
      <c r="CK46" s="106"/>
      <c r="CL46" s="106"/>
      <c r="CM46" s="106"/>
      <c r="CN46" s="106"/>
      <c r="CO46" s="106"/>
      <c r="CP46" s="106"/>
      <c r="CQ46" s="106"/>
      <c r="CR46" s="106"/>
      <c r="CS46" s="106"/>
      <c r="CT46" s="106"/>
      <c r="CU46" s="106"/>
      <c r="CV46" s="106"/>
      <c r="CW46" s="106"/>
    </row>
    <row r="47" s="270" customFormat="true" ht="16.5" hidden="false" customHeight="true" outlineLevel="0" collapsed="false">
      <c r="A47" s="110"/>
      <c r="B47" s="375" t="s">
        <v>156</v>
      </c>
      <c r="C47" s="375"/>
      <c r="D47" s="383" t="n">
        <v>1</v>
      </c>
      <c r="E47" s="383"/>
      <c r="F47" s="383"/>
      <c r="G47" s="383"/>
      <c r="H47" s="383"/>
      <c r="I47" s="383"/>
      <c r="J47" s="383"/>
      <c r="K47" s="383"/>
      <c r="L47" s="383"/>
      <c r="M47" s="383"/>
      <c r="N47" s="383"/>
      <c r="O47" s="383"/>
      <c r="P47" s="383"/>
      <c r="Q47" s="383"/>
      <c r="R47" s="383"/>
      <c r="S47" s="383"/>
      <c r="T47" s="243"/>
      <c r="U47" s="243"/>
      <c r="V47" s="174"/>
      <c r="W47" s="174"/>
      <c r="X47" s="174"/>
      <c r="Y47" s="174"/>
      <c r="Z47" s="174"/>
      <c r="AA47" s="174"/>
      <c r="AB47" s="174"/>
      <c r="AC47" s="174"/>
      <c r="AD47" s="174"/>
      <c r="AE47" s="174"/>
      <c r="AF47" s="174"/>
      <c r="AG47" s="174"/>
      <c r="AH47" s="174"/>
      <c r="AI47" s="174"/>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c r="CC47" s="106"/>
      <c r="CD47" s="106"/>
      <c r="CE47" s="106"/>
      <c r="CF47" s="106"/>
      <c r="CG47" s="106"/>
      <c r="CH47" s="106"/>
      <c r="CI47" s="106"/>
      <c r="CJ47" s="106"/>
      <c r="CK47" s="106"/>
      <c r="CL47" s="106"/>
      <c r="CM47" s="106"/>
      <c r="CN47" s="106"/>
      <c r="CO47" s="106"/>
      <c r="CP47" s="106"/>
      <c r="CQ47" s="106"/>
      <c r="CR47" s="106"/>
      <c r="CS47" s="106"/>
      <c r="CT47" s="106"/>
      <c r="CU47" s="106"/>
      <c r="CV47" s="106"/>
      <c r="CW47" s="106"/>
    </row>
    <row r="48" s="270" customFormat="true" ht="16.5" hidden="false" customHeight="true" outlineLevel="0" collapsed="false">
      <c r="A48" s="110"/>
      <c r="B48" s="384" t="s">
        <v>157</v>
      </c>
      <c r="C48" s="384"/>
      <c r="D48" s="385"/>
      <c r="E48" s="385"/>
      <c r="F48" s="385"/>
      <c r="G48" s="385"/>
      <c r="H48" s="385"/>
      <c r="I48" s="385"/>
      <c r="J48" s="385"/>
      <c r="K48" s="385"/>
      <c r="L48" s="385"/>
      <c r="M48" s="385"/>
      <c r="N48" s="385"/>
      <c r="O48" s="385"/>
      <c r="P48" s="385"/>
      <c r="Q48" s="385"/>
      <c r="R48" s="385"/>
      <c r="S48" s="287" t="n">
        <f aca="false">SUM(D48:R48)</f>
        <v>0</v>
      </c>
      <c r="T48" s="243"/>
      <c r="U48" s="243"/>
      <c r="V48" s="174"/>
      <c r="W48" s="174"/>
      <c r="X48" s="174"/>
      <c r="Y48" s="174"/>
      <c r="Z48" s="174"/>
      <c r="AA48" s="174"/>
      <c r="AB48" s="174"/>
      <c r="AC48" s="174"/>
      <c r="AD48" s="174"/>
      <c r="AE48" s="174"/>
      <c r="AF48" s="174"/>
      <c r="AG48" s="174"/>
      <c r="AH48" s="174"/>
      <c r="AI48" s="174"/>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c r="BW48" s="106"/>
      <c r="BX48" s="106"/>
      <c r="BY48" s="106"/>
      <c r="BZ48" s="106"/>
      <c r="CA48" s="106"/>
      <c r="CB48" s="106"/>
      <c r="CC48" s="106"/>
      <c r="CD48" s="106"/>
      <c r="CE48" s="106"/>
      <c r="CF48" s="106"/>
      <c r="CG48" s="106"/>
      <c r="CH48" s="106"/>
      <c r="CI48" s="106"/>
      <c r="CJ48" s="106"/>
      <c r="CK48" s="106"/>
      <c r="CL48" s="106"/>
      <c r="CM48" s="106"/>
      <c r="CN48" s="106"/>
      <c r="CO48" s="106"/>
      <c r="CP48" s="106"/>
      <c r="CQ48" s="106"/>
      <c r="CR48" s="106"/>
      <c r="CS48" s="106"/>
      <c r="CT48" s="106"/>
      <c r="CU48" s="106"/>
      <c r="CV48" s="106"/>
      <c r="CW48" s="106"/>
    </row>
    <row r="49" s="270" customFormat="true" ht="16.5" hidden="false" customHeight="true" outlineLevel="0" collapsed="false">
      <c r="A49" s="110"/>
      <c r="B49" s="382" t="s">
        <v>159</v>
      </c>
      <c r="C49" s="382"/>
      <c r="D49" s="292" t="n">
        <f aca="false">SUM(D41,D46,D48)</f>
        <v>0</v>
      </c>
      <c r="E49" s="292" t="n">
        <f aca="false">SUM(E41,E46,E48)</f>
        <v>0</v>
      </c>
      <c r="F49" s="292" t="n">
        <f aca="false">SUM(F41,F46,F48)</f>
        <v>0</v>
      </c>
      <c r="G49" s="292" t="n">
        <f aca="false">SUM(G41,G46,G48)</f>
        <v>0</v>
      </c>
      <c r="H49" s="292" t="n">
        <f aca="false">SUM(H41,H46,H48)</f>
        <v>0</v>
      </c>
      <c r="I49" s="292" t="n">
        <f aca="false">SUM(I41,I46,I48)</f>
        <v>0</v>
      </c>
      <c r="J49" s="292" t="n">
        <f aca="false">SUM(J41,J46,J48)</f>
        <v>0</v>
      </c>
      <c r="K49" s="292" t="n">
        <f aca="false">SUM(K41,K46,K48)</f>
        <v>0</v>
      </c>
      <c r="L49" s="292" t="n">
        <f aca="false">SUM(L41,L46,L48)</f>
        <v>0</v>
      </c>
      <c r="M49" s="292" t="n">
        <f aca="false">SUM(M41,M46,M48)</f>
        <v>0</v>
      </c>
      <c r="N49" s="292" t="n">
        <f aca="false">SUM(N41,N46,N48)</f>
        <v>0</v>
      </c>
      <c r="O49" s="292" t="n">
        <f aca="false">SUM(O41,O46,O48)</f>
        <v>0</v>
      </c>
      <c r="P49" s="292" t="n">
        <f aca="false">SUM(P41,P46,P48)</f>
        <v>0</v>
      </c>
      <c r="Q49" s="292" t="n">
        <f aca="false">SUM(Q41,Q46,Q48)</f>
        <v>0</v>
      </c>
      <c r="R49" s="292" t="n">
        <f aca="false">SUM(R41,R46,R48)</f>
        <v>0</v>
      </c>
      <c r="S49" s="292" t="n">
        <f aca="false">SUM(S41,S46,S48)</f>
        <v>0</v>
      </c>
      <c r="T49" s="243"/>
      <c r="U49" s="243"/>
      <c r="V49" s="174"/>
      <c r="W49" s="174"/>
      <c r="X49" s="174"/>
      <c r="Y49" s="174"/>
      <c r="Z49" s="174"/>
      <c r="AA49" s="174"/>
      <c r="AB49" s="174"/>
      <c r="AC49" s="174"/>
      <c r="AD49" s="174"/>
      <c r="AE49" s="174"/>
      <c r="AF49" s="174"/>
      <c r="AG49" s="174"/>
      <c r="AH49" s="174"/>
      <c r="AI49" s="174"/>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c r="BW49" s="106"/>
      <c r="BX49" s="106"/>
      <c r="BY49" s="106"/>
      <c r="BZ49" s="106"/>
      <c r="CA49" s="106"/>
      <c r="CB49" s="106"/>
      <c r="CC49" s="106"/>
      <c r="CD49" s="106"/>
      <c r="CE49" s="106"/>
      <c r="CF49" s="106"/>
      <c r="CG49" s="106"/>
      <c r="CH49" s="106"/>
      <c r="CI49" s="106"/>
      <c r="CJ49" s="106"/>
      <c r="CK49" s="106"/>
      <c r="CL49" s="106"/>
      <c r="CM49" s="106"/>
      <c r="CN49" s="106"/>
      <c r="CO49" s="106"/>
      <c r="CP49" s="106"/>
      <c r="CQ49" s="106"/>
      <c r="CR49" s="106"/>
      <c r="CS49" s="106"/>
      <c r="CT49" s="106"/>
      <c r="CU49" s="106"/>
      <c r="CV49" s="106"/>
      <c r="CW49" s="106"/>
    </row>
    <row r="50" s="51" customFormat="true" ht="7.5" hidden="false" customHeight="true" outlineLevel="0" collapsed="false">
      <c r="A50" s="50"/>
      <c r="B50" s="296"/>
      <c r="C50" s="296"/>
      <c r="D50" s="296"/>
      <c r="E50" s="296"/>
      <c r="F50" s="296"/>
      <c r="G50" s="296"/>
      <c r="H50" s="296"/>
      <c r="I50" s="296"/>
      <c r="J50" s="296"/>
      <c r="K50" s="296"/>
      <c r="L50" s="296"/>
      <c r="M50" s="296"/>
      <c r="N50" s="296"/>
      <c r="O50" s="296"/>
      <c r="P50" s="296"/>
      <c r="Q50" s="296"/>
      <c r="R50" s="296"/>
      <c r="S50" s="50"/>
      <c r="T50" s="50"/>
      <c r="U50" s="50"/>
    </row>
    <row r="51" s="51" customFormat="true" ht="18" hidden="false" customHeight="true" outlineLevel="0" collapsed="false">
      <c r="A51" s="50"/>
      <c r="B51" s="297" t="s">
        <v>160</v>
      </c>
      <c r="C51" s="296"/>
      <c r="D51" s="296"/>
      <c r="E51" s="296"/>
      <c r="F51" s="296"/>
      <c r="G51" s="296"/>
      <c r="H51" s="296"/>
      <c r="I51" s="296"/>
      <c r="J51" s="296"/>
      <c r="K51" s="296"/>
      <c r="L51" s="296"/>
      <c r="M51" s="296"/>
      <c r="N51" s="296"/>
      <c r="O51" s="296"/>
      <c r="P51" s="296"/>
      <c r="Q51" s="296"/>
      <c r="R51" s="296"/>
      <c r="S51" s="50"/>
      <c r="T51" s="50"/>
      <c r="U51" s="50"/>
    </row>
    <row r="52" s="51" customFormat="true" ht="18" hidden="false" customHeight="true" outlineLevel="0" collapsed="false">
      <c r="A52" s="50"/>
      <c r="B52" s="296"/>
      <c r="C52" s="296"/>
      <c r="D52" s="296"/>
      <c r="E52" s="296"/>
      <c r="F52" s="296"/>
      <c r="G52" s="296"/>
      <c r="H52" s="296"/>
      <c r="I52" s="296"/>
      <c r="J52" s="296"/>
      <c r="K52" s="296"/>
      <c r="L52" s="296"/>
      <c r="M52" s="296"/>
      <c r="N52" s="296"/>
      <c r="O52" s="296"/>
      <c r="P52" s="296"/>
      <c r="Q52" s="296"/>
      <c r="R52" s="296"/>
      <c r="S52" s="50"/>
      <c r="T52" s="50"/>
      <c r="U52" s="50"/>
    </row>
    <row r="53" customFormat="false" ht="18" hidden="false" customHeight="true" outlineLevel="0" collapsed="false">
      <c r="A53" s="254"/>
      <c r="B53" s="299"/>
      <c r="C53" s="299"/>
      <c r="D53" s="299"/>
      <c r="E53" s="299"/>
      <c r="F53" s="299"/>
      <c r="G53" s="299"/>
      <c r="H53" s="299"/>
      <c r="I53" s="299"/>
      <c r="J53" s="299"/>
      <c r="K53" s="299"/>
      <c r="L53" s="299"/>
      <c r="M53" s="299"/>
      <c r="N53" s="299"/>
      <c r="O53" s="299"/>
      <c r="P53" s="299"/>
      <c r="Q53" s="299"/>
      <c r="R53" s="299"/>
      <c r="S53" s="254"/>
      <c r="T53" s="254"/>
      <c r="U53" s="254"/>
    </row>
    <row r="54" s="302" customFormat="true" ht="18" hidden="false" customHeight="true" outlineLevel="0" collapsed="false">
      <c r="A54" s="231"/>
      <c r="B54" s="231" t="s">
        <v>161</v>
      </c>
      <c r="C54" s="231"/>
      <c r="D54" s="231"/>
      <c r="E54" s="300"/>
      <c r="F54" s="300"/>
      <c r="G54" s="300"/>
      <c r="H54" s="301"/>
      <c r="I54" s="231"/>
      <c r="J54" s="231"/>
      <c r="K54" s="231"/>
      <c r="L54" s="231"/>
      <c r="M54" s="231"/>
      <c r="N54" s="231"/>
      <c r="O54" s="231"/>
      <c r="P54" s="231"/>
      <c r="Q54" s="231"/>
      <c r="R54" s="231"/>
      <c r="S54" s="231"/>
      <c r="T54" s="38"/>
      <c r="U54" s="38"/>
    </row>
    <row r="55" s="51" customFormat="true" ht="18" hidden="false" customHeight="true" outlineLevel="0" collapsed="false">
      <c r="A55" s="303"/>
      <c r="B55" s="304" t="s">
        <v>162</v>
      </c>
      <c r="C55" s="305"/>
      <c r="D55" s="306"/>
      <c r="E55" s="50"/>
      <c r="F55" s="296"/>
      <c r="G55" s="296"/>
      <c r="H55" s="296"/>
      <c r="I55" s="296"/>
      <c r="J55" s="296"/>
      <c r="K55" s="296"/>
      <c r="L55" s="296"/>
      <c r="M55" s="296"/>
      <c r="N55" s="296"/>
      <c r="O55" s="296"/>
      <c r="P55" s="296"/>
      <c r="Q55" s="296"/>
      <c r="R55" s="296"/>
      <c r="S55" s="50"/>
      <c r="T55" s="110"/>
      <c r="U55" s="110"/>
    </row>
    <row r="56" s="51" customFormat="true" ht="18" hidden="false" customHeight="true" outlineLevel="0" collapsed="false">
      <c r="A56" s="303"/>
      <c r="B56" s="304"/>
      <c r="C56" s="305"/>
      <c r="D56" s="306"/>
      <c r="E56" s="50"/>
      <c r="F56" s="296"/>
      <c r="G56" s="296"/>
      <c r="H56" s="296"/>
      <c r="I56" s="296"/>
      <c r="J56" s="296"/>
      <c r="K56" s="296"/>
      <c r="L56" s="296"/>
      <c r="M56" s="296"/>
      <c r="N56" s="296"/>
      <c r="O56" s="296"/>
      <c r="P56" s="296"/>
      <c r="Q56" s="296"/>
      <c r="R56" s="296"/>
      <c r="S56" s="50"/>
      <c r="T56" s="110"/>
      <c r="U56" s="110"/>
    </row>
    <row r="57" s="51" customFormat="true" ht="18" hidden="false" customHeight="true" outlineLevel="1" collapsed="false">
      <c r="A57" s="303"/>
      <c r="B57" s="303" t="s">
        <v>222</v>
      </c>
      <c r="C57" s="307"/>
      <c r="D57" s="306"/>
      <c r="E57" s="50"/>
      <c r="F57" s="50"/>
      <c r="G57" s="50"/>
      <c r="H57" s="50"/>
      <c r="I57" s="50"/>
      <c r="J57" s="50"/>
      <c r="K57" s="50"/>
      <c r="L57" s="50"/>
      <c r="M57" s="50"/>
      <c r="N57" s="50"/>
      <c r="O57" s="50"/>
      <c r="P57" s="50"/>
      <c r="Q57" s="50"/>
      <c r="R57" s="50"/>
      <c r="S57" s="50"/>
      <c r="T57" s="110"/>
      <c r="U57" s="110"/>
    </row>
    <row r="58" s="51" customFormat="true" ht="9" hidden="false" customHeight="true" outlineLevel="1" collapsed="false">
      <c r="A58" s="303"/>
      <c r="B58" s="50"/>
      <c r="C58" s="306"/>
      <c r="D58" s="306"/>
      <c r="E58" s="50"/>
      <c r="F58" s="50"/>
      <c r="G58" s="50"/>
      <c r="H58" s="50"/>
      <c r="I58" s="50"/>
      <c r="J58" s="50"/>
      <c r="K58" s="50"/>
      <c r="L58" s="50"/>
      <c r="M58" s="50"/>
      <c r="N58" s="50"/>
      <c r="O58" s="50"/>
      <c r="P58" s="50"/>
      <c r="Q58" s="50"/>
      <c r="R58" s="50"/>
      <c r="S58" s="50"/>
      <c r="T58" s="110"/>
      <c r="U58" s="110"/>
    </row>
    <row r="59" s="51" customFormat="true" ht="58.5" hidden="false" customHeight="true" outlineLevel="1" collapsed="false">
      <c r="A59" s="303"/>
      <c r="B59" s="386" t="s">
        <v>223</v>
      </c>
      <c r="C59" s="386"/>
      <c r="D59" s="374" t="s">
        <v>224</v>
      </c>
      <c r="E59" s="374" t="s">
        <v>225</v>
      </c>
      <c r="F59" s="243"/>
      <c r="G59" s="243"/>
      <c r="H59" s="243"/>
      <c r="I59" s="243"/>
      <c r="J59" s="243"/>
      <c r="K59" s="243"/>
      <c r="L59" s="243"/>
      <c r="M59" s="243"/>
      <c r="N59" s="243"/>
      <c r="O59" s="243"/>
      <c r="P59" s="243"/>
      <c r="Q59" s="243"/>
      <c r="R59" s="243"/>
      <c r="S59" s="243"/>
      <c r="T59" s="174"/>
      <c r="U59" s="174"/>
      <c r="V59" s="243"/>
      <c r="W59" s="243"/>
    </row>
    <row r="60" customFormat="false" ht="18" hidden="false" customHeight="true" outlineLevel="1" collapsed="false">
      <c r="A60" s="303"/>
      <c r="B60" s="387" t="s">
        <v>226</v>
      </c>
      <c r="C60" s="387"/>
      <c r="D60" s="388"/>
      <c r="E60" s="388"/>
      <c r="F60" s="243"/>
      <c r="G60" s="243"/>
      <c r="H60" s="243"/>
      <c r="I60" s="243"/>
      <c r="J60" s="243"/>
      <c r="K60" s="243"/>
      <c r="L60" s="243"/>
      <c r="M60" s="243"/>
      <c r="N60" s="243"/>
      <c r="O60" s="243"/>
      <c r="P60" s="243"/>
      <c r="Q60" s="243"/>
      <c r="R60" s="243"/>
      <c r="S60" s="243"/>
      <c r="T60" s="174"/>
      <c r="U60" s="174"/>
      <c r="V60" s="243"/>
      <c r="W60" s="243"/>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c r="CH60" s="51"/>
      <c r="CI60" s="51"/>
      <c r="CJ60" s="51"/>
      <c r="CK60" s="51"/>
      <c r="CL60" s="51"/>
      <c r="CM60" s="51"/>
      <c r="CN60" s="51"/>
      <c r="CO60" s="51"/>
      <c r="CP60" s="51"/>
      <c r="CQ60" s="51"/>
      <c r="CR60" s="51"/>
      <c r="CS60" s="51"/>
      <c r="CT60" s="51"/>
      <c r="CU60" s="51"/>
    </row>
    <row r="61" s="51" customFormat="true" ht="18" hidden="false" customHeight="true" outlineLevel="0" collapsed="false">
      <c r="A61" s="303"/>
      <c r="B61" s="307"/>
      <c r="C61" s="306"/>
      <c r="D61" s="306"/>
      <c r="E61" s="50"/>
      <c r="F61" s="50"/>
      <c r="G61" s="50"/>
      <c r="H61" s="50"/>
      <c r="I61" s="50"/>
      <c r="J61" s="50"/>
      <c r="K61" s="50"/>
      <c r="L61" s="50"/>
      <c r="M61" s="50"/>
      <c r="N61" s="50"/>
      <c r="O61" s="50"/>
      <c r="P61" s="50"/>
      <c r="Q61" s="50"/>
      <c r="R61" s="50"/>
      <c r="S61" s="50"/>
      <c r="T61" s="50"/>
      <c r="U61" s="50"/>
    </row>
    <row r="62" s="311" customFormat="true" ht="18" hidden="false" customHeight="true" outlineLevel="1" collapsed="false">
      <c r="A62" s="303"/>
      <c r="B62" s="303" t="s">
        <v>169</v>
      </c>
      <c r="C62" s="307"/>
      <c r="D62" s="307"/>
      <c r="E62" s="303"/>
      <c r="F62" s="303"/>
      <c r="G62" s="303"/>
      <c r="H62" s="303"/>
      <c r="I62" s="303"/>
      <c r="J62" s="303"/>
      <c r="K62" s="303"/>
      <c r="L62" s="303"/>
      <c r="M62" s="303"/>
      <c r="N62" s="303"/>
      <c r="O62" s="303"/>
      <c r="P62" s="303"/>
      <c r="Q62" s="303"/>
      <c r="R62" s="303"/>
      <c r="S62" s="303"/>
      <c r="T62" s="50"/>
      <c r="U62" s="50"/>
    </row>
    <row r="63" s="51" customFormat="true" ht="9" hidden="false" customHeight="true" outlineLevel="1" collapsed="false">
      <c r="A63" s="303"/>
      <c r="B63" s="50"/>
      <c r="C63" s="306"/>
      <c r="D63" s="306"/>
      <c r="E63" s="50"/>
      <c r="F63" s="50"/>
      <c r="G63" s="50"/>
      <c r="H63" s="50"/>
      <c r="I63" s="50"/>
      <c r="J63" s="50"/>
      <c r="K63" s="50"/>
      <c r="L63" s="50"/>
      <c r="M63" s="50"/>
      <c r="N63" s="50"/>
      <c r="O63" s="50"/>
      <c r="P63" s="50"/>
      <c r="Q63" s="50"/>
      <c r="R63" s="50"/>
      <c r="S63" s="50"/>
      <c r="T63" s="50"/>
      <c r="U63" s="50"/>
    </row>
    <row r="64" s="270" customFormat="true" ht="54" hidden="false" customHeight="true" outlineLevel="1" collapsed="false">
      <c r="A64" s="110"/>
      <c r="B64" s="374" t="s">
        <v>227</v>
      </c>
      <c r="C64" s="374"/>
      <c r="D64" s="374" t="s">
        <v>171</v>
      </c>
      <c r="E64" s="374" t="s">
        <v>172</v>
      </c>
      <c r="F64" s="374" t="s">
        <v>228</v>
      </c>
      <c r="G64" s="312"/>
      <c r="H64" s="312"/>
      <c r="I64" s="312"/>
      <c r="J64" s="312"/>
      <c r="K64" s="312"/>
      <c r="L64" s="312"/>
      <c r="M64" s="312"/>
      <c r="N64" s="312"/>
      <c r="O64" s="312"/>
      <c r="P64" s="312"/>
      <c r="Q64" s="174"/>
      <c r="R64" s="313"/>
      <c r="S64" s="313"/>
      <c r="T64" s="243"/>
      <c r="U64" s="243"/>
      <c r="V64" s="174"/>
      <c r="W64" s="174"/>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c r="CD64" s="106"/>
      <c r="CE64" s="106"/>
      <c r="CF64" s="106"/>
      <c r="CG64" s="106"/>
      <c r="CH64" s="106"/>
      <c r="CI64" s="106"/>
      <c r="CJ64" s="106"/>
      <c r="CK64" s="106"/>
      <c r="CL64" s="106"/>
      <c r="CM64" s="106"/>
      <c r="CN64" s="106"/>
      <c r="CO64" s="106"/>
      <c r="CP64" s="106"/>
      <c r="CQ64" s="106"/>
      <c r="CR64" s="106"/>
      <c r="CS64" s="106"/>
      <c r="CT64" s="106"/>
      <c r="CU64" s="106"/>
    </row>
    <row r="65" s="270" customFormat="true" ht="16.5" hidden="false" customHeight="true" outlineLevel="1" collapsed="false">
      <c r="A65" s="110"/>
      <c r="B65" s="389" t="s">
        <v>174</v>
      </c>
      <c r="C65" s="389"/>
      <c r="D65" s="385"/>
      <c r="E65" s="315"/>
      <c r="F65" s="316" t="n">
        <f aca="false">D65*E65</f>
        <v>0</v>
      </c>
      <c r="G65" s="317"/>
      <c r="H65" s="317"/>
      <c r="I65" s="318"/>
      <c r="J65" s="317"/>
      <c r="K65" s="317"/>
      <c r="L65" s="317"/>
      <c r="M65" s="317"/>
      <c r="N65" s="317"/>
      <c r="O65" s="317"/>
      <c r="P65" s="317"/>
      <c r="Q65" s="174"/>
      <c r="R65" s="319"/>
      <c r="S65" s="319"/>
      <c r="T65" s="243"/>
      <c r="U65" s="243"/>
      <c r="V65" s="174"/>
      <c r="W65" s="174"/>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c r="CC65" s="106"/>
      <c r="CD65" s="106"/>
      <c r="CE65" s="106"/>
      <c r="CF65" s="106"/>
      <c r="CG65" s="106"/>
      <c r="CH65" s="106"/>
      <c r="CI65" s="106"/>
      <c r="CJ65" s="106"/>
      <c r="CK65" s="106"/>
      <c r="CL65" s="106"/>
      <c r="CM65" s="106"/>
      <c r="CN65" s="106"/>
      <c r="CO65" s="106"/>
      <c r="CP65" s="106"/>
      <c r="CQ65" s="106"/>
      <c r="CR65" s="106"/>
      <c r="CS65" s="106"/>
      <c r="CT65" s="106"/>
      <c r="CU65" s="106"/>
    </row>
    <row r="66" s="270" customFormat="true" ht="16.5" hidden="false" customHeight="true" outlineLevel="1" collapsed="false">
      <c r="A66" s="110"/>
      <c r="B66" s="390" t="s">
        <v>175</v>
      </c>
      <c r="C66" s="390"/>
      <c r="D66" s="385"/>
      <c r="E66" s="315"/>
      <c r="F66" s="316" t="n">
        <f aca="false">D66*E66</f>
        <v>0</v>
      </c>
      <c r="G66" s="317"/>
      <c r="H66" s="317"/>
      <c r="I66" s="318"/>
      <c r="J66" s="317"/>
      <c r="K66" s="317"/>
      <c r="L66" s="317"/>
      <c r="M66" s="317"/>
      <c r="N66" s="317"/>
      <c r="O66" s="317"/>
      <c r="P66" s="317"/>
      <c r="Q66" s="174"/>
      <c r="R66" s="319"/>
      <c r="S66" s="319"/>
      <c r="T66" s="243"/>
      <c r="U66" s="243"/>
      <c r="V66" s="174"/>
      <c r="W66" s="174"/>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106"/>
      <c r="CA66" s="106"/>
      <c r="CB66" s="106"/>
      <c r="CC66" s="106"/>
      <c r="CD66" s="106"/>
      <c r="CE66" s="106"/>
      <c r="CF66" s="106"/>
      <c r="CG66" s="106"/>
      <c r="CH66" s="106"/>
      <c r="CI66" s="106"/>
      <c r="CJ66" s="106"/>
      <c r="CK66" s="106"/>
      <c r="CL66" s="106"/>
      <c r="CM66" s="106"/>
      <c r="CN66" s="106"/>
      <c r="CO66" s="106"/>
      <c r="CP66" s="106"/>
      <c r="CQ66" s="106"/>
      <c r="CR66" s="106"/>
      <c r="CS66" s="106"/>
      <c r="CT66" s="106"/>
      <c r="CU66" s="106"/>
    </row>
    <row r="67" s="270" customFormat="true" ht="16.5" hidden="false" customHeight="true" outlineLevel="1" collapsed="false">
      <c r="A67" s="110"/>
      <c r="B67" s="390" t="s">
        <v>176</v>
      </c>
      <c r="C67" s="390"/>
      <c r="D67" s="385"/>
      <c r="E67" s="315"/>
      <c r="F67" s="316" t="n">
        <f aca="false">D67*E67</f>
        <v>0</v>
      </c>
      <c r="G67" s="317"/>
      <c r="H67" s="317"/>
      <c r="I67" s="318"/>
      <c r="J67" s="317"/>
      <c r="K67" s="317"/>
      <c r="L67" s="317"/>
      <c r="M67" s="317"/>
      <c r="N67" s="317"/>
      <c r="O67" s="317"/>
      <c r="P67" s="317"/>
      <c r="Q67" s="174"/>
      <c r="R67" s="319"/>
      <c r="S67" s="319"/>
      <c r="T67" s="243"/>
      <c r="U67" s="243"/>
      <c r="V67" s="174"/>
      <c r="W67" s="174"/>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c r="CC67" s="106"/>
      <c r="CD67" s="106"/>
      <c r="CE67" s="106"/>
      <c r="CF67" s="106"/>
      <c r="CG67" s="106"/>
      <c r="CH67" s="106"/>
      <c r="CI67" s="106"/>
      <c r="CJ67" s="106"/>
      <c r="CK67" s="106"/>
      <c r="CL67" s="106"/>
      <c r="CM67" s="106"/>
      <c r="CN67" s="106"/>
      <c r="CO67" s="106"/>
      <c r="CP67" s="106"/>
      <c r="CQ67" s="106"/>
      <c r="CR67" s="106"/>
      <c r="CS67" s="106"/>
      <c r="CT67" s="106"/>
      <c r="CU67" s="106"/>
    </row>
    <row r="68" s="270" customFormat="true" ht="16.5" hidden="false" customHeight="true" outlineLevel="1" collapsed="false">
      <c r="A68" s="110"/>
      <c r="B68" s="390" t="s">
        <v>131</v>
      </c>
      <c r="C68" s="390"/>
      <c r="D68" s="385"/>
      <c r="E68" s="315"/>
      <c r="F68" s="316" t="n">
        <f aca="false">D68*E68</f>
        <v>0</v>
      </c>
      <c r="G68" s="317"/>
      <c r="H68" s="317"/>
      <c r="I68" s="318"/>
      <c r="J68" s="317"/>
      <c r="K68" s="317"/>
      <c r="L68" s="317"/>
      <c r="M68" s="317"/>
      <c r="N68" s="317"/>
      <c r="O68" s="317"/>
      <c r="P68" s="317"/>
      <c r="Q68" s="174"/>
      <c r="R68" s="319"/>
      <c r="S68" s="319"/>
      <c r="T68" s="243"/>
      <c r="U68" s="243"/>
      <c r="V68" s="174"/>
      <c r="W68" s="174"/>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c r="CD68" s="106"/>
      <c r="CE68" s="106"/>
      <c r="CF68" s="106"/>
      <c r="CG68" s="106"/>
      <c r="CH68" s="106"/>
      <c r="CI68" s="106"/>
      <c r="CJ68" s="106"/>
      <c r="CK68" s="106"/>
      <c r="CL68" s="106"/>
      <c r="CM68" s="106"/>
      <c r="CN68" s="106"/>
      <c r="CO68" s="106"/>
      <c r="CP68" s="106"/>
      <c r="CQ68" s="106"/>
      <c r="CR68" s="106"/>
      <c r="CS68" s="106"/>
      <c r="CT68" s="106"/>
      <c r="CU68" s="106"/>
    </row>
    <row r="69" s="270" customFormat="true" ht="16.5" hidden="false" customHeight="true" outlineLevel="1" collapsed="false">
      <c r="A69" s="110"/>
      <c r="B69" s="382" t="s">
        <v>159</v>
      </c>
      <c r="C69" s="382"/>
      <c r="D69" s="378" t="n">
        <f aca="false">SUM(D65:D68)</f>
        <v>0</v>
      </c>
      <c r="E69" s="321"/>
      <c r="F69" s="322" t="n">
        <f aca="false">SUM(F65:F68)</f>
        <v>0</v>
      </c>
      <c r="G69" s="323"/>
      <c r="H69" s="323"/>
      <c r="I69" s="323"/>
      <c r="J69" s="323"/>
      <c r="K69" s="323"/>
      <c r="L69" s="323"/>
      <c r="M69" s="323"/>
      <c r="N69" s="323"/>
      <c r="O69" s="323"/>
      <c r="P69" s="323"/>
      <c r="Q69" s="174"/>
      <c r="R69" s="317"/>
      <c r="S69" s="317"/>
      <c r="T69" s="243"/>
      <c r="U69" s="243"/>
      <c r="V69" s="174"/>
      <c r="W69" s="174"/>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c r="CC69" s="106"/>
      <c r="CD69" s="106"/>
      <c r="CE69" s="106"/>
      <c r="CF69" s="106"/>
      <c r="CG69" s="106"/>
      <c r="CH69" s="106"/>
      <c r="CI69" s="106"/>
      <c r="CJ69" s="106"/>
      <c r="CK69" s="106"/>
      <c r="CL69" s="106"/>
      <c r="CM69" s="106"/>
      <c r="CN69" s="106"/>
      <c r="CO69" s="106"/>
      <c r="CP69" s="106"/>
      <c r="CQ69" s="106"/>
      <c r="CR69" s="106"/>
      <c r="CS69" s="106"/>
      <c r="CT69" s="106"/>
      <c r="CU69" s="106"/>
    </row>
    <row r="70" s="51" customFormat="true" ht="18" hidden="false" customHeight="true" outlineLevel="0" collapsed="false">
      <c r="A70" s="303"/>
      <c r="B70" s="50"/>
      <c r="C70" s="306"/>
      <c r="D70" s="306"/>
      <c r="E70" s="50"/>
      <c r="F70" s="50"/>
      <c r="G70" s="50"/>
      <c r="H70" s="50"/>
      <c r="I70" s="50"/>
      <c r="J70" s="50"/>
      <c r="K70" s="50"/>
      <c r="L70" s="50"/>
      <c r="M70" s="50"/>
      <c r="N70" s="50"/>
      <c r="O70" s="50"/>
      <c r="P70" s="50"/>
      <c r="Q70" s="50"/>
      <c r="R70" s="50"/>
      <c r="S70" s="50"/>
      <c r="T70" s="50"/>
      <c r="U70" s="50"/>
    </row>
    <row r="71" s="51" customFormat="true" ht="15" hidden="false" customHeight="true" outlineLevel="1" collapsed="false">
      <c r="A71" s="50"/>
      <c r="B71" s="303" t="s">
        <v>177</v>
      </c>
      <c r="C71" s="324"/>
      <c r="D71" s="324"/>
      <c r="E71" s="324"/>
      <c r="F71" s="324"/>
      <c r="G71" s="324"/>
      <c r="H71" s="324"/>
      <c r="I71" s="324"/>
      <c r="J71" s="324"/>
      <c r="K71" s="324"/>
      <c r="L71" s="324"/>
      <c r="M71" s="324"/>
      <c r="N71" s="324"/>
      <c r="O71" s="324"/>
      <c r="P71" s="324"/>
      <c r="Q71" s="324"/>
      <c r="R71" s="324"/>
      <c r="S71" s="50"/>
      <c r="T71" s="50"/>
      <c r="U71" s="50"/>
    </row>
    <row r="72" s="51" customFormat="true" ht="9" hidden="false" customHeight="true" outlineLevel="1" collapsed="false">
      <c r="A72" s="50"/>
      <c r="B72" s="324"/>
      <c r="C72" s="324"/>
      <c r="D72" s="324"/>
      <c r="E72" s="324"/>
      <c r="F72" s="324"/>
      <c r="G72" s="324"/>
      <c r="H72" s="324"/>
      <c r="I72" s="324"/>
      <c r="J72" s="324"/>
      <c r="K72" s="324"/>
      <c r="L72" s="324"/>
      <c r="M72" s="324"/>
      <c r="N72" s="324"/>
      <c r="O72" s="324"/>
      <c r="P72" s="324"/>
      <c r="Q72" s="324"/>
      <c r="R72" s="324"/>
      <c r="S72" s="50"/>
      <c r="T72" s="50"/>
      <c r="U72" s="50"/>
    </row>
    <row r="73" customFormat="false" ht="15" hidden="false" customHeight="true" outlineLevel="1" collapsed="false">
      <c r="A73" s="50"/>
      <c r="B73" s="374" t="s">
        <v>229</v>
      </c>
      <c r="C73" s="374"/>
      <c r="D73" s="374" t="s">
        <v>179</v>
      </c>
      <c r="E73" s="374"/>
      <c r="F73" s="386" t="s">
        <v>180</v>
      </c>
      <c r="G73" s="386"/>
      <c r="H73" s="386"/>
      <c r="I73" s="386"/>
      <c r="J73" s="386"/>
      <c r="K73" s="386"/>
      <c r="L73" s="386"/>
      <c r="M73" s="386"/>
      <c r="N73" s="386"/>
      <c r="O73" s="386"/>
      <c r="P73" s="374" t="s">
        <v>230</v>
      </c>
      <c r="Q73" s="374"/>
      <c r="R73" s="243"/>
      <c r="S73" s="243"/>
      <c r="T73" s="243"/>
      <c r="U73" s="243"/>
      <c r="V73" s="243"/>
      <c r="W73" s="243"/>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c r="CH73" s="51"/>
      <c r="CI73" s="51"/>
      <c r="CJ73" s="51"/>
      <c r="CK73" s="51"/>
      <c r="CL73" s="51"/>
      <c r="CM73" s="51"/>
      <c r="CN73" s="51"/>
      <c r="CO73" s="51"/>
      <c r="CP73" s="51"/>
      <c r="CQ73" s="51"/>
      <c r="CR73" s="51"/>
      <c r="CS73" s="51"/>
      <c r="CT73" s="51"/>
      <c r="CU73" s="51"/>
    </row>
    <row r="74" customFormat="false" ht="15" hidden="false" customHeight="true" outlineLevel="1" collapsed="false">
      <c r="A74" s="50"/>
      <c r="B74" s="374"/>
      <c r="C74" s="374"/>
      <c r="D74" s="374"/>
      <c r="E74" s="374"/>
      <c r="F74" s="374" t="s">
        <v>116</v>
      </c>
      <c r="G74" s="374"/>
      <c r="H74" s="374"/>
      <c r="I74" s="374"/>
      <c r="J74" s="374"/>
      <c r="K74" s="374" t="s">
        <v>182</v>
      </c>
      <c r="L74" s="374" t="s">
        <v>127</v>
      </c>
      <c r="M74" s="374" t="s">
        <v>129</v>
      </c>
      <c r="N74" s="374" t="s">
        <v>183</v>
      </c>
      <c r="O74" s="374" t="s">
        <v>47</v>
      </c>
      <c r="P74" s="374"/>
      <c r="Q74" s="374"/>
      <c r="R74" s="243"/>
      <c r="S74" s="243"/>
      <c r="T74" s="243"/>
      <c r="U74" s="243"/>
      <c r="V74" s="243"/>
      <c r="W74" s="243"/>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1"/>
      <c r="CL74" s="51"/>
      <c r="CM74" s="51"/>
      <c r="CN74" s="51"/>
      <c r="CO74" s="51"/>
      <c r="CP74" s="51"/>
      <c r="CQ74" s="51"/>
      <c r="CR74" s="51"/>
      <c r="CS74" s="51"/>
      <c r="CT74" s="51"/>
      <c r="CU74" s="51"/>
    </row>
    <row r="75" customFormat="false" ht="39" hidden="false" customHeight="true" outlineLevel="1" collapsed="false">
      <c r="A75" s="50"/>
      <c r="B75" s="374"/>
      <c r="C75" s="374"/>
      <c r="D75" s="374" t="s">
        <v>184</v>
      </c>
      <c r="E75" s="374" t="s">
        <v>185</v>
      </c>
      <c r="F75" s="374" t="s">
        <v>118</v>
      </c>
      <c r="G75" s="374" t="s">
        <v>119</v>
      </c>
      <c r="H75" s="374" t="s">
        <v>120</v>
      </c>
      <c r="I75" s="374" t="s">
        <v>123</v>
      </c>
      <c r="J75" s="374" t="s">
        <v>124</v>
      </c>
      <c r="K75" s="374"/>
      <c r="L75" s="374"/>
      <c r="M75" s="374"/>
      <c r="N75" s="374"/>
      <c r="O75" s="374"/>
      <c r="P75" s="374" t="s">
        <v>186</v>
      </c>
      <c r="Q75" s="374" t="s">
        <v>187</v>
      </c>
      <c r="R75" s="243"/>
      <c r="S75" s="243"/>
      <c r="T75" s="243"/>
      <c r="U75" s="243"/>
      <c r="V75" s="243"/>
      <c r="W75" s="243"/>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c r="CH75" s="51"/>
      <c r="CI75" s="51"/>
      <c r="CJ75" s="51"/>
      <c r="CK75" s="51"/>
      <c r="CL75" s="51"/>
      <c r="CM75" s="51"/>
      <c r="CN75" s="51"/>
      <c r="CO75" s="51"/>
      <c r="CP75" s="51"/>
      <c r="CQ75" s="51"/>
      <c r="CR75" s="51"/>
      <c r="CS75" s="51"/>
      <c r="CT75" s="51"/>
      <c r="CU75" s="51"/>
    </row>
    <row r="76" customFormat="false" ht="18" hidden="false" customHeight="true" outlineLevel="1" collapsed="false">
      <c r="A76" s="50"/>
      <c r="B76" s="390" t="s">
        <v>188</v>
      </c>
      <c r="C76" s="390"/>
      <c r="D76" s="385"/>
      <c r="E76" s="391"/>
      <c r="F76" s="279"/>
      <c r="G76" s="279"/>
      <c r="H76" s="279"/>
      <c r="I76" s="392"/>
      <c r="J76" s="279"/>
      <c r="K76" s="279"/>
      <c r="L76" s="279"/>
      <c r="M76" s="279"/>
      <c r="N76" s="279"/>
      <c r="O76" s="279"/>
      <c r="P76" s="393"/>
      <c r="Q76" s="393"/>
      <c r="R76" s="243"/>
      <c r="S76" s="243"/>
      <c r="T76" s="243"/>
      <c r="U76" s="243"/>
      <c r="V76" s="243"/>
      <c r="W76" s="243"/>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1"/>
      <c r="CL76" s="51"/>
      <c r="CM76" s="51"/>
      <c r="CN76" s="51"/>
      <c r="CO76" s="51"/>
      <c r="CP76" s="51"/>
      <c r="CQ76" s="51"/>
      <c r="CR76" s="51"/>
      <c r="CS76" s="51"/>
      <c r="CT76" s="51"/>
      <c r="CU76" s="51"/>
    </row>
    <row r="77" customFormat="false" ht="18" hidden="false" customHeight="true" outlineLevel="1" collapsed="false">
      <c r="A77" s="50"/>
      <c r="B77" s="390" t="s">
        <v>47</v>
      </c>
      <c r="C77" s="390"/>
      <c r="D77" s="385"/>
      <c r="E77" s="391"/>
      <c r="F77" s="279"/>
      <c r="G77" s="279"/>
      <c r="H77" s="279"/>
      <c r="I77" s="392"/>
      <c r="J77" s="279"/>
      <c r="K77" s="279"/>
      <c r="L77" s="279"/>
      <c r="M77" s="279"/>
      <c r="N77" s="279"/>
      <c r="O77" s="279"/>
      <c r="P77" s="393"/>
      <c r="Q77" s="393"/>
      <c r="R77" s="243"/>
      <c r="S77" s="243"/>
      <c r="T77" s="243"/>
      <c r="U77" s="243"/>
      <c r="V77" s="243"/>
      <c r="W77" s="243"/>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c r="CH77" s="51"/>
      <c r="CI77" s="51"/>
      <c r="CJ77" s="51"/>
      <c r="CK77" s="51"/>
      <c r="CL77" s="51"/>
      <c r="CM77" s="51"/>
      <c r="CN77" s="51"/>
      <c r="CO77" s="51"/>
      <c r="CP77" s="51"/>
      <c r="CQ77" s="51"/>
      <c r="CR77" s="51"/>
      <c r="CS77" s="51"/>
      <c r="CT77" s="51"/>
      <c r="CU77" s="51"/>
    </row>
    <row r="78" customFormat="false" ht="18" hidden="false" customHeight="true" outlineLevel="1" collapsed="false">
      <c r="A78" s="50"/>
      <c r="B78" s="382" t="s">
        <v>159</v>
      </c>
      <c r="C78" s="382"/>
      <c r="D78" s="378" t="n">
        <f aca="false">SUM(D76:D77)</f>
        <v>0</v>
      </c>
      <c r="E78" s="378" t="n">
        <f aca="false">SUM(E76:E77)</f>
        <v>0</v>
      </c>
      <c r="F78" s="378" t="n">
        <f aca="false">SUM(F76:F77)</f>
        <v>0</v>
      </c>
      <c r="G78" s="378" t="n">
        <f aca="false">SUM(G76:G77)</f>
        <v>0</v>
      </c>
      <c r="H78" s="378" t="n">
        <f aca="false">SUM(H76:H77)</f>
        <v>0</v>
      </c>
      <c r="I78" s="378" t="n">
        <f aca="false">SUM(I76:I77)</f>
        <v>0</v>
      </c>
      <c r="J78" s="378" t="n">
        <f aca="false">SUM(J76:J77)</f>
        <v>0</v>
      </c>
      <c r="K78" s="378" t="n">
        <f aca="false">SUM(K76:K77)</f>
        <v>0</v>
      </c>
      <c r="L78" s="378" t="n">
        <f aca="false">SUM(L76:L77)</f>
        <v>0</v>
      </c>
      <c r="M78" s="378" t="n">
        <f aca="false">SUM(M76:M77)</f>
        <v>0</v>
      </c>
      <c r="N78" s="378" t="n">
        <f aca="false">SUM(N76:N77)</f>
        <v>0</v>
      </c>
      <c r="O78" s="378" t="n">
        <f aca="false">SUM(O76:O77)</f>
        <v>0</v>
      </c>
      <c r="P78" s="378" t="n">
        <f aca="false">SUM(P76:P77)</f>
        <v>0</v>
      </c>
      <c r="Q78" s="378" t="n">
        <f aca="false">SUM(Q76:Q77)</f>
        <v>0</v>
      </c>
      <c r="R78" s="243"/>
      <c r="S78" s="243"/>
      <c r="T78" s="243"/>
      <c r="U78" s="243"/>
      <c r="V78" s="243"/>
      <c r="W78" s="243"/>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c r="CH78" s="51"/>
      <c r="CI78" s="51"/>
      <c r="CJ78" s="51"/>
      <c r="CK78" s="51"/>
      <c r="CL78" s="51"/>
      <c r="CM78" s="51"/>
      <c r="CN78" s="51"/>
      <c r="CO78" s="51"/>
      <c r="CP78" s="51"/>
      <c r="CQ78" s="51"/>
      <c r="CR78" s="51"/>
      <c r="CS78" s="51"/>
      <c r="CT78" s="51"/>
      <c r="CU78" s="51"/>
    </row>
    <row r="79" s="51" customFormat="true" ht="18" hidden="false" customHeight="true" outlineLevel="0" collapsed="false">
      <c r="A79" s="50"/>
      <c r="B79" s="324"/>
      <c r="C79" s="324"/>
      <c r="D79" s="324"/>
      <c r="E79" s="324"/>
      <c r="F79" s="324"/>
      <c r="G79" s="324"/>
      <c r="H79" s="324"/>
      <c r="I79" s="324"/>
      <c r="J79" s="324"/>
      <c r="K79" s="324"/>
      <c r="L79" s="324"/>
      <c r="M79" s="324"/>
      <c r="N79" s="324"/>
      <c r="O79" s="324"/>
      <c r="P79" s="324"/>
      <c r="Q79" s="324"/>
      <c r="R79" s="324"/>
      <c r="S79" s="50"/>
      <c r="T79" s="50"/>
      <c r="U79" s="50"/>
    </row>
    <row r="80" s="51" customFormat="true" ht="15" hidden="false" customHeight="true" outlineLevel="1" collapsed="false">
      <c r="A80" s="50"/>
      <c r="B80" s="303" t="s">
        <v>190</v>
      </c>
      <c r="C80" s="324"/>
      <c r="D80" s="324"/>
      <c r="E80" s="324"/>
      <c r="F80" s="324"/>
      <c r="G80" s="324"/>
      <c r="H80" s="324"/>
      <c r="I80" s="324"/>
      <c r="J80" s="324"/>
      <c r="K80" s="324"/>
      <c r="L80" s="324"/>
      <c r="M80" s="324"/>
      <c r="N80" s="324"/>
      <c r="O80" s="324"/>
      <c r="P80" s="324"/>
      <c r="Q80" s="324"/>
      <c r="R80" s="324"/>
      <c r="S80" s="50"/>
      <c r="T80" s="50"/>
      <c r="U80" s="50"/>
    </row>
    <row r="81" s="51" customFormat="true" ht="9" hidden="false" customHeight="true" outlineLevel="1" collapsed="false">
      <c r="A81" s="50"/>
      <c r="B81" s="324"/>
      <c r="C81" s="324"/>
      <c r="D81" s="324"/>
      <c r="E81" s="324"/>
      <c r="F81" s="324"/>
      <c r="G81" s="324"/>
      <c r="H81" s="324"/>
      <c r="I81" s="324"/>
      <c r="J81" s="324"/>
      <c r="K81" s="324"/>
      <c r="L81" s="324"/>
      <c r="M81" s="324"/>
      <c r="N81" s="324"/>
      <c r="O81" s="324"/>
      <c r="P81" s="324"/>
      <c r="Q81" s="324"/>
      <c r="R81" s="324"/>
      <c r="S81" s="50"/>
      <c r="T81" s="50"/>
      <c r="U81" s="50"/>
    </row>
    <row r="82" customFormat="false" ht="15" hidden="false" customHeight="true" outlineLevel="1" collapsed="false">
      <c r="A82" s="50"/>
      <c r="B82" s="374" t="s">
        <v>191</v>
      </c>
      <c r="C82" s="374"/>
      <c r="D82" s="374" t="s">
        <v>192</v>
      </c>
      <c r="E82" s="374"/>
      <c r="F82" s="386" t="s">
        <v>180</v>
      </c>
      <c r="G82" s="386"/>
      <c r="H82" s="386"/>
      <c r="I82" s="386"/>
      <c r="J82" s="386"/>
      <c r="K82" s="386"/>
      <c r="L82" s="386"/>
      <c r="M82" s="386"/>
      <c r="N82" s="386"/>
      <c r="O82" s="386"/>
      <c r="P82" s="374" t="s">
        <v>230</v>
      </c>
      <c r="Q82" s="374"/>
      <c r="R82" s="243"/>
      <c r="S82" s="243"/>
      <c r="T82" s="243"/>
      <c r="U82" s="243"/>
      <c r="V82" s="243"/>
      <c r="W82" s="243"/>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c r="CH82" s="51"/>
      <c r="CI82" s="51"/>
      <c r="CJ82" s="51"/>
      <c r="CK82" s="51"/>
      <c r="CL82" s="51"/>
      <c r="CM82" s="51"/>
      <c r="CN82" s="51"/>
      <c r="CO82" s="51"/>
      <c r="CP82" s="51"/>
      <c r="CQ82" s="51"/>
      <c r="CR82" s="51"/>
      <c r="CS82" s="51"/>
      <c r="CT82" s="51"/>
      <c r="CU82" s="51"/>
    </row>
    <row r="83" customFormat="false" ht="15" hidden="false" customHeight="true" outlineLevel="1" collapsed="false">
      <c r="A83" s="50"/>
      <c r="B83" s="374"/>
      <c r="C83" s="374"/>
      <c r="D83" s="374"/>
      <c r="E83" s="374"/>
      <c r="F83" s="374" t="s">
        <v>116</v>
      </c>
      <c r="G83" s="374"/>
      <c r="H83" s="374"/>
      <c r="I83" s="374"/>
      <c r="J83" s="374"/>
      <c r="K83" s="374" t="s">
        <v>182</v>
      </c>
      <c r="L83" s="374" t="s">
        <v>127</v>
      </c>
      <c r="M83" s="374" t="s">
        <v>129</v>
      </c>
      <c r="N83" s="374" t="s">
        <v>183</v>
      </c>
      <c r="O83" s="374" t="s">
        <v>47</v>
      </c>
      <c r="P83" s="374"/>
      <c r="Q83" s="374"/>
      <c r="R83" s="243"/>
      <c r="S83" s="243"/>
      <c r="T83" s="243"/>
      <c r="U83" s="243"/>
      <c r="V83" s="243"/>
      <c r="W83" s="243"/>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c r="CH83" s="51"/>
      <c r="CI83" s="51"/>
      <c r="CJ83" s="51"/>
      <c r="CK83" s="51"/>
      <c r="CL83" s="51"/>
      <c r="CM83" s="51"/>
      <c r="CN83" s="51"/>
      <c r="CO83" s="51"/>
      <c r="CP83" s="51"/>
      <c r="CQ83" s="51"/>
      <c r="CR83" s="51"/>
      <c r="CS83" s="51"/>
      <c r="CT83" s="51"/>
      <c r="CU83" s="51"/>
    </row>
    <row r="84" customFormat="false" ht="42.75" hidden="false" customHeight="true" outlineLevel="1" collapsed="false">
      <c r="A84" s="50"/>
      <c r="B84" s="374"/>
      <c r="C84" s="374"/>
      <c r="D84" s="374" t="s">
        <v>184</v>
      </c>
      <c r="E84" s="374" t="s">
        <v>185</v>
      </c>
      <c r="F84" s="374" t="s">
        <v>118</v>
      </c>
      <c r="G84" s="374" t="s">
        <v>119</v>
      </c>
      <c r="H84" s="374" t="s">
        <v>120</v>
      </c>
      <c r="I84" s="374" t="s">
        <v>123</v>
      </c>
      <c r="J84" s="374" t="s">
        <v>124</v>
      </c>
      <c r="K84" s="374"/>
      <c r="L84" s="374"/>
      <c r="M84" s="374"/>
      <c r="N84" s="374"/>
      <c r="O84" s="374"/>
      <c r="P84" s="374" t="s">
        <v>186</v>
      </c>
      <c r="Q84" s="374" t="s">
        <v>187</v>
      </c>
      <c r="R84" s="243"/>
      <c r="S84" s="243"/>
      <c r="T84" s="243"/>
      <c r="U84" s="243"/>
      <c r="V84" s="243"/>
      <c r="W84" s="243"/>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E84" s="51"/>
      <c r="BF84" s="51"/>
      <c r="BG84" s="51"/>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c r="CH84" s="51"/>
      <c r="CI84" s="51"/>
      <c r="CJ84" s="51"/>
      <c r="CK84" s="51"/>
      <c r="CL84" s="51"/>
      <c r="CM84" s="51"/>
      <c r="CN84" s="51"/>
      <c r="CO84" s="51"/>
      <c r="CP84" s="51"/>
      <c r="CQ84" s="51"/>
      <c r="CR84" s="51"/>
      <c r="CS84" s="51"/>
      <c r="CT84" s="51"/>
      <c r="CU84" s="51"/>
    </row>
    <row r="85" customFormat="false" ht="18" hidden="false" customHeight="true" outlineLevel="1" collapsed="false">
      <c r="A85" s="50"/>
      <c r="B85" s="390" t="s">
        <v>188</v>
      </c>
      <c r="C85" s="390"/>
      <c r="D85" s="385"/>
      <c r="E85" s="391"/>
      <c r="F85" s="279"/>
      <c r="G85" s="279"/>
      <c r="H85" s="279"/>
      <c r="I85" s="392"/>
      <c r="J85" s="279"/>
      <c r="K85" s="279"/>
      <c r="L85" s="279"/>
      <c r="M85" s="279"/>
      <c r="N85" s="279"/>
      <c r="O85" s="279"/>
      <c r="P85" s="393"/>
      <c r="Q85" s="393"/>
      <c r="R85" s="243"/>
      <c r="S85" s="243"/>
      <c r="T85" s="243"/>
      <c r="U85" s="243"/>
      <c r="V85" s="243"/>
      <c r="W85" s="243"/>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c r="CH85" s="51"/>
      <c r="CI85" s="51"/>
      <c r="CJ85" s="51"/>
      <c r="CK85" s="51"/>
      <c r="CL85" s="51"/>
      <c r="CM85" s="51"/>
      <c r="CN85" s="51"/>
      <c r="CO85" s="51"/>
      <c r="CP85" s="51"/>
      <c r="CQ85" s="51"/>
      <c r="CR85" s="51"/>
      <c r="CS85" s="51"/>
      <c r="CT85" s="51"/>
      <c r="CU85" s="51"/>
    </row>
    <row r="86" customFormat="false" ht="18" hidden="false" customHeight="true" outlineLevel="1" collapsed="false">
      <c r="A86" s="50"/>
      <c r="B86" s="390" t="s">
        <v>231</v>
      </c>
      <c r="C86" s="390"/>
      <c r="D86" s="385"/>
      <c r="E86" s="391"/>
      <c r="F86" s="279"/>
      <c r="G86" s="279"/>
      <c r="H86" s="279"/>
      <c r="I86" s="392"/>
      <c r="J86" s="279"/>
      <c r="K86" s="279"/>
      <c r="L86" s="279"/>
      <c r="M86" s="279"/>
      <c r="N86" s="279"/>
      <c r="O86" s="279"/>
      <c r="P86" s="393"/>
      <c r="Q86" s="393"/>
      <c r="R86" s="243"/>
      <c r="S86" s="243"/>
      <c r="T86" s="243"/>
      <c r="U86" s="243"/>
      <c r="V86" s="243"/>
      <c r="W86" s="243"/>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c r="BF86" s="51"/>
      <c r="BG86" s="51"/>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c r="CH86" s="51"/>
      <c r="CI86" s="51"/>
      <c r="CJ86" s="51"/>
      <c r="CK86" s="51"/>
      <c r="CL86" s="51"/>
      <c r="CM86" s="51"/>
      <c r="CN86" s="51"/>
      <c r="CO86" s="51"/>
      <c r="CP86" s="51"/>
      <c r="CQ86" s="51"/>
      <c r="CR86" s="51"/>
      <c r="CS86" s="51"/>
      <c r="CT86" s="51"/>
      <c r="CU86" s="51"/>
    </row>
    <row r="87" customFormat="false" ht="18" hidden="false" customHeight="true" outlineLevel="1" collapsed="false">
      <c r="A87" s="50"/>
      <c r="B87" s="390" t="s">
        <v>47</v>
      </c>
      <c r="C87" s="390"/>
      <c r="D87" s="385"/>
      <c r="E87" s="391"/>
      <c r="F87" s="279"/>
      <c r="G87" s="279"/>
      <c r="H87" s="279"/>
      <c r="I87" s="392"/>
      <c r="J87" s="279"/>
      <c r="K87" s="279"/>
      <c r="L87" s="279"/>
      <c r="M87" s="279"/>
      <c r="N87" s="279"/>
      <c r="O87" s="279"/>
      <c r="P87" s="393"/>
      <c r="Q87" s="393"/>
      <c r="R87" s="243"/>
      <c r="S87" s="243"/>
      <c r="T87" s="243"/>
      <c r="U87" s="243"/>
      <c r="V87" s="243"/>
      <c r="W87" s="243"/>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row>
    <row r="88" customFormat="false" ht="18" hidden="false" customHeight="true" outlineLevel="1" collapsed="false">
      <c r="A88" s="50"/>
      <c r="B88" s="382" t="s">
        <v>159</v>
      </c>
      <c r="C88" s="382"/>
      <c r="D88" s="378" t="n">
        <f aca="false">SUM(D85:D87)</f>
        <v>0</v>
      </c>
      <c r="E88" s="378" t="n">
        <f aca="false">SUM(E85:E87)</f>
        <v>0</v>
      </c>
      <c r="F88" s="378" t="n">
        <f aca="false">SUM(F85:F87)</f>
        <v>0</v>
      </c>
      <c r="G88" s="378" t="n">
        <f aca="false">SUM(G85:G87)</f>
        <v>0</v>
      </c>
      <c r="H88" s="378" t="n">
        <f aca="false">SUM(H85:H87)</f>
        <v>0</v>
      </c>
      <c r="I88" s="378" t="n">
        <f aca="false">SUM(I85:I87)</f>
        <v>0</v>
      </c>
      <c r="J88" s="378" t="n">
        <f aca="false">SUM(J85:J87)</f>
        <v>0</v>
      </c>
      <c r="K88" s="378" t="n">
        <f aca="false">SUM(K85:K87)</f>
        <v>0</v>
      </c>
      <c r="L88" s="378" t="n">
        <f aca="false">SUM(L85:L87)</f>
        <v>0</v>
      </c>
      <c r="M88" s="378" t="n">
        <f aca="false">SUM(M85:M87)</f>
        <v>0</v>
      </c>
      <c r="N88" s="378" t="n">
        <f aca="false">SUM(N85:N87)</f>
        <v>0</v>
      </c>
      <c r="O88" s="378" t="n">
        <f aca="false">SUM(O85:O87)</f>
        <v>0</v>
      </c>
      <c r="P88" s="378" t="n">
        <f aca="false">SUM(P85:P87)</f>
        <v>0</v>
      </c>
      <c r="Q88" s="378" t="n">
        <f aca="false">SUM(Q85:Q87)</f>
        <v>0</v>
      </c>
      <c r="R88" s="243"/>
      <c r="S88" s="243"/>
      <c r="T88" s="243"/>
      <c r="U88" s="243"/>
      <c r="V88" s="243"/>
      <c r="W88" s="243"/>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c r="CH88" s="51"/>
      <c r="CI88" s="51"/>
      <c r="CJ88" s="51"/>
      <c r="CK88" s="51"/>
      <c r="CL88" s="51"/>
      <c r="CM88" s="51"/>
      <c r="CN88" s="51"/>
      <c r="CO88" s="51"/>
      <c r="CP88" s="51"/>
      <c r="CQ88" s="51"/>
      <c r="CR88" s="51"/>
      <c r="CS88" s="51"/>
      <c r="CT88" s="51"/>
      <c r="CU88" s="51"/>
    </row>
    <row r="89" s="51" customFormat="true" ht="18" hidden="false" customHeight="true" outlineLevel="1" collapsed="false">
      <c r="A89" s="50"/>
      <c r="B89" s="324"/>
      <c r="C89" s="324"/>
      <c r="D89" s="324"/>
      <c r="E89" s="324"/>
      <c r="F89" s="324"/>
      <c r="G89" s="324"/>
      <c r="H89" s="324"/>
      <c r="I89" s="324"/>
      <c r="J89" s="324"/>
      <c r="K89" s="324"/>
      <c r="L89" s="324"/>
      <c r="M89" s="324"/>
      <c r="N89" s="324"/>
      <c r="O89" s="324"/>
      <c r="P89" s="324"/>
      <c r="Q89" s="324"/>
      <c r="R89" s="324"/>
      <c r="S89" s="50"/>
      <c r="T89" s="110"/>
      <c r="U89" s="110"/>
    </row>
    <row r="90" s="51" customFormat="true" ht="18" hidden="false" customHeight="true" outlineLevel="0" collapsed="false">
      <c r="A90" s="50"/>
      <c r="B90" s="324"/>
      <c r="C90" s="324"/>
      <c r="D90" s="324"/>
      <c r="E90" s="324"/>
      <c r="F90" s="324"/>
      <c r="G90" s="324"/>
      <c r="H90" s="324"/>
      <c r="I90" s="324"/>
      <c r="J90" s="324"/>
      <c r="K90" s="324"/>
      <c r="L90" s="324"/>
      <c r="M90" s="324"/>
      <c r="N90" s="324"/>
      <c r="O90" s="324"/>
      <c r="P90" s="324"/>
      <c r="Q90" s="324"/>
      <c r="R90" s="324"/>
      <c r="S90" s="50"/>
      <c r="T90" s="110"/>
      <c r="U90" s="110"/>
    </row>
    <row r="91" customFormat="false" ht="18" hidden="false" customHeight="true" outlineLevel="0" collapsed="false">
      <c r="A91" s="254"/>
      <c r="B91" s="325"/>
      <c r="C91" s="325"/>
      <c r="D91" s="325"/>
      <c r="E91" s="325"/>
      <c r="F91" s="325"/>
      <c r="G91" s="325"/>
      <c r="H91" s="325"/>
      <c r="I91" s="325"/>
      <c r="J91" s="325"/>
      <c r="K91" s="325"/>
      <c r="L91" s="325"/>
      <c r="M91" s="325"/>
      <c r="N91" s="325"/>
      <c r="O91" s="325"/>
      <c r="P91" s="325"/>
      <c r="Q91" s="325"/>
      <c r="R91" s="325"/>
      <c r="S91" s="254"/>
      <c r="T91" s="254"/>
      <c r="U91" s="254"/>
    </row>
    <row r="92" s="40" customFormat="true" ht="18" hidden="false" customHeight="true" outlineLevel="0" collapsed="false">
      <c r="A92" s="38"/>
      <c r="B92" s="326" t="s">
        <v>194</v>
      </c>
      <c r="C92" s="327"/>
      <c r="D92" s="327"/>
      <c r="E92" s="327"/>
      <c r="F92" s="327"/>
      <c r="G92" s="327"/>
      <c r="H92" s="327"/>
      <c r="I92" s="327"/>
      <c r="J92" s="327"/>
      <c r="K92" s="327"/>
      <c r="L92" s="327"/>
      <c r="M92" s="327"/>
      <c r="N92" s="327"/>
      <c r="O92" s="327"/>
      <c r="P92" s="327"/>
      <c r="Q92" s="327"/>
      <c r="R92" s="327"/>
      <c r="S92" s="38"/>
      <c r="T92" s="38"/>
      <c r="U92" s="38"/>
    </row>
    <row r="93" s="51" customFormat="true" ht="18" hidden="false" customHeight="true" outlineLevel="0" collapsed="false">
      <c r="A93" s="50"/>
      <c r="B93" s="328"/>
      <c r="C93" s="324"/>
      <c r="D93" s="324"/>
      <c r="E93" s="324"/>
      <c r="F93" s="324"/>
      <c r="G93" s="324"/>
      <c r="H93" s="324"/>
      <c r="I93" s="324"/>
      <c r="J93" s="324"/>
      <c r="K93" s="324"/>
      <c r="L93" s="324"/>
      <c r="M93" s="324"/>
      <c r="N93" s="324"/>
      <c r="O93" s="324"/>
      <c r="P93" s="324"/>
      <c r="Q93" s="324"/>
      <c r="R93" s="324"/>
      <c r="S93" s="50"/>
      <c r="T93" s="50"/>
      <c r="U93" s="50"/>
    </row>
    <row r="94" s="51" customFormat="true" ht="18" hidden="false" customHeight="true" outlineLevel="0" collapsed="false">
      <c r="A94" s="50"/>
      <c r="B94" s="133" t="s">
        <v>195</v>
      </c>
      <c r="C94" s="303"/>
      <c r="D94" s="133"/>
      <c r="E94" s="330"/>
      <c r="F94" s="324"/>
      <c r="G94" s="324"/>
      <c r="H94" s="50"/>
      <c r="I94" s="324"/>
      <c r="J94" s="324"/>
      <c r="K94" s="324"/>
      <c r="L94" s="324"/>
      <c r="M94" s="324"/>
      <c r="N94" s="324"/>
      <c r="O94" s="324"/>
      <c r="P94" s="324"/>
      <c r="Q94" s="324"/>
      <c r="R94" s="324"/>
      <c r="S94" s="50"/>
      <c r="T94" s="50"/>
      <c r="U94" s="50"/>
    </row>
    <row r="95" s="51" customFormat="true" ht="18" hidden="false" customHeight="true" outlineLevel="0" collapsed="false">
      <c r="A95" s="50"/>
      <c r="B95" s="331"/>
      <c r="C95" s="331"/>
      <c r="D95" s="331"/>
      <c r="E95" s="331"/>
      <c r="F95" s="331"/>
      <c r="G95" s="331"/>
      <c r="H95" s="331"/>
      <c r="I95" s="331"/>
      <c r="J95" s="331"/>
      <c r="K95" s="331"/>
      <c r="L95" s="331"/>
      <c r="M95" s="331"/>
      <c r="N95" s="331"/>
      <c r="O95" s="331"/>
      <c r="P95" s="331"/>
      <c r="Q95" s="331"/>
      <c r="R95" s="331"/>
      <c r="S95" s="50"/>
      <c r="T95" s="50"/>
      <c r="U95" s="50"/>
    </row>
    <row r="96" s="51" customFormat="true" ht="18" hidden="false" customHeight="true" outlineLevel="0" collapsed="false">
      <c r="A96" s="50"/>
      <c r="B96" s="324"/>
      <c r="C96" s="324"/>
      <c r="D96" s="324"/>
      <c r="E96" s="324"/>
      <c r="F96" s="394" t="s">
        <v>232</v>
      </c>
      <c r="G96" s="395"/>
      <c r="H96" s="395"/>
      <c r="I96" s="395"/>
      <c r="J96" s="395"/>
      <c r="K96" s="324"/>
      <c r="L96" s="324"/>
      <c r="M96" s="324"/>
      <c r="N96" s="324"/>
      <c r="O96" s="324"/>
      <c r="P96" s="324"/>
      <c r="Q96" s="324"/>
      <c r="R96" s="324"/>
      <c r="S96" s="50"/>
      <c r="T96" s="50"/>
      <c r="U96" s="50"/>
    </row>
    <row r="97" customFormat="false" ht="18" hidden="false" customHeight="true" outlineLevel="0" collapsed="false">
      <c r="A97" s="50"/>
      <c r="B97" s="177"/>
      <c r="C97" s="396" t="s">
        <v>114</v>
      </c>
      <c r="D97" s="396"/>
      <c r="E97" s="396" t="s">
        <v>197</v>
      </c>
      <c r="F97" s="396" t="s">
        <v>116</v>
      </c>
      <c r="G97" s="396"/>
      <c r="H97" s="396"/>
      <c r="I97" s="396"/>
      <c r="J97" s="396"/>
      <c r="K97" s="396"/>
      <c r="L97" s="396"/>
      <c r="M97" s="396"/>
      <c r="N97" s="396" t="s">
        <v>117</v>
      </c>
      <c r="O97" s="396"/>
      <c r="P97" s="396"/>
      <c r="Q97" s="396"/>
      <c r="R97" s="396"/>
      <c r="S97" s="243"/>
      <c r="T97" s="243"/>
      <c r="U97" s="243"/>
      <c r="V97" s="243"/>
      <c r="W97" s="243"/>
      <c r="X97" s="243"/>
      <c r="Y97" s="243"/>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row>
    <row r="98" customFormat="false" ht="27.75" hidden="false" customHeight="true" outlineLevel="0" collapsed="false">
      <c r="A98" s="50"/>
      <c r="B98" s="50"/>
      <c r="C98" s="397" t="s">
        <v>198</v>
      </c>
      <c r="D98" s="398" t="s">
        <v>199</v>
      </c>
      <c r="E98" s="396"/>
      <c r="F98" s="396" t="s">
        <v>118</v>
      </c>
      <c r="G98" s="396" t="s">
        <v>119</v>
      </c>
      <c r="H98" s="396" t="s">
        <v>120</v>
      </c>
      <c r="I98" s="396" t="s">
        <v>121</v>
      </c>
      <c r="J98" s="396" t="s">
        <v>122</v>
      </c>
      <c r="K98" s="396" t="s">
        <v>123</v>
      </c>
      <c r="L98" s="396" t="s">
        <v>124</v>
      </c>
      <c r="M98" s="396" t="s">
        <v>125</v>
      </c>
      <c r="N98" s="396" t="s">
        <v>128</v>
      </c>
      <c r="O98" s="396" t="s">
        <v>127</v>
      </c>
      <c r="P98" s="396" t="s">
        <v>129</v>
      </c>
      <c r="Q98" s="396" t="s">
        <v>130</v>
      </c>
      <c r="R98" s="396" t="s">
        <v>131</v>
      </c>
      <c r="S98" s="340"/>
      <c r="T98" s="243"/>
      <c r="U98" s="243"/>
      <c r="V98" s="243"/>
      <c r="W98" s="243"/>
      <c r="X98" s="243"/>
      <c r="Y98" s="243"/>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c r="CH98" s="51"/>
      <c r="CI98" s="51"/>
      <c r="CJ98" s="51"/>
      <c r="CK98" s="51"/>
      <c r="CL98" s="51"/>
      <c r="CM98" s="51"/>
      <c r="CN98" s="51"/>
      <c r="CO98" s="51"/>
      <c r="CP98" s="51"/>
      <c r="CQ98" s="51"/>
      <c r="CR98" s="51"/>
      <c r="CS98" s="51"/>
      <c r="CT98" s="51"/>
      <c r="CU98" s="51"/>
      <c r="CV98" s="51"/>
      <c r="CW98" s="51"/>
    </row>
    <row r="99" customFormat="false" ht="18" hidden="false" customHeight="true" outlineLevel="0" collapsed="false">
      <c r="A99" s="50"/>
      <c r="B99" s="399" t="s">
        <v>233</v>
      </c>
      <c r="C99" s="400" t="n">
        <f aca="false">'CO2-GHG emissions'!C122</f>
        <v>0</v>
      </c>
      <c r="D99" s="400" t="n">
        <f aca="false">'CO2-GHG emissions'!D122</f>
        <v>0</v>
      </c>
      <c r="E99" s="400" t="n">
        <f aca="false">'CO2-GHG emissions'!E122</f>
        <v>0</v>
      </c>
      <c r="F99" s="400" t="n">
        <f aca="false">'CO2-GHG emissions'!F122</f>
        <v>0</v>
      </c>
      <c r="G99" s="400" t="n">
        <f aca="false">'CO2-GHG emissions'!G122</f>
        <v>0</v>
      </c>
      <c r="H99" s="400" t="n">
        <f aca="false">'CO2-GHG emissions'!H122</f>
        <v>0</v>
      </c>
      <c r="I99" s="400" t="n">
        <f aca="false">'CO2-GHG emissions'!I122</f>
        <v>0</v>
      </c>
      <c r="J99" s="400" t="n">
        <f aca="false">'CO2-GHG emissions'!J122</f>
        <v>0</v>
      </c>
      <c r="K99" s="400" t="n">
        <f aca="false">'CO2-GHG emissions'!K122</f>
        <v>0</v>
      </c>
      <c r="L99" s="400" t="n">
        <f aca="false">'CO2-GHG emissions'!L122</f>
        <v>0</v>
      </c>
      <c r="M99" s="400" t="n">
        <f aca="false">'CO2-GHG emissions'!M122</f>
        <v>0</v>
      </c>
      <c r="N99" s="400" t="n">
        <f aca="false">'CO2-GHG emissions'!O122</f>
        <v>0</v>
      </c>
      <c r="O99" s="400" t="n">
        <f aca="false">'CO2-GHG emissions'!P122</f>
        <v>0</v>
      </c>
      <c r="P99" s="400" t="n">
        <f aca="false">'CO2-GHG emissions'!Q122</f>
        <v>0</v>
      </c>
      <c r="Q99" s="400" t="n">
        <f aca="false">'CO2-GHG emissions'!R122</f>
        <v>0</v>
      </c>
      <c r="R99" s="400" t="n">
        <f aca="false">'CO2-GHG emissions'!S122</f>
        <v>0</v>
      </c>
      <c r="S99" s="340"/>
      <c r="T99" s="243"/>
      <c r="U99" s="243"/>
      <c r="V99" s="243"/>
      <c r="W99" s="243"/>
      <c r="X99" s="243"/>
      <c r="Y99" s="243"/>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c r="CH99" s="51"/>
      <c r="CI99" s="51"/>
      <c r="CJ99" s="51"/>
      <c r="CK99" s="51"/>
      <c r="CL99" s="51"/>
      <c r="CM99" s="51"/>
      <c r="CN99" s="51"/>
      <c r="CO99" s="51"/>
      <c r="CP99" s="51"/>
      <c r="CQ99" s="51"/>
      <c r="CR99" s="51"/>
      <c r="CS99" s="51"/>
      <c r="CT99" s="51"/>
      <c r="CU99" s="51"/>
      <c r="CV99" s="51"/>
      <c r="CW99" s="51"/>
    </row>
    <row r="100" customFormat="false" ht="18" hidden="false" customHeight="true" outlineLevel="0" collapsed="false">
      <c r="A100" s="50"/>
      <c r="B100" s="399" t="s">
        <v>234</v>
      </c>
      <c r="C100" s="401"/>
      <c r="D100" s="401"/>
      <c r="E100" s="401"/>
      <c r="F100" s="401"/>
      <c r="G100" s="401"/>
      <c r="H100" s="401"/>
      <c r="I100" s="401"/>
      <c r="J100" s="401"/>
      <c r="K100" s="401"/>
      <c r="L100" s="401"/>
      <c r="M100" s="401"/>
      <c r="N100" s="401"/>
      <c r="O100" s="401"/>
      <c r="P100" s="401"/>
      <c r="Q100" s="401"/>
      <c r="R100" s="401"/>
      <c r="S100" s="340"/>
      <c r="T100" s="243"/>
      <c r="U100" s="243"/>
      <c r="V100" s="243"/>
      <c r="W100" s="243"/>
      <c r="X100" s="243"/>
      <c r="Y100" s="243"/>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c r="CH100" s="51"/>
      <c r="CI100" s="51"/>
      <c r="CJ100" s="51"/>
      <c r="CK100" s="51"/>
      <c r="CL100" s="51"/>
      <c r="CM100" s="51"/>
      <c r="CN100" s="51"/>
      <c r="CO100" s="51"/>
      <c r="CP100" s="51"/>
      <c r="CQ100" s="51"/>
      <c r="CR100" s="51"/>
      <c r="CS100" s="51"/>
      <c r="CT100" s="51"/>
      <c r="CU100" s="51"/>
      <c r="CV100" s="51"/>
      <c r="CW100" s="51"/>
    </row>
    <row r="101" s="106" customFormat="true" ht="18" hidden="false" customHeight="true" outlineLevel="0" collapsed="false">
      <c r="A101" s="110"/>
      <c r="B101" s="50"/>
      <c r="C101" s="342"/>
      <c r="D101" s="174"/>
      <c r="E101" s="174"/>
      <c r="F101" s="174"/>
      <c r="G101" s="174"/>
      <c r="H101" s="174"/>
      <c r="I101" s="174"/>
      <c r="J101" s="174"/>
      <c r="K101" s="174"/>
      <c r="L101" s="174"/>
      <c r="M101" s="174"/>
      <c r="N101" s="174"/>
      <c r="O101" s="174"/>
      <c r="P101" s="174"/>
      <c r="Q101" s="174"/>
      <c r="R101" s="174"/>
      <c r="S101" s="110"/>
      <c r="T101" s="50"/>
      <c r="U101" s="50"/>
    </row>
    <row r="102" s="51" customFormat="true" ht="18" hidden="false" customHeight="true" outlineLevel="0" collapsed="false">
      <c r="A102" s="50"/>
      <c r="B102" s="50"/>
      <c r="C102" s="50"/>
      <c r="D102" s="50"/>
      <c r="E102" s="50"/>
      <c r="F102" s="50"/>
      <c r="G102" s="50"/>
      <c r="H102" s="50"/>
      <c r="I102" s="50"/>
      <c r="J102" s="50"/>
      <c r="K102" s="50"/>
      <c r="L102" s="50"/>
      <c r="M102" s="50"/>
      <c r="N102" s="50"/>
      <c r="O102" s="50"/>
      <c r="P102" s="50"/>
      <c r="Q102" s="50"/>
      <c r="R102" s="50"/>
      <c r="S102" s="50"/>
      <c r="T102" s="50"/>
      <c r="U102" s="50"/>
    </row>
    <row r="103" s="51" customFormat="true" ht="18" hidden="false" customHeight="true" outlineLevel="1" collapsed="false">
      <c r="A103" s="50"/>
      <c r="B103" s="343" t="s">
        <v>200</v>
      </c>
      <c r="C103" s="303"/>
      <c r="D103" s="343"/>
      <c r="E103" s="343"/>
      <c r="F103" s="343"/>
      <c r="G103" s="343"/>
      <c r="H103" s="343"/>
      <c r="I103" s="343"/>
      <c r="J103" s="343"/>
      <c r="K103" s="344"/>
      <c r="L103" s="344"/>
      <c r="M103" s="344"/>
      <c r="N103" s="344"/>
      <c r="O103" s="344"/>
      <c r="P103" s="344"/>
      <c r="Q103" s="344"/>
      <c r="R103" s="344"/>
      <c r="S103" s="345"/>
      <c r="T103" s="50"/>
      <c r="U103" s="50"/>
    </row>
    <row r="104" s="51" customFormat="true" ht="18" hidden="false" customHeight="true" outlineLevel="1" collapsed="false">
      <c r="A104" s="50"/>
      <c r="B104" s="343"/>
      <c r="C104" s="343"/>
      <c r="D104" s="343"/>
      <c r="E104" s="343"/>
      <c r="F104" s="343"/>
      <c r="G104" s="343"/>
      <c r="H104" s="343"/>
      <c r="I104" s="343"/>
      <c r="J104" s="343"/>
      <c r="K104" s="344"/>
      <c r="L104" s="344"/>
      <c r="M104" s="344"/>
      <c r="N104" s="344"/>
      <c r="O104" s="344"/>
      <c r="P104" s="344"/>
      <c r="Q104" s="344"/>
      <c r="R104" s="344"/>
      <c r="S104" s="345"/>
      <c r="T104" s="50"/>
      <c r="U104" s="50"/>
    </row>
    <row r="105" customFormat="false" ht="41.25" hidden="false" customHeight="true" outlineLevel="1" collapsed="false">
      <c r="A105" s="50"/>
      <c r="B105" s="320" t="s">
        <v>202</v>
      </c>
      <c r="C105" s="320"/>
      <c r="D105" s="402" t="s">
        <v>235</v>
      </c>
      <c r="E105" s="348"/>
      <c r="F105" s="348"/>
      <c r="G105" s="348"/>
      <c r="H105" s="348"/>
      <c r="I105" s="348"/>
      <c r="J105" s="348"/>
      <c r="K105" s="349"/>
      <c r="L105" s="349"/>
      <c r="M105" s="349"/>
      <c r="N105" s="349"/>
      <c r="O105" s="349"/>
      <c r="P105" s="349"/>
      <c r="Q105" s="349"/>
      <c r="R105" s="349"/>
      <c r="S105" s="345"/>
      <c r="T105" s="50"/>
      <c r="U105" s="50"/>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row>
    <row r="106" customFormat="false" ht="18" hidden="false" customHeight="true" outlineLevel="1" collapsed="false">
      <c r="A106" s="50"/>
      <c r="B106" s="384" t="s">
        <v>205</v>
      </c>
      <c r="C106" s="384"/>
      <c r="D106" s="403"/>
      <c r="E106" s="243"/>
      <c r="F106" s="348"/>
      <c r="G106" s="348"/>
      <c r="H106" s="348"/>
      <c r="I106" s="348"/>
      <c r="J106" s="348"/>
      <c r="K106" s="349"/>
      <c r="L106" s="349"/>
      <c r="M106" s="349"/>
      <c r="N106" s="349"/>
      <c r="O106" s="349"/>
      <c r="P106" s="349"/>
      <c r="Q106" s="349"/>
      <c r="R106" s="349"/>
      <c r="S106" s="345"/>
      <c r="T106" s="50"/>
      <c r="U106" s="50"/>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row>
    <row r="107" customFormat="false" ht="18" hidden="false" customHeight="true" outlineLevel="1" collapsed="false">
      <c r="A107" s="50"/>
      <c r="B107" s="377" t="s">
        <v>236</v>
      </c>
      <c r="C107" s="377"/>
      <c r="D107" s="403"/>
      <c r="E107" s="348"/>
      <c r="F107" s="348"/>
      <c r="G107" s="348"/>
      <c r="H107" s="348"/>
      <c r="I107" s="348"/>
      <c r="J107" s="348"/>
      <c r="K107" s="349"/>
      <c r="L107" s="349"/>
      <c r="M107" s="349"/>
      <c r="N107" s="349"/>
      <c r="O107" s="349"/>
      <c r="P107" s="349"/>
      <c r="Q107" s="349"/>
      <c r="R107" s="349"/>
      <c r="S107" s="345"/>
      <c r="T107" s="352"/>
      <c r="U107" s="352"/>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row>
    <row r="108" customFormat="false" ht="18" hidden="false" customHeight="true" outlineLevel="1" collapsed="false">
      <c r="A108" s="50"/>
      <c r="B108" s="377" t="s">
        <v>237</v>
      </c>
      <c r="C108" s="377"/>
      <c r="D108" s="403"/>
      <c r="E108" s="348"/>
      <c r="F108" s="348"/>
      <c r="G108" s="348"/>
      <c r="H108" s="348"/>
      <c r="I108" s="348"/>
      <c r="J108" s="348"/>
      <c r="K108" s="349"/>
      <c r="L108" s="349"/>
      <c r="M108" s="349"/>
      <c r="N108" s="349"/>
      <c r="O108" s="349"/>
      <c r="P108" s="349"/>
      <c r="Q108" s="349"/>
      <c r="R108" s="349"/>
      <c r="S108" s="345"/>
      <c r="T108" s="352"/>
      <c r="U108" s="352"/>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row>
    <row r="109" customFormat="false" ht="18" hidden="false" customHeight="true" outlineLevel="1" collapsed="false">
      <c r="A109" s="50"/>
      <c r="B109" s="49"/>
      <c r="C109" s="353"/>
      <c r="D109" s="328"/>
      <c r="E109" s="343"/>
      <c r="F109" s="343"/>
      <c r="G109" s="343"/>
      <c r="H109" s="343"/>
      <c r="I109" s="343"/>
      <c r="J109" s="343"/>
      <c r="K109" s="344"/>
      <c r="L109" s="344"/>
      <c r="M109" s="344"/>
      <c r="N109" s="344"/>
      <c r="O109" s="344"/>
      <c r="P109" s="344"/>
      <c r="Q109" s="344"/>
      <c r="R109" s="344"/>
      <c r="S109" s="345"/>
      <c r="T109" s="352"/>
      <c r="U109" s="352"/>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row>
    <row r="110" customFormat="false" ht="18" hidden="false" customHeight="true" outlineLevel="0" collapsed="false">
      <c r="A110" s="50"/>
      <c r="B110" s="49"/>
      <c r="C110" s="353"/>
      <c r="D110" s="328"/>
      <c r="E110" s="343"/>
      <c r="F110" s="343"/>
      <c r="G110" s="343"/>
      <c r="H110" s="343"/>
      <c r="I110" s="343"/>
      <c r="J110" s="343"/>
      <c r="K110" s="344"/>
      <c r="L110" s="344"/>
      <c r="M110" s="344"/>
      <c r="N110" s="344"/>
      <c r="O110" s="344"/>
      <c r="P110" s="344"/>
      <c r="Q110" s="344"/>
      <c r="R110" s="344"/>
      <c r="S110" s="345"/>
      <c r="T110" s="352"/>
      <c r="U110" s="352"/>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row>
    <row r="111" customFormat="false" ht="18" hidden="false" customHeight="true" outlineLevel="0" collapsed="false">
      <c r="A111" s="254"/>
      <c r="B111" s="354"/>
      <c r="C111" s="354"/>
      <c r="D111" s="354"/>
      <c r="E111" s="354"/>
      <c r="F111" s="354"/>
      <c r="G111" s="354"/>
      <c r="H111" s="354"/>
      <c r="I111" s="354"/>
      <c r="J111" s="354"/>
      <c r="K111" s="355"/>
      <c r="L111" s="355"/>
      <c r="M111" s="355"/>
      <c r="N111" s="355"/>
      <c r="O111" s="355"/>
      <c r="P111" s="355"/>
      <c r="Q111" s="355"/>
      <c r="R111" s="355"/>
      <c r="S111" s="356"/>
      <c r="T111" s="357"/>
      <c r="U111" s="357"/>
    </row>
    <row r="112" s="40" customFormat="true" ht="18" hidden="false" customHeight="true" outlineLevel="0" collapsed="false">
      <c r="A112" s="38"/>
      <c r="B112" s="358" t="s">
        <v>91</v>
      </c>
      <c r="C112" s="359"/>
      <c r="D112" s="359"/>
      <c r="E112" s="359"/>
      <c r="F112" s="359"/>
      <c r="G112" s="359"/>
      <c r="H112" s="359"/>
      <c r="I112" s="359"/>
      <c r="J112" s="359"/>
      <c r="K112" s="360"/>
      <c r="L112" s="360"/>
      <c r="M112" s="360"/>
      <c r="N112" s="360"/>
      <c r="O112" s="360"/>
      <c r="P112" s="360"/>
      <c r="Q112" s="360"/>
      <c r="R112" s="360"/>
      <c r="S112" s="361"/>
      <c r="T112" s="362"/>
      <c r="U112" s="362"/>
    </row>
    <row r="113" s="51" customFormat="true" ht="15" hidden="false" customHeight="true" outlineLevel="0" collapsed="false">
      <c r="A113" s="50"/>
      <c r="B113" s="343"/>
      <c r="C113" s="343"/>
      <c r="D113" s="343"/>
      <c r="E113" s="343"/>
      <c r="F113" s="343"/>
      <c r="G113" s="343"/>
      <c r="H113" s="343"/>
      <c r="I113" s="343"/>
      <c r="J113" s="343"/>
      <c r="K113" s="344"/>
      <c r="L113" s="344"/>
      <c r="M113" s="344"/>
      <c r="N113" s="344"/>
      <c r="O113" s="344"/>
      <c r="P113" s="344"/>
      <c r="Q113" s="344"/>
      <c r="R113" s="344"/>
      <c r="S113" s="345"/>
      <c r="T113" s="352"/>
      <c r="U113" s="352"/>
    </row>
    <row r="114" s="406" customFormat="true" ht="17.25" hidden="false" customHeight="true" outlineLevel="0" collapsed="false">
      <c r="A114" s="352"/>
      <c r="B114" s="374" t="s">
        <v>112</v>
      </c>
      <c r="C114" s="374"/>
      <c r="D114" s="374" t="s">
        <v>238</v>
      </c>
      <c r="E114" s="374"/>
      <c r="F114" s="374"/>
      <c r="G114" s="374"/>
      <c r="H114" s="374"/>
      <c r="I114" s="374"/>
      <c r="J114" s="374"/>
      <c r="K114" s="374"/>
      <c r="L114" s="374"/>
      <c r="M114" s="374"/>
      <c r="N114" s="374"/>
      <c r="O114" s="374"/>
      <c r="P114" s="374"/>
      <c r="Q114" s="374"/>
      <c r="R114" s="374"/>
      <c r="S114" s="374"/>
      <c r="T114" s="404"/>
      <c r="U114" s="404"/>
      <c r="V114" s="404"/>
      <c r="W114" s="404"/>
      <c r="X114" s="404"/>
      <c r="Y114" s="404"/>
      <c r="Z114" s="404"/>
      <c r="AA114" s="404"/>
      <c r="AB114" s="404"/>
      <c r="AC114" s="404"/>
      <c r="AD114" s="404"/>
      <c r="AE114" s="404"/>
      <c r="AF114" s="405"/>
      <c r="AG114" s="405"/>
      <c r="AH114" s="405"/>
      <c r="AI114" s="405"/>
      <c r="AJ114" s="405"/>
      <c r="AK114" s="405"/>
      <c r="AL114" s="405"/>
      <c r="AM114" s="405"/>
      <c r="AN114" s="405"/>
      <c r="AO114" s="405"/>
      <c r="AP114" s="405"/>
      <c r="AQ114" s="405"/>
      <c r="AR114" s="405"/>
      <c r="AS114" s="405"/>
      <c r="AT114" s="405"/>
      <c r="AU114" s="405"/>
      <c r="AV114" s="405"/>
      <c r="AW114" s="405"/>
      <c r="AX114" s="405"/>
      <c r="AY114" s="405"/>
      <c r="AZ114" s="405"/>
      <c r="BA114" s="405"/>
      <c r="BB114" s="405"/>
      <c r="BC114" s="405"/>
      <c r="BD114" s="405"/>
      <c r="BE114" s="405"/>
      <c r="BF114" s="405"/>
      <c r="BG114" s="405"/>
      <c r="BH114" s="405"/>
      <c r="BI114" s="405"/>
      <c r="BJ114" s="405"/>
      <c r="BK114" s="405"/>
      <c r="BL114" s="405"/>
      <c r="BM114" s="405"/>
      <c r="BN114" s="405"/>
      <c r="BO114" s="405"/>
      <c r="BP114" s="405"/>
      <c r="BQ114" s="405"/>
      <c r="BR114" s="405"/>
      <c r="BS114" s="405"/>
      <c r="BT114" s="405"/>
      <c r="BU114" s="405"/>
      <c r="BV114" s="405"/>
      <c r="BW114" s="405"/>
      <c r="BX114" s="405"/>
      <c r="BY114" s="405"/>
      <c r="BZ114" s="405"/>
      <c r="CA114" s="405"/>
      <c r="CB114" s="405"/>
      <c r="CC114" s="405"/>
      <c r="CD114" s="405"/>
      <c r="CE114" s="405"/>
      <c r="CF114" s="405"/>
      <c r="CG114" s="405"/>
      <c r="CH114" s="405"/>
      <c r="CI114" s="405"/>
      <c r="CJ114" s="405"/>
      <c r="CK114" s="405"/>
      <c r="CL114" s="405"/>
      <c r="CM114" s="405"/>
      <c r="CN114" s="405"/>
      <c r="CO114" s="405"/>
      <c r="CP114" s="405"/>
      <c r="CQ114" s="405"/>
      <c r="CR114" s="405"/>
      <c r="CS114" s="405"/>
      <c r="CT114" s="405"/>
      <c r="CU114" s="405"/>
    </row>
    <row r="115" s="406" customFormat="true" ht="13.5" hidden="false" customHeight="true" outlineLevel="0" collapsed="false">
      <c r="A115" s="352"/>
      <c r="B115" s="374"/>
      <c r="C115" s="374"/>
      <c r="D115" s="374" t="s">
        <v>114</v>
      </c>
      <c r="E115" s="374" t="s">
        <v>197</v>
      </c>
      <c r="F115" s="374" t="s">
        <v>116</v>
      </c>
      <c r="G115" s="374"/>
      <c r="H115" s="374"/>
      <c r="I115" s="374"/>
      <c r="J115" s="374"/>
      <c r="K115" s="374"/>
      <c r="L115" s="374"/>
      <c r="M115" s="374"/>
      <c r="N115" s="374" t="s">
        <v>117</v>
      </c>
      <c r="O115" s="374"/>
      <c r="P115" s="374"/>
      <c r="Q115" s="374"/>
      <c r="R115" s="374"/>
      <c r="S115" s="374" t="s">
        <v>48</v>
      </c>
      <c r="T115" s="404"/>
      <c r="U115" s="404"/>
      <c r="V115" s="404"/>
      <c r="W115" s="404"/>
      <c r="X115" s="404"/>
      <c r="Y115" s="404"/>
      <c r="Z115" s="404"/>
      <c r="AA115" s="404"/>
      <c r="AB115" s="404"/>
      <c r="AC115" s="404"/>
      <c r="AD115" s="404"/>
      <c r="AE115" s="404"/>
      <c r="AF115" s="405"/>
      <c r="AG115" s="405"/>
      <c r="AH115" s="405"/>
      <c r="AI115" s="405"/>
      <c r="AJ115" s="405"/>
      <c r="AK115" s="405"/>
      <c r="AL115" s="405"/>
      <c r="AM115" s="405"/>
      <c r="AN115" s="405"/>
      <c r="AO115" s="405"/>
      <c r="AP115" s="405"/>
      <c r="AQ115" s="405"/>
      <c r="AR115" s="405"/>
      <c r="AS115" s="405"/>
      <c r="AT115" s="405"/>
      <c r="AU115" s="405"/>
      <c r="AV115" s="405"/>
      <c r="AW115" s="405"/>
      <c r="AX115" s="405"/>
      <c r="AY115" s="405"/>
      <c r="AZ115" s="405"/>
      <c r="BA115" s="405"/>
      <c r="BB115" s="405"/>
      <c r="BC115" s="405"/>
      <c r="BD115" s="405"/>
      <c r="BE115" s="405"/>
      <c r="BF115" s="405"/>
      <c r="BG115" s="405"/>
      <c r="BH115" s="405"/>
      <c r="BI115" s="405"/>
      <c r="BJ115" s="405"/>
      <c r="BK115" s="405"/>
      <c r="BL115" s="405"/>
      <c r="BM115" s="405"/>
      <c r="BN115" s="405"/>
      <c r="BO115" s="405"/>
      <c r="BP115" s="405"/>
      <c r="BQ115" s="405"/>
      <c r="BR115" s="405"/>
      <c r="BS115" s="405"/>
      <c r="BT115" s="405"/>
      <c r="BU115" s="405"/>
      <c r="BV115" s="405"/>
      <c r="BW115" s="405"/>
      <c r="BX115" s="405"/>
      <c r="BY115" s="405"/>
      <c r="BZ115" s="405"/>
      <c r="CA115" s="405"/>
      <c r="CB115" s="405"/>
      <c r="CC115" s="405"/>
      <c r="CD115" s="405"/>
      <c r="CE115" s="405"/>
      <c r="CF115" s="405"/>
      <c r="CG115" s="405"/>
      <c r="CH115" s="405"/>
      <c r="CI115" s="405"/>
      <c r="CJ115" s="405"/>
      <c r="CK115" s="405"/>
      <c r="CL115" s="405"/>
      <c r="CM115" s="405"/>
      <c r="CN115" s="405"/>
      <c r="CO115" s="405"/>
      <c r="CP115" s="405"/>
      <c r="CQ115" s="405"/>
      <c r="CR115" s="405"/>
      <c r="CS115" s="405"/>
      <c r="CT115" s="405"/>
      <c r="CU115" s="405"/>
    </row>
    <row r="116" s="406" customFormat="true" ht="52.5" hidden="false" customHeight="true" outlineLevel="0" collapsed="false">
      <c r="A116" s="352"/>
      <c r="B116" s="374"/>
      <c r="C116" s="374"/>
      <c r="D116" s="374"/>
      <c r="E116" s="374"/>
      <c r="F116" s="374" t="s">
        <v>118</v>
      </c>
      <c r="G116" s="374" t="s">
        <v>119</v>
      </c>
      <c r="H116" s="374" t="s">
        <v>239</v>
      </c>
      <c r="I116" s="374" t="s">
        <v>121</v>
      </c>
      <c r="J116" s="374" t="s">
        <v>122</v>
      </c>
      <c r="K116" s="374" t="s">
        <v>123</v>
      </c>
      <c r="L116" s="374" t="s">
        <v>124</v>
      </c>
      <c r="M116" s="374" t="s">
        <v>125</v>
      </c>
      <c r="N116" s="374" t="s">
        <v>128</v>
      </c>
      <c r="O116" s="374" t="s">
        <v>127</v>
      </c>
      <c r="P116" s="374" t="s">
        <v>129</v>
      </c>
      <c r="Q116" s="374" t="s">
        <v>130</v>
      </c>
      <c r="R116" s="374" t="s">
        <v>131</v>
      </c>
      <c r="S116" s="374"/>
      <c r="T116" s="404"/>
      <c r="U116" s="404"/>
      <c r="V116" s="404"/>
      <c r="W116" s="404"/>
      <c r="X116" s="404"/>
      <c r="Y116" s="404"/>
      <c r="Z116" s="404"/>
      <c r="AA116" s="404"/>
      <c r="AB116" s="404"/>
      <c r="AC116" s="404"/>
      <c r="AD116" s="404"/>
      <c r="AE116" s="404"/>
      <c r="AF116" s="405"/>
      <c r="AG116" s="405"/>
      <c r="AH116" s="405"/>
      <c r="AI116" s="405"/>
      <c r="AJ116" s="405"/>
      <c r="AK116" s="405"/>
      <c r="AL116" s="405"/>
      <c r="AM116" s="405"/>
      <c r="AN116" s="405"/>
      <c r="AO116" s="405"/>
      <c r="AP116" s="405"/>
      <c r="AQ116" s="405"/>
      <c r="AR116" s="405"/>
      <c r="AS116" s="405"/>
      <c r="AT116" s="405"/>
      <c r="AU116" s="405"/>
      <c r="AV116" s="405"/>
      <c r="AW116" s="405"/>
      <c r="AX116" s="405"/>
      <c r="AY116" s="405"/>
      <c r="AZ116" s="405"/>
      <c r="BA116" s="405"/>
      <c r="BB116" s="405"/>
      <c r="BC116" s="405"/>
      <c r="BD116" s="405"/>
      <c r="BE116" s="405"/>
      <c r="BF116" s="405"/>
      <c r="BG116" s="405"/>
      <c r="BH116" s="405"/>
      <c r="BI116" s="405"/>
      <c r="BJ116" s="405"/>
      <c r="BK116" s="405"/>
      <c r="BL116" s="405"/>
      <c r="BM116" s="405"/>
      <c r="BN116" s="405"/>
      <c r="BO116" s="405"/>
      <c r="BP116" s="405"/>
      <c r="BQ116" s="405"/>
      <c r="BR116" s="405"/>
      <c r="BS116" s="405"/>
      <c r="BT116" s="405"/>
      <c r="BU116" s="405"/>
      <c r="BV116" s="405"/>
      <c r="BW116" s="405"/>
      <c r="BX116" s="405"/>
      <c r="BY116" s="405"/>
      <c r="BZ116" s="405"/>
      <c r="CA116" s="405"/>
      <c r="CB116" s="405"/>
      <c r="CC116" s="405"/>
      <c r="CD116" s="405"/>
      <c r="CE116" s="405"/>
      <c r="CF116" s="405"/>
      <c r="CG116" s="405"/>
      <c r="CH116" s="405"/>
      <c r="CI116" s="405"/>
      <c r="CJ116" s="405"/>
      <c r="CK116" s="405"/>
      <c r="CL116" s="405"/>
      <c r="CM116" s="405"/>
      <c r="CN116" s="405"/>
      <c r="CO116" s="405"/>
      <c r="CP116" s="405"/>
      <c r="CQ116" s="405"/>
      <c r="CR116" s="405"/>
      <c r="CS116" s="405"/>
      <c r="CT116" s="405"/>
      <c r="CU116" s="405"/>
    </row>
    <row r="117" s="406" customFormat="true" ht="15" hidden="false" customHeight="true" outlineLevel="0" collapsed="false">
      <c r="A117" s="352"/>
      <c r="B117" s="375" t="s">
        <v>132</v>
      </c>
      <c r="C117" s="375"/>
      <c r="D117" s="407" t="s">
        <v>133</v>
      </c>
      <c r="E117" s="407"/>
      <c r="F117" s="407"/>
      <c r="G117" s="407"/>
      <c r="H117" s="407"/>
      <c r="I117" s="407"/>
      <c r="J117" s="407"/>
      <c r="K117" s="407"/>
      <c r="L117" s="407"/>
      <c r="M117" s="407"/>
      <c r="N117" s="407"/>
      <c r="O117" s="407"/>
      <c r="P117" s="407"/>
      <c r="Q117" s="407"/>
      <c r="R117" s="407"/>
      <c r="S117" s="407"/>
      <c r="T117" s="404"/>
      <c r="U117" s="404"/>
      <c r="V117" s="404"/>
      <c r="W117" s="404"/>
      <c r="X117" s="404"/>
      <c r="Y117" s="404"/>
      <c r="Z117" s="404"/>
      <c r="AA117" s="404"/>
      <c r="AB117" s="404"/>
      <c r="AC117" s="404"/>
      <c r="AD117" s="404"/>
      <c r="AE117" s="404"/>
      <c r="AF117" s="405"/>
      <c r="AG117" s="405"/>
      <c r="AH117" s="405"/>
      <c r="AI117" s="405"/>
      <c r="AJ117" s="405"/>
      <c r="AK117" s="405"/>
      <c r="AL117" s="405"/>
      <c r="AM117" s="405"/>
      <c r="AN117" s="405"/>
      <c r="AO117" s="405"/>
      <c r="AP117" s="405"/>
      <c r="AQ117" s="405"/>
      <c r="AR117" s="405"/>
      <c r="AS117" s="405"/>
      <c r="AT117" s="405"/>
      <c r="AU117" s="405"/>
      <c r="AV117" s="405"/>
      <c r="AW117" s="405"/>
      <c r="AX117" s="405"/>
      <c r="AY117" s="405"/>
      <c r="AZ117" s="405"/>
      <c r="BA117" s="405"/>
      <c r="BB117" s="405"/>
      <c r="BC117" s="405"/>
      <c r="BD117" s="405"/>
      <c r="BE117" s="405"/>
      <c r="BF117" s="405"/>
      <c r="BG117" s="405"/>
      <c r="BH117" s="405"/>
      <c r="BI117" s="405"/>
      <c r="BJ117" s="405"/>
      <c r="BK117" s="405"/>
      <c r="BL117" s="405"/>
      <c r="BM117" s="405"/>
      <c r="BN117" s="405"/>
      <c r="BO117" s="405"/>
      <c r="BP117" s="405"/>
      <c r="BQ117" s="405"/>
      <c r="BR117" s="405"/>
      <c r="BS117" s="405"/>
      <c r="BT117" s="405"/>
      <c r="BU117" s="405"/>
      <c r="BV117" s="405"/>
      <c r="BW117" s="405"/>
      <c r="BX117" s="405"/>
      <c r="BY117" s="405"/>
      <c r="BZ117" s="405"/>
      <c r="CA117" s="405"/>
      <c r="CB117" s="405"/>
      <c r="CC117" s="405"/>
      <c r="CD117" s="405"/>
      <c r="CE117" s="405"/>
      <c r="CF117" s="405"/>
      <c r="CG117" s="405"/>
      <c r="CH117" s="405"/>
      <c r="CI117" s="405"/>
      <c r="CJ117" s="405"/>
      <c r="CK117" s="405"/>
      <c r="CL117" s="405"/>
      <c r="CM117" s="405"/>
      <c r="CN117" s="405"/>
      <c r="CO117" s="405"/>
      <c r="CP117" s="405"/>
      <c r="CQ117" s="405"/>
      <c r="CR117" s="405"/>
      <c r="CS117" s="405"/>
      <c r="CT117" s="405"/>
      <c r="CU117" s="405"/>
    </row>
    <row r="118" s="406" customFormat="true" ht="16.5" hidden="false" customHeight="true" outlineLevel="0" collapsed="false">
      <c r="A118" s="352"/>
      <c r="B118" s="377" t="s">
        <v>135</v>
      </c>
      <c r="C118" s="377"/>
      <c r="D118" s="408" t="n">
        <f aca="false">D35*D$100</f>
        <v>0</v>
      </c>
      <c r="E118" s="408" t="n">
        <f aca="false">E35*E$100</f>
        <v>0</v>
      </c>
      <c r="F118" s="408" t="n">
        <f aca="false">F35*F$100</f>
        <v>0</v>
      </c>
      <c r="G118" s="408" t="n">
        <f aca="false">G35*G$100</f>
        <v>0</v>
      </c>
      <c r="H118" s="408" t="n">
        <f aca="false">H35*H$100</f>
        <v>0</v>
      </c>
      <c r="I118" s="408" t="n">
        <f aca="false">I35*I$100</f>
        <v>0</v>
      </c>
      <c r="J118" s="408" t="n">
        <f aca="false">J35*J$100</f>
        <v>0</v>
      </c>
      <c r="K118" s="408" t="n">
        <f aca="false">K35*K$100</f>
        <v>0</v>
      </c>
      <c r="L118" s="408" t="n">
        <f aca="false">L35*L$100</f>
        <v>0</v>
      </c>
      <c r="M118" s="408" t="n">
        <f aca="false">M35*M$100</f>
        <v>0</v>
      </c>
      <c r="N118" s="408" t="n">
        <f aca="false">N35*N$100</f>
        <v>0</v>
      </c>
      <c r="O118" s="408" t="n">
        <f aca="false">O35*O$100</f>
        <v>0</v>
      </c>
      <c r="P118" s="408" t="n">
        <f aca="false">P35*P$100</f>
        <v>0</v>
      </c>
      <c r="Q118" s="408" t="n">
        <f aca="false">Q35*Q$100</f>
        <v>0</v>
      </c>
      <c r="R118" s="408" t="n">
        <f aca="false">R35*R$100</f>
        <v>0</v>
      </c>
      <c r="S118" s="409" t="n">
        <f aca="false">SUM(D118:R118)</f>
        <v>0</v>
      </c>
      <c r="T118" s="404"/>
      <c r="U118" s="404"/>
      <c r="V118" s="404"/>
      <c r="W118" s="404"/>
      <c r="X118" s="404"/>
      <c r="Y118" s="404"/>
      <c r="Z118" s="404"/>
      <c r="AA118" s="404"/>
      <c r="AB118" s="404"/>
      <c r="AC118" s="404"/>
      <c r="AD118" s="404"/>
      <c r="AE118" s="404"/>
      <c r="AF118" s="405"/>
      <c r="AG118" s="405"/>
      <c r="AH118" s="405"/>
      <c r="AI118" s="405"/>
      <c r="AJ118" s="405"/>
      <c r="AK118" s="405"/>
      <c r="AL118" s="405"/>
      <c r="AM118" s="405"/>
      <c r="AN118" s="405"/>
      <c r="AO118" s="405"/>
      <c r="AP118" s="405"/>
      <c r="AQ118" s="405"/>
      <c r="AR118" s="405"/>
      <c r="AS118" s="405"/>
      <c r="AT118" s="405"/>
      <c r="AU118" s="405"/>
      <c r="AV118" s="405"/>
      <c r="AW118" s="405"/>
      <c r="AX118" s="405"/>
      <c r="AY118" s="405"/>
      <c r="AZ118" s="405"/>
      <c r="BA118" s="405"/>
      <c r="BB118" s="405"/>
      <c r="BC118" s="405"/>
      <c r="BD118" s="405"/>
      <c r="BE118" s="405"/>
      <c r="BF118" s="405"/>
      <c r="BG118" s="405"/>
      <c r="BH118" s="405"/>
      <c r="BI118" s="405"/>
      <c r="BJ118" s="405"/>
      <c r="BK118" s="405"/>
      <c r="BL118" s="405"/>
      <c r="BM118" s="405"/>
      <c r="BN118" s="405"/>
      <c r="BO118" s="405"/>
      <c r="BP118" s="405"/>
      <c r="BQ118" s="405"/>
      <c r="BR118" s="405"/>
      <c r="BS118" s="405"/>
      <c r="BT118" s="405"/>
      <c r="BU118" s="405"/>
      <c r="BV118" s="405"/>
      <c r="BW118" s="405"/>
      <c r="BX118" s="405"/>
      <c r="BY118" s="405"/>
      <c r="BZ118" s="405"/>
      <c r="CA118" s="405"/>
      <c r="CB118" s="405"/>
      <c r="CC118" s="405"/>
      <c r="CD118" s="405"/>
      <c r="CE118" s="405"/>
      <c r="CF118" s="405"/>
      <c r="CG118" s="405"/>
      <c r="CH118" s="405"/>
      <c r="CI118" s="405"/>
      <c r="CJ118" s="405"/>
      <c r="CK118" s="405"/>
      <c r="CL118" s="405"/>
      <c r="CM118" s="405"/>
      <c r="CN118" s="405"/>
      <c r="CO118" s="405"/>
      <c r="CP118" s="405"/>
      <c r="CQ118" s="405"/>
      <c r="CR118" s="405"/>
      <c r="CS118" s="405"/>
      <c r="CT118" s="405"/>
      <c r="CU118" s="405"/>
    </row>
    <row r="119" s="406" customFormat="true" ht="16.5" hidden="false" customHeight="true" outlineLevel="0" collapsed="false">
      <c r="A119" s="352"/>
      <c r="B119" s="379" t="s">
        <v>220</v>
      </c>
      <c r="C119" s="379"/>
      <c r="D119" s="408" t="n">
        <f aca="false">D36*D$100</f>
        <v>0</v>
      </c>
      <c r="E119" s="408" t="n">
        <f aca="false">E36*E$100</f>
        <v>0</v>
      </c>
      <c r="F119" s="408" t="n">
        <f aca="false">F36*F$100</f>
        <v>0</v>
      </c>
      <c r="G119" s="408" t="n">
        <f aca="false">G36*G$100</f>
        <v>0</v>
      </c>
      <c r="H119" s="408" t="n">
        <f aca="false">H36*H$100</f>
        <v>0</v>
      </c>
      <c r="I119" s="408" t="n">
        <f aca="false">I36*I$100</f>
        <v>0</v>
      </c>
      <c r="J119" s="408" t="n">
        <f aca="false">J36*J$100</f>
        <v>0</v>
      </c>
      <c r="K119" s="408" t="n">
        <f aca="false">K36*K$100</f>
        <v>0</v>
      </c>
      <c r="L119" s="408" t="n">
        <f aca="false">L36*L$100</f>
        <v>0</v>
      </c>
      <c r="M119" s="408" t="n">
        <f aca="false">M36*M$100</f>
        <v>0</v>
      </c>
      <c r="N119" s="408" t="n">
        <f aca="false">N36*N$100</f>
        <v>0</v>
      </c>
      <c r="O119" s="408" t="n">
        <f aca="false">O36*O$100</f>
        <v>0</v>
      </c>
      <c r="P119" s="408" t="n">
        <f aca="false">P36*P$100</f>
        <v>0</v>
      </c>
      <c r="Q119" s="408" t="n">
        <f aca="false">Q36*Q$100</f>
        <v>0</v>
      </c>
      <c r="R119" s="408" t="n">
        <f aca="false">R36*R$100</f>
        <v>0</v>
      </c>
      <c r="S119" s="409" t="n">
        <f aca="false">SUM(D119:R119)</f>
        <v>0</v>
      </c>
      <c r="T119" s="404"/>
      <c r="U119" s="404"/>
      <c r="V119" s="404"/>
      <c r="W119" s="404"/>
      <c r="X119" s="404"/>
      <c r="Y119" s="404"/>
      <c r="Z119" s="404"/>
      <c r="AA119" s="404"/>
      <c r="AB119" s="404"/>
      <c r="AC119" s="404"/>
      <c r="AD119" s="404"/>
      <c r="AE119" s="404"/>
      <c r="AF119" s="405"/>
      <c r="AG119" s="405"/>
      <c r="AH119" s="405"/>
      <c r="AI119" s="405"/>
      <c r="AJ119" s="405"/>
      <c r="AK119" s="405"/>
      <c r="AL119" s="405"/>
      <c r="AM119" s="405"/>
      <c r="AN119" s="405"/>
      <c r="AO119" s="405"/>
      <c r="AP119" s="405"/>
      <c r="AQ119" s="405"/>
      <c r="AR119" s="405"/>
      <c r="AS119" s="405"/>
      <c r="AT119" s="405"/>
      <c r="AU119" s="405"/>
      <c r="AV119" s="405"/>
      <c r="AW119" s="405"/>
      <c r="AX119" s="405"/>
      <c r="AY119" s="405"/>
      <c r="AZ119" s="405"/>
      <c r="BA119" s="405"/>
      <c r="BB119" s="405"/>
      <c r="BC119" s="405"/>
      <c r="BD119" s="405"/>
      <c r="BE119" s="405"/>
      <c r="BF119" s="405"/>
      <c r="BG119" s="405"/>
      <c r="BH119" s="405"/>
      <c r="BI119" s="405"/>
      <c r="BJ119" s="405"/>
      <c r="BK119" s="405"/>
      <c r="BL119" s="405"/>
      <c r="BM119" s="405"/>
      <c r="BN119" s="405"/>
      <c r="BO119" s="405"/>
      <c r="BP119" s="405"/>
      <c r="BQ119" s="405"/>
      <c r="BR119" s="405"/>
      <c r="BS119" s="405"/>
      <c r="BT119" s="405"/>
      <c r="BU119" s="405"/>
      <c r="BV119" s="405"/>
      <c r="BW119" s="405"/>
      <c r="BX119" s="405"/>
      <c r="BY119" s="405"/>
      <c r="BZ119" s="405"/>
      <c r="CA119" s="405"/>
      <c r="CB119" s="405"/>
      <c r="CC119" s="405"/>
      <c r="CD119" s="405"/>
      <c r="CE119" s="405"/>
      <c r="CF119" s="405"/>
      <c r="CG119" s="405"/>
      <c r="CH119" s="405"/>
      <c r="CI119" s="405"/>
      <c r="CJ119" s="405"/>
      <c r="CK119" s="405"/>
      <c r="CL119" s="405"/>
      <c r="CM119" s="405"/>
      <c r="CN119" s="405"/>
      <c r="CO119" s="405"/>
      <c r="CP119" s="405"/>
      <c r="CQ119" s="405"/>
      <c r="CR119" s="405"/>
      <c r="CS119" s="405"/>
      <c r="CT119" s="405"/>
      <c r="CU119" s="405"/>
    </row>
    <row r="120" s="406" customFormat="true" ht="16.5" hidden="false" customHeight="true" outlineLevel="0" collapsed="false">
      <c r="A120" s="352"/>
      <c r="B120" s="377" t="s">
        <v>141</v>
      </c>
      <c r="C120" s="377"/>
      <c r="D120" s="408" t="n">
        <f aca="false">D37*D$100</f>
        <v>0</v>
      </c>
      <c r="E120" s="408" t="n">
        <f aca="false">E37*E$100</f>
        <v>0</v>
      </c>
      <c r="F120" s="408" t="n">
        <f aca="false">F37*F$100</f>
        <v>0</v>
      </c>
      <c r="G120" s="408" t="n">
        <f aca="false">G37*G$100</f>
        <v>0</v>
      </c>
      <c r="H120" s="408" t="n">
        <f aca="false">H37*H$100</f>
        <v>0</v>
      </c>
      <c r="I120" s="408" t="n">
        <f aca="false">I37*I$100</f>
        <v>0</v>
      </c>
      <c r="J120" s="408" t="n">
        <f aca="false">J37*J$100</f>
        <v>0</v>
      </c>
      <c r="K120" s="408" t="n">
        <f aca="false">K37*K$100</f>
        <v>0</v>
      </c>
      <c r="L120" s="408" t="n">
        <f aca="false">L37*L$100</f>
        <v>0</v>
      </c>
      <c r="M120" s="408" t="n">
        <f aca="false">M37*M$100</f>
        <v>0</v>
      </c>
      <c r="N120" s="408" t="n">
        <f aca="false">N37*N$100</f>
        <v>0</v>
      </c>
      <c r="O120" s="408" t="n">
        <f aca="false">O37*O$100</f>
        <v>0</v>
      </c>
      <c r="P120" s="408" t="n">
        <f aca="false">P37*P$100</f>
        <v>0</v>
      </c>
      <c r="Q120" s="408" t="n">
        <f aca="false">Q37*Q$100</f>
        <v>0</v>
      </c>
      <c r="R120" s="408" t="n">
        <f aca="false">R37*R$100</f>
        <v>0</v>
      </c>
      <c r="S120" s="409" t="n">
        <f aca="false">SUM(D120:R120)</f>
        <v>0</v>
      </c>
      <c r="T120" s="404"/>
      <c r="U120" s="404"/>
      <c r="V120" s="404"/>
      <c r="W120" s="404"/>
      <c r="X120" s="404"/>
      <c r="Y120" s="404"/>
      <c r="Z120" s="404"/>
      <c r="AA120" s="404"/>
      <c r="AB120" s="404"/>
      <c r="AC120" s="404"/>
      <c r="AD120" s="404"/>
      <c r="AE120" s="404"/>
      <c r="AF120" s="405"/>
      <c r="AG120" s="405"/>
      <c r="AH120" s="405"/>
      <c r="AI120" s="405"/>
      <c r="AJ120" s="405"/>
      <c r="AK120" s="405"/>
      <c r="AL120" s="405"/>
      <c r="AM120" s="405"/>
      <c r="AN120" s="405"/>
      <c r="AO120" s="405"/>
      <c r="AP120" s="405"/>
      <c r="AQ120" s="405"/>
      <c r="AR120" s="405"/>
      <c r="AS120" s="405"/>
      <c r="AT120" s="405"/>
      <c r="AU120" s="405"/>
      <c r="AV120" s="405"/>
      <c r="AW120" s="405"/>
      <c r="AX120" s="405"/>
      <c r="AY120" s="405"/>
      <c r="AZ120" s="405"/>
      <c r="BA120" s="405"/>
      <c r="BB120" s="405"/>
      <c r="BC120" s="405"/>
      <c r="BD120" s="405"/>
      <c r="BE120" s="405"/>
      <c r="BF120" s="405"/>
      <c r="BG120" s="405"/>
      <c r="BH120" s="405"/>
      <c r="BI120" s="405"/>
      <c r="BJ120" s="405"/>
      <c r="BK120" s="405"/>
      <c r="BL120" s="405"/>
      <c r="BM120" s="405"/>
      <c r="BN120" s="405"/>
      <c r="BO120" s="405"/>
      <c r="BP120" s="405"/>
      <c r="BQ120" s="405"/>
      <c r="BR120" s="405"/>
      <c r="BS120" s="405"/>
      <c r="BT120" s="405"/>
      <c r="BU120" s="405"/>
      <c r="BV120" s="405"/>
      <c r="BW120" s="405"/>
      <c r="BX120" s="405"/>
      <c r="BY120" s="405"/>
      <c r="BZ120" s="405"/>
      <c r="CA120" s="405"/>
      <c r="CB120" s="405"/>
      <c r="CC120" s="405"/>
      <c r="CD120" s="405"/>
      <c r="CE120" s="405"/>
      <c r="CF120" s="405"/>
      <c r="CG120" s="405"/>
      <c r="CH120" s="405"/>
      <c r="CI120" s="405"/>
      <c r="CJ120" s="405"/>
      <c r="CK120" s="405"/>
      <c r="CL120" s="405"/>
      <c r="CM120" s="405"/>
      <c r="CN120" s="405"/>
      <c r="CO120" s="405"/>
      <c r="CP120" s="405"/>
      <c r="CQ120" s="405"/>
      <c r="CR120" s="405"/>
      <c r="CS120" s="405"/>
      <c r="CT120" s="405"/>
      <c r="CU120" s="405"/>
    </row>
    <row r="121" s="406" customFormat="true" ht="16.5" hidden="false" customHeight="true" outlineLevel="0" collapsed="false">
      <c r="A121" s="352"/>
      <c r="B121" s="377" t="s">
        <v>137</v>
      </c>
      <c r="C121" s="377"/>
      <c r="D121" s="408" t="n">
        <f aca="false">D38*D$100</f>
        <v>0</v>
      </c>
      <c r="E121" s="408" t="n">
        <f aca="false">E38*E$100</f>
        <v>0</v>
      </c>
      <c r="F121" s="408" t="n">
        <f aca="false">F38*F$100</f>
        <v>0</v>
      </c>
      <c r="G121" s="408" t="n">
        <f aca="false">G38*G$100</f>
        <v>0</v>
      </c>
      <c r="H121" s="408" t="n">
        <f aca="false">H38*H$100</f>
        <v>0</v>
      </c>
      <c r="I121" s="408" t="n">
        <f aca="false">I38*I$100</f>
        <v>0</v>
      </c>
      <c r="J121" s="408" t="n">
        <f aca="false">J38*J$100</f>
        <v>0</v>
      </c>
      <c r="K121" s="408" t="n">
        <f aca="false">K38*K$100</f>
        <v>0</v>
      </c>
      <c r="L121" s="408" t="n">
        <f aca="false">L38*L$100</f>
        <v>0</v>
      </c>
      <c r="M121" s="408" t="n">
        <f aca="false">M38*M$100</f>
        <v>0</v>
      </c>
      <c r="N121" s="408" t="n">
        <f aca="false">N38*N$100</f>
        <v>0</v>
      </c>
      <c r="O121" s="408" t="n">
        <f aca="false">O38*O$100</f>
        <v>0</v>
      </c>
      <c r="P121" s="408" t="n">
        <f aca="false">P38*P$100</f>
        <v>0</v>
      </c>
      <c r="Q121" s="408" t="n">
        <f aca="false">Q38*Q$100</f>
        <v>0</v>
      </c>
      <c r="R121" s="408" t="n">
        <f aca="false">R38*R$100</f>
        <v>0</v>
      </c>
      <c r="S121" s="409" t="n">
        <f aca="false">SUM(D121:R121)</f>
        <v>0</v>
      </c>
      <c r="T121" s="404"/>
      <c r="U121" s="404"/>
      <c r="V121" s="404"/>
      <c r="W121" s="404"/>
      <c r="X121" s="404"/>
      <c r="Y121" s="404"/>
      <c r="Z121" s="404"/>
      <c r="AA121" s="404"/>
      <c r="AB121" s="404"/>
      <c r="AC121" s="404"/>
      <c r="AD121" s="404"/>
      <c r="AE121" s="404"/>
      <c r="AF121" s="405"/>
      <c r="AG121" s="405"/>
      <c r="AH121" s="405"/>
      <c r="AI121" s="405"/>
      <c r="AJ121" s="405"/>
      <c r="AK121" s="405"/>
      <c r="AL121" s="405"/>
      <c r="AM121" s="405"/>
      <c r="AN121" s="405"/>
      <c r="AO121" s="405"/>
      <c r="AP121" s="405"/>
      <c r="AQ121" s="405"/>
      <c r="AR121" s="405"/>
      <c r="AS121" s="405"/>
      <c r="AT121" s="405"/>
      <c r="AU121" s="405"/>
      <c r="AV121" s="405"/>
      <c r="AW121" s="405"/>
      <c r="AX121" s="405"/>
      <c r="AY121" s="405"/>
      <c r="AZ121" s="405"/>
      <c r="BA121" s="405"/>
      <c r="BB121" s="405"/>
      <c r="BC121" s="405"/>
      <c r="BD121" s="405"/>
      <c r="BE121" s="405"/>
      <c r="BF121" s="405"/>
      <c r="BG121" s="405"/>
      <c r="BH121" s="405"/>
      <c r="BI121" s="405"/>
      <c r="BJ121" s="405"/>
      <c r="BK121" s="405"/>
      <c r="BL121" s="405"/>
      <c r="BM121" s="405"/>
      <c r="BN121" s="405"/>
      <c r="BO121" s="405"/>
      <c r="BP121" s="405"/>
      <c r="BQ121" s="405"/>
      <c r="BR121" s="405"/>
      <c r="BS121" s="405"/>
      <c r="BT121" s="405"/>
      <c r="BU121" s="405"/>
      <c r="BV121" s="405"/>
      <c r="BW121" s="405"/>
      <c r="BX121" s="405"/>
      <c r="BY121" s="405"/>
      <c r="BZ121" s="405"/>
      <c r="CA121" s="405"/>
      <c r="CB121" s="405"/>
      <c r="CC121" s="405"/>
      <c r="CD121" s="405"/>
      <c r="CE121" s="405"/>
      <c r="CF121" s="405"/>
      <c r="CG121" s="405"/>
      <c r="CH121" s="405"/>
      <c r="CI121" s="405"/>
      <c r="CJ121" s="405"/>
      <c r="CK121" s="405"/>
      <c r="CL121" s="405"/>
      <c r="CM121" s="405"/>
      <c r="CN121" s="405"/>
      <c r="CO121" s="405"/>
      <c r="CP121" s="405"/>
      <c r="CQ121" s="405"/>
      <c r="CR121" s="405"/>
      <c r="CS121" s="405"/>
      <c r="CT121" s="405"/>
      <c r="CU121" s="405"/>
    </row>
    <row r="122" s="406" customFormat="true" ht="16.5" hidden="false" customHeight="true" outlineLevel="0" collapsed="false">
      <c r="A122" s="352"/>
      <c r="B122" s="379" t="s">
        <v>142</v>
      </c>
      <c r="C122" s="380" t="s">
        <v>143</v>
      </c>
      <c r="D122" s="408" t="n">
        <f aca="false">D39*D$100</f>
        <v>0</v>
      </c>
      <c r="E122" s="408" t="n">
        <f aca="false">E39*E$100</f>
        <v>0</v>
      </c>
      <c r="F122" s="408" t="n">
        <f aca="false">F39*F$100</f>
        <v>0</v>
      </c>
      <c r="G122" s="408" t="n">
        <f aca="false">G39*G$100</f>
        <v>0</v>
      </c>
      <c r="H122" s="408" t="n">
        <f aca="false">H39*H$100</f>
        <v>0</v>
      </c>
      <c r="I122" s="408" t="n">
        <f aca="false">I39*I$100</f>
        <v>0</v>
      </c>
      <c r="J122" s="408" t="n">
        <f aca="false">J39*J$100</f>
        <v>0</v>
      </c>
      <c r="K122" s="408" t="n">
        <f aca="false">K39*K$100</f>
        <v>0</v>
      </c>
      <c r="L122" s="408" t="n">
        <f aca="false">L39*L$100</f>
        <v>0</v>
      </c>
      <c r="M122" s="408" t="n">
        <f aca="false">M39*M$100</f>
        <v>0</v>
      </c>
      <c r="N122" s="408" t="n">
        <f aca="false">N39*N$100</f>
        <v>0</v>
      </c>
      <c r="O122" s="408" t="n">
        <f aca="false">O39*O$100</f>
        <v>0</v>
      </c>
      <c r="P122" s="408" t="n">
        <f aca="false">P39*P$100</f>
        <v>0</v>
      </c>
      <c r="Q122" s="408" t="n">
        <f aca="false">Q39*Q$100</f>
        <v>0</v>
      </c>
      <c r="R122" s="408" t="n">
        <f aca="false">R39*R$100</f>
        <v>0</v>
      </c>
      <c r="S122" s="409" t="n">
        <f aca="false">SUM(D122:R122)</f>
        <v>0</v>
      </c>
      <c r="T122" s="404"/>
      <c r="U122" s="404"/>
      <c r="V122" s="404"/>
      <c r="W122" s="404"/>
      <c r="X122" s="404"/>
      <c r="Y122" s="404"/>
      <c r="Z122" s="404"/>
      <c r="AA122" s="404"/>
      <c r="AB122" s="404"/>
      <c r="AC122" s="404"/>
      <c r="AD122" s="404"/>
      <c r="AE122" s="404"/>
      <c r="AF122" s="405"/>
      <c r="AG122" s="405"/>
      <c r="AH122" s="405"/>
      <c r="AI122" s="405"/>
      <c r="AJ122" s="405"/>
      <c r="AK122" s="405"/>
      <c r="AL122" s="405"/>
      <c r="AM122" s="405"/>
      <c r="AN122" s="405"/>
      <c r="AO122" s="405"/>
      <c r="AP122" s="405"/>
      <c r="AQ122" s="405"/>
      <c r="AR122" s="405"/>
      <c r="AS122" s="405"/>
      <c r="AT122" s="405"/>
      <c r="AU122" s="405"/>
      <c r="AV122" s="405"/>
      <c r="AW122" s="405"/>
      <c r="AX122" s="405"/>
      <c r="AY122" s="405"/>
      <c r="AZ122" s="405"/>
      <c r="BA122" s="405"/>
      <c r="BB122" s="405"/>
      <c r="BC122" s="405"/>
      <c r="BD122" s="405"/>
      <c r="BE122" s="405"/>
      <c r="BF122" s="405"/>
      <c r="BG122" s="405"/>
      <c r="BH122" s="405"/>
      <c r="BI122" s="405"/>
      <c r="BJ122" s="405"/>
      <c r="BK122" s="405"/>
      <c r="BL122" s="405"/>
      <c r="BM122" s="405"/>
      <c r="BN122" s="405"/>
      <c r="BO122" s="405"/>
      <c r="BP122" s="405"/>
      <c r="BQ122" s="405"/>
      <c r="BR122" s="405"/>
      <c r="BS122" s="405"/>
      <c r="BT122" s="405"/>
      <c r="BU122" s="405"/>
      <c r="BV122" s="405"/>
      <c r="BW122" s="405"/>
      <c r="BX122" s="405"/>
      <c r="BY122" s="405"/>
      <c r="BZ122" s="405"/>
      <c r="CA122" s="405"/>
      <c r="CB122" s="405"/>
      <c r="CC122" s="405"/>
      <c r="CD122" s="405"/>
      <c r="CE122" s="405"/>
      <c r="CF122" s="405"/>
      <c r="CG122" s="405"/>
      <c r="CH122" s="405"/>
      <c r="CI122" s="405"/>
      <c r="CJ122" s="405"/>
      <c r="CK122" s="405"/>
      <c r="CL122" s="405"/>
      <c r="CM122" s="405"/>
      <c r="CN122" s="405"/>
      <c r="CO122" s="405"/>
      <c r="CP122" s="405"/>
      <c r="CQ122" s="405"/>
      <c r="CR122" s="405"/>
      <c r="CS122" s="405"/>
      <c r="CT122" s="405"/>
      <c r="CU122" s="405"/>
    </row>
    <row r="123" s="406" customFormat="true" ht="22.5" hidden="false" customHeight="true" outlineLevel="0" collapsed="false">
      <c r="A123" s="352"/>
      <c r="B123" s="379"/>
      <c r="C123" s="381" t="s">
        <v>144</v>
      </c>
      <c r="D123" s="408" t="n">
        <f aca="false">D40*D$100</f>
        <v>0</v>
      </c>
      <c r="E123" s="408" t="n">
        <f aca="false">E40*E$100</f>
        <v>0</v>
      </c>
      <c r="F123" s="408" t="n">
        <f aca="false">F40*F$100</f>
        <v>0</v>
      </c>
      <c r="G123" s="408" t="n">
        <f aca="false">G40*G$100</f>
        <v>0</v>
      </c>
      <c r="H123" s="408" t="n">
        <f aca="false">H40*H$100</f>
        <v>0</v>
      </c>
      <c r="I123" s="408" t="n">
        <f aca="false">I40*I$100</f>
        <v>0</v>
      </c>
      <c r="J123" s="408" t="n">
        <f aca="false">J40*J$100</f>
        <v>0</v>
      </c>
      <c r="K123" s="408" t="n">
        <f aca="false">K40*K$100</f>
        <v>0</v>
      </c>
      <c r="L123" s="408" t="n">
        <f aca="false">L40*L$100</f>
        <v>0</v>
      </c>
      <c r="M123" s="408" t="n">
        <f aca="false">M40*M$100</f>
        <v>0</v>
      </c>
      <c r="N123" s="408" t="n">
        <f aca="false">N40*N$100</f>
        <v>0</v>
      </c>
      <c r="O123" s="408" t="n">
        <f aca="false">O40*O$100</f>
        <v>0</v>
      </c>
      <c r="P123" s="408" t="n">
        <f aca="false">P40*P$100</f>
        <v>0</v>
      </c>
      <c r="Q123" s="408" t="n">
        <f aca="false">Q40*Q$100</f>
        <v>0</v>
      </c>
      <c r="R123" s="408" t="n">
        <f aca="false">R40*R$100</f>
        <v>0</v>
      </c>
      <c r="S123" s="409" t="n">
        <f aca="false">SUM(D123:R123)</f>
        <v>0</v>
      </c>
      <c r="T123" s="404"/>
      <c r="U123" s="404"/>
      <c r="V123" s="404"/>
      <c r="W123" s="404"/>
      <c r="X123" s="404"/>
      <c r="Y123" s="404"/>
      <c r="Z123" s="404"/>
      <c r="AA123" s="404"/>
      <c r="AB123" s="404"/>
      <c r="AC123" s="404"/>
      <c r="AD123" s="404"/>
      <c r="AE123" s="404"/>
      <c r="AF123" s="405"/>
      <c r="AG123" s="405"/>
      <c r="AH123" s="405"/>
      <c r="AI123" s="405"/>
      <c r="AJ123" s="405"/>
      <c r="AK123" s="405"/>
      <c r="AL123" s="405"/>
      <c r="AM123" s="405"/>
      <c r="AN123" s="405"/>
      <c r="AO123" s="405"/>
      <c r="AP123" s="405"/>
      <c r="AQ123" s="405"/>
      <c r="AR123" s="405"/>
      <c r="AS123" s="405"/>
      <c r="AT123" s="405"/>
      <c r="AU123" s="405"/>
      <c r="AV123" s="405"/>
      <c r="AW123" s="405"/>
      <c r="AX123" s="405"/>
      <c r="AY123" s="405"/>
      <c r="AZ123" s="405"/>
      <c r="BA123" s="405"/>
      <c r="BB123" s="405"/>
      <c r="BC123" s="405"/>
      <c r="BD123" s="405"/>
      <c r="BE123" s="405"/>
      <c r="BF123" s="405"/>
      <c r="BG123" s="405"/>
      <c r="BH123" s="405"/>
      <c r="BI123" s="405"/>
      <c r="BJ123" s="405"/>
      <c r="BK123" s="405"/>
      <c r="BL123" s="405"/>
      <c r="BM123" s="405"/>
      <c r="BN123" s="405"/>
      <c r="BO123" s="405"/>
      <c r="BP123" s="405"/>
      <c r="BQ123" s="405"/>
      <c r="BR123" s="405"/>
      <c r="BS123" s="405"/>
      <c r="BT123" s="405"/>
      <c r="BU123" s="405"/>
      <c r="BV123" s="405"/>
      <c r="BW123" s="405"/>
      <c r="BX123" s="405"/>
      <c r="BY123" s="405"/>
      <c r="BZ123" s="405"/>
      <c r="CA123" s="405"/>
      <c r="CB123" s="405"/>
      <c r="CC123" s="405"/>
      <c r="CD123" s="405"/>
      <c r="CE123" s="405"/>
      <c r="CF123" s="405"/>
      <c r="CG123" s="405"/>
      <c r="CH123" s="405"/>
      <c r="CI123" s="405"/>
      <c r="CJ123" s="405"/>
      <c r="CK123" s="405"/>
      <c r="CL123" s="405"/>
      <c r="CM123" s="405"/>
      <c r="CN123" s="405"/>
      <c r="CO123" s="405"/>
      <c r="CP123" s="405"/>
      <c r="CQ123" s="405"/>
      <c r="CR123" s="405"/>
      <c r="CS123" s="405"/>
      <c r="CT123" s="405"/>
      <c r="CU123" s="405"/>
    </row>
    <row r="124" s="406" customFormat="true" ht="16.5" hidden="false" customHeight="true" outlineLevel="0" collapsed="false">
      <c r="A124" s="352"/>
      <c r="B124" s="410" t="s">
        <v>240</v>
      </c>
      <c r="C124" s="410"/>
      <c r="D124" s="408" t="n">
        <f aca="false">D41*D$99</f>
        <v>0</v>
      </c>
      <c r="E124" s="408" t="n">
        <f aca="false">E41*E$99</f>
        <v>0</v>
      </c>
      <c r="F124" s="408" t="n">
        <f aca="false">F41*F$99</f>
        <v>0</v>
      </c>
      <c r="G124" s="408" t="n">
        <f aca="false">G41*G$99</f>
        <v>0</v>
      </c>
      <c r="H124" s="408" t="n">
        <f aca="false">H41*H$99</f>
        <v>0</v>
      </c>
      <c r="I124" s="408" t="n">
        <f aca="false">I41*I$99</f>
        <v>0</v>
      </c>
      <c r="J124" s="408" t="n">
        <f aca="false">J41*J$99</f>
        <v>0</v>
      </c>
      <c r="K124" s="408" t="n">
        <f aca="false">K41*K$99</f>
        <v>0</v>
      </c>
      <c r="L124" s="408" t="n">
        <f aca="false">L41*L$99</f>
        <v>0</v>
      </c>
      <c r="M124" s="408" t="n">
        <f aca="false">M41*M$99</f>
        <v>0</v>
      </c>
      <c r="N124" s="408" t="n">
        <f aca="false">N41*N$99</f>
        <v>0</v>
      </c>
      <c r="O124" s="408" t="n">
        <f aca="false">O41*O$99</f>
        <v>0</v>
      </c>
      <c r="P124" s="408" t="n">
        <f aca="false">P41*P$99</f>
        <v>0</v>
      </c>
      <c r="Q124" s="408" t="n">
        <f aca="false">Q41*Q$99</f>
        <v>0</v>
      </c>
      <c r="R124" s="408" t="n">
        <f aca="false">R41*R$99</f>
        <v>0</v>
      </c>
      <c r="S124" s="409" t="n">
        <f aca="false">SUM(D124:R124)</f>
        <v>0</v>
      </c>
      <c r="T124" s="404"/>
      <c r="U124" s="404"/>
      <c r="V124" s="404"/>
      <c r="W124" s="404"/>
      <c r="X124" s="404"/>
      <c r="Y124" s="404"/>
      <c r="Z124" s="404"/>
      <c r="AA124" s="404"/>
      <c r="AB124" s="404"/>
      <c r="AC124" s="404"/>
      <c r="AD124" s="404"/>
      <c r="AE124" s="404"/>
      <c r="AF124" s="405"/>
      <c r="AG124" s="405"/>
      <c r="AH124" s="405"/>
      <c r="AI124" s="405"/>
      <c r="AJ124" s="405"/>
      <c r="AK124" s="405"/>
      <c r="AL124" s="405"/>
      <c r="AM124" s="405"/>
      <c r="AN124" s="405"/>
      <c r="AO124" s="405"/>
      <c r="AP124" s="405"/>
      <c r="AQ124" s="405"/>
      <c r="AR124" s="405"/>
      <c r="AS124" s="405"/>
      <c r="AT124" s="405"/>
      <c r="AU124" s="405"/>
      <c r="AV124" s="405"/>
      <c r="AW124" s="405"/>
      <c r="AX124" s="405"/>
      <c r="AY124" s="405"/>
      <c r="AZ124" s="405"/>
      <c r="BA124" s="405"/>
      <c r="BB124" s="405"/>
      <c r="BC124" s="405"/>
      <c r="BD124" s="405"/>
      <c r="BE124" s="405"/>
      <c r="BF124" s="405"/>
      <c r="BG124" s="405"/>
      <c r="BH124" s="405"/>
      <c r="BI124" s="405"/>
      <c r="BJ124" s="405"/>
      <c r="BK124" s="405"/>
      <c r="BL124" s="405"/>
      <c r="BM124" s="405"/>
      <c r="BN124" s="405"/>
      <c r="BO124" s="405"/>
      <c r="BP124" s="405"/>
      <c r="BQ124" s="405"/>
      <c r="BR124" s="405"/>
      <c r="BS124" s="405"/>
      <c r="BT124" s="405"/>
      <c r="BU124" s="405"/>
      <c r="BV124" s="405"/>
      <c r="BW124" s="405"/>
      <c r="BX124" s="405"/>
      <c r="BY124" s="405"/>
      <c r="BZ124" s="405"/>
      <c r="CA124" s="405"/>
      <c r="CB124" s="405"/>
      <c r="CC124" s="405"/>
      <c r="CD124" s="405"/>
      <c r="CE124" s="405"/>
      <c r="CF124" s="405"/>
      <c r="CG124" s="405"/>
      <c r="CH124" s="405"/>
      <c r="CI124" s="405"/>
      <c r="CJ124" s="405"/>
      <c r="CK124" s="405"/>
      <c r="CL124" s="405"/>
      <c r="CM124" s="405"/>
      <c r="CN124" s="405"/>
      <c r="CO124" s="405"/>
      <c r="CP124" s="405"/>
      <c r="CQ124" s="405"/>
      <c r="CR124" s="405"/>
      <c r="CS124" s="405"/>
      <c r="CT124" s="405"/>
      <c r="CU124" s="405"/>
    </row>
    <row r="125" s="406" customFormat="true" ht="16.5" hidden="false" customHeight="true" outlineLevel="0" collapsed="false">
      <c r="A125" s="352"/>
      <c r="B125" s="375" t="s">
        <v>147</v>
      </c>
      <c r="C125" s="375"/>
      <c r="D125" s="411"/>
      <c r="E125" s="411"/>
      <c r="F125" s="411"/>
      <c r="G125" s="411"/>
      <c r="H125" s="411"/>
      <c r="I125" s="411"/>
      <c r="J125" s="411"/>
      <c r="K125" s="411"/>
      <c r="L125" s="411"/>
      <c r="M125" s="411"/>
      <c r="N125" s="411"/>
      <c r="O125" s="411"/>
      <c r="P125" s="411"/>
      <c r="Q125" s="411"/>
      <c r="R125" s="411"/>
      <c r="S125" s="411"/>
      <c r="T125" s="404"/>
      <c r="U125" s="404"/>
      <c r="V125" s="404"/>
      <c r="W125" s="404"/>
      <c r="X125" s="404"/>
      <c r="Y125" s="404"/>
      <c r="Z125" s="404"/>
      <c r="AA125" s="404"/>
      <c r="AB125" s="404"/>
      <c r="AC125" s="404"/>
      <c r="AD125" s="404"/>
      <c r="AE125" s="404"/>
      <c r="AF125" s="405"/>
      <c r="AG125" s="405"/>
      <c r="AH125" s="405"/>
      <c r="AI125" s="405"/>
      <c r="AJ125" s="405"/>
      <c r="AK125" s="405"/>
      <c r="AL125" s="405"/>
      <c r="AM125" s="405"/>
      <c r="AN125" s="405"/>
      <c r="AO125" s="405"/>
      <c r="AP125" s="405"/>
      <c r="AQ125" s="405"/>
      <c r="AR125" s="405"/>
      <c r="AS125" s="405"/>
      <c r="AT125" s="405"/>
      <c r="AU125" s="405"/>
      <c r="AV125" s="405"/>
      <c r="AW125" s="405"/>
      <c r="AX125" s="405"/>
      <c r="AY125" s="405"/>
      <c r="AZ125" s="405"/>
      <c r="BA125" s="405"/>
      <c r="BB125" s="405"/>
      <c r="BC125" s="405"/>
      <c r="BD125" s="405"/>
      <c r="BE125" s="405"/>
      <c r="BF125" s="405"/>
      <c r="BG125" s="405"/>
      <c r="BH125" s="405"/>
      <c r="BI125" s="405"/>
      <c r="BJ125" s="405"/>
      <c r="BK125" s="405"/>
      <c r="BL125" s="405"/>
      <c r="BM125" s="405"/>
      <c r="BN125" s="405"/>
      <c r="BO125" s="405"/>
      <c r="BP125" s="405"/>
      <c r="BQ125" s="405"/>
      <c r="BR125" s="405"/>
      <c r="BS125" s="405"/>
      <c r="BT125" s="405"/>
      <c r="BU125" s="405"/>
      <c r="BV125" s="405"/>
      <c r="BW125" s="405"/>
      <c r="BX125" s="405"/>
      <c r="BY125" s="405"/>
      <c r="BZ125" s="405"/>
      <c r="CA125" s="405"/>
      <c r="CB125" s="405"/>
      <c r="CC125" s="405"/>
      <c r="CD125" s="405"/>
      <c r="CE125" s="405"/>
      <c r="CF125" s="405"/>
      <c r="CG125" s="405"/>
      <c r="CH125" s="405"/>
      <c r="CI125" s="405"/>
      <c r="CJ125" s="405"/>
      <c r="CK125" s="405"/>
      <c r="CL125" s="405"/>
      <c r="CM125" s="405"/>
      <c r="CN125" s="405"/>
      <c r="CO125" s="405"/>
      <c r="CP125" s="405"/>
      <c r="CQ125" s="405"/>
      <c r="CR125" s="405"/>
      <c r="CS125" s="405"/>
      <c r="CT125" s="405"/>
      <c r="CU125" s="405"/>
    </row>
    <row r="126" s="406" customFormat="true" ht="16.5" hidden="false" customHeight="true" outlineLevel="0" collapsed="false">
      <c r="A126" s="352"/>
      <c r="B126" s="377" t="s">
        <v>148</v>
      </c>
      <c r="C126" s="377"/>
      <c r="D126" s="408" t="n">
        <f aca="false">D43*D$100</f>
        <v>0</v>
      </c>
      <c r="E126" s="408" t="n">
        <f aca="false">E43*E$100</f>
        <v>0</v>
      </c>
      <c r="F126" s="408" t="n">
        <f aca="false">F43*F$100</f>
        <v>0</v>
      </c>
      <c r="G126" s="408" t="n">
        <f aca="false">G43*G$100</f>
        <v>0</v>
      </c>
      <c r="H126" s="408" t="n">
        <f aca="false">H43*H$100</f>
        <v>0</v>
      </c>
      <c r="I126" s="408" t="n">
        <f aca="false">I43*I$100</f>
        <v>0</v>
      </c>
      <c r="J126" s="408" t="n">
        <f aca="false">J43*J$100</f>
        <v>0</v>
      </c>
      <c r="K126" s="408" t="n">
        <f aca="false">K43*K$100</f>
        <v>0</v>
      </c>
      <c r="L126" s="408" t="n">
        <f aca="false">L43*L$100</f>
        <v>0</v>
      </c>
      <c r="M126" s="408" t="n">
        <f aca="false">M43*M$100</f>
        <v>0</v>
      </c>
      <c r="N126" s="408" t="n">
        <f aca="false">N43*N$100</f>
        <v>0</v>
      </c>
      <c r="O126" s="408" t="n">
        <f aca="false">O43*O$100</f>
        <v>0</v>
      </c>
      <c r="P126" s="408" t="n">
        <f aca="false">P43*P$100</f>
        <v>0</v>
      </c>
      <c r="Q126" s="408" t="n">
        <f aca="false">Q43*Q$100</f>
        <v>0</v>
      </c>
      <c r="R126" s="408" t="n">
        <f aca="false">R43*R$100</f>
        <v>0</v>
      </c>
      <c r="S126" s="409" t="n">
        <f aca="false">SUM(D126:R126)</f>
        <v>0</v>
      </c>
      <c r="T126" s="404"/>
      <c r="U126" s="404"/>
      <c r="V126" s="404"/>
      <c r="W126" s="404"/>
      <c r="X126" s="404"/>
      <c r="Y126" s="404"/>
      <c r="Z126" s="404"/>
      <c r="AA126" s="404"/>
      <c r="AB126" s="404"/>
      <c r="AC126" s="404"/>
      <c r="AD126" s="404"/>
      <c r="AE126" s="404"/>
      <c r="AF126" s="405"/>
      <c r="AG126" s="405"/>
      <c r="AH126" s="405"/>
      <c r="AI126" s="405"/>
      <c r="AJ126" s="405"/>
      <c r="AK126" s="405"/>
      <c r="AL126" s="405"/>
      <c r="AM126" s="405"/>
      <c r="AN126" s="405"/>
      <c r="AO126" s="405"/>
      <c r="AP126" s="405"/>
      <c r="AQ126" s="405"/>
      <c r="AR126" s="405"/>
      <c r="AS126" s="405"/>
      <c r="AT126" s="405"/>
      <c r="AU126" s="405"/>
      <c r="AV126" s="405"/>
      <c r="AW126" s="405"/>
      <c r="AX126" s="405"/>
      <c r="AY126" s="405"/>
      <c r="AZ126" s="405"/>
      <c r="BA126" s="405"/>
      <c r="BB126" s="405"/>
      <c r="BC126" s="405"/>
      <c r="BD126" s="405"/>
      <c r="BE126" s="405"/>
      <c r="BF126" s="405"/>
      <c r="BG126" s="405"/>
      <c r="BH126" s="405"/>
      <c r="BI126" s="405"/>
      <c r="BJ126" s="405"/>
      <c r="BK126" s="405"/>
      <c r="BL126" s="405"/>
      <c r="BM126" s="405"/>
      <c r="BN126" s="405"/>
      <c r="BO126" s="405"/>
      <c r="BP126" s="405"/>
      <c r="BQ126" s="405"/>
      <c r="BR126" s="405"/>
      <c r="BS126" s="405"/>
      <c r="BT126" s="405"/>
      <c r="BU126" s="405"/>
      <c r="BV126" s="405"/>
      <c r="BW126" s="405"/>
      <c r="BX126" s="405"/>
      <c r="BY126" s="405"/>
      <c r="BZ126" s="405"/>
      <c r="CA126" s="405"/>
      <c r="CB126" s="405"/>
      <c r="CC126" s="405"/>
      <c r="CD126" s="405"/>
      <c r="CE126" s="405"/>
      <c r="CF126" s="405"/>
      <c r="CG126" s="405"/>
      <c r="CH126" s="405"/>
      <c r="CI126" s="405"/>
      <c r="CJ126" s="405"/>
      <c r="CK126" s="405"/>
      <c r="CL126" s="405"/>
      <c r="CM126" s="405"/>
      <c r="CN126" s="405"/>
      <c r="CO126" s="405"/>
      <c r="CP126" s="405"/>
      <c r="CQ126" s="405"/>
      <c r="CR126" s="405"/>
      <c r="CS126" s="405"/>
      <c r="CT126" s="405"/>
      <c r="CU126" s="405"/>
    </row>
    <row r="127" s="406" customFormat="true" ht="16.5" hidden="false" customHeight="true" outlineLevel="0" collapsed="false">
      <c r="A127" s="352"/>
      <c r="B127" s="377" t="s">
        <v>150</v>
      </c>
      <c r="C127" s="377"/>
      <c r="D127" s="408" t="n">
        <f aca="false">D44*D$100</f>
        <v>0</v>
      </c>
      <c r="E127" s="408" t="n">
        <f aca="false">E44*E$100</f>
        <v>0</v>
      </c>
      <c r="F127" s="408" t="n">
        <f aca="false">F44*F$100</f>
        <v>0</v>
      </c>
      <c r="G127" s="408" t="n">
        <f aca="false">G44*G$100</f>
        <v>0</v>
      </c>
      <c r="H127" s="408" t="n">
        <f aca="false">H44*H$100</f>
        <v>0</v>
      </c>
      <c r="I127" s="408" t="n">
        <f aca="false">I44*I$100</f>
        <v>0</v>
      </c>
      <c r="J127" s="408" t="n">
        <f aca="false">J44*J$100</f>
        <v>0</v>
      </c>
      <c r="K127" s="408" t="n">
        <f aca="false">K44*K$100</f>
        <v>0</v>
      </c>
      <c r="L127" s="408" t="n">
        <f aca="false">L44*L$100</f>
        <v>0</v>
      </c>
      <c r="M127" s="408" t="n">
        <f aca="false">M44*M$100</f>
        <v>0</v>
      </c>
      <c r="N127" s="408" t="n">
        <f aca="false">N44*N$100</f>
        <v>0</v>
      </c>
      <c r="O127" s="408" t="n">
        <f aca="false">O44*O$100</f>
        <v>0</v>
      </c>
      <c r="P127" s="408" t="n">
        <f aca="false">P44*P$100</f>
        <v>0</v>
      </c>
      <c r="Q127" s="408" t="n">
        <f aca="false">Q44*Q$100</f>
        <v>0</v>
      </c>
      <c r="R127" s="408" t="n">
        <f aca="false">R44*R$100</f>
        <v>0</v>
      </c>
      <c r="S127" s="409" t="n">
        <f aca="false">SUM(D127:R127)</f>
        <v>0</v>
      </c>
      <c r="T127" s="243"/>
      <c r="U127" s="243"/>
      <c r="V127" s="404"/>
      <c r="W127" s="404"/>
      <c r="X127" s="404"/>
      <c r="Y127" s="404"/>
      <c r="Z127" s="404"/>
      <c r="AA127" s="404"/>
      <c r="AB127" s="404"/>
      <c r="AC127" s="404"/>
      <c r="AD127" s="404"/>
      <c r="AE127" s="404"/>
      <c r="AF127" s="405"/>
      <c r="AG127" s="405"/>
      <c r="AH127" s="405"/>
      <c r="AI127" s="405"/>
      <c r="AJ127" s="405"/>
      <c r="AK127" s="405"/>
      <c r="AL127" s="405"/>
      <c r="AM127" s="405"/>
      <c r="AN127" s="405"/>
      <c r="AO127" s="405"/>
      <c r="AP127" s="405"/>
      <c r="AQ127" s="405"/>
      <c r="AR127" s="405"/>
      <c r="AS127" s="405"/>
      <c r="AT127" s="405"/>
      <c r="AU127" s="405"/>
      <c r="AV127" s="405"/>
      <c r="AW127" s="405"/>
      <c r="AX127" s="405"/>
      <c r="AY127" s="405"/>
      <c r="AZ127" s="405"/>
      <c r="BA127" s="405"/>
      <c r="BB127" s="405"/>
      <c r="BC127" s="405"/>
      <c r="BD127" s="405"/>
      <c r="BE127" s="405"/>
      <c r="BF127" s="405"/>
      <c r="BG127" s="405"/>
      <c r="BH127" s="405"/>
      <c r="BI127" s="405"/>
      <c r="BJ127" s="405"/>
      <c r="BK127" s="405"/>
      <c r="BL127" s="405"/>
      <c r="BM127" s="405"/>
      <c r="BN127" s="405"/>
      <c r="BO127" s="405"/>
      <c r="BP127" s="405"/>
      <c r="BQ127" s="405"/>
      <c r="BR127" s="405"/>
      <c r="BS127" s="405"/>
      <c r="BT127" s="405"/>
      <c r="BU127" s="405"/>
      <c r="BV127" s="405"/>
      <c r="BW127" s="405"/>
      <c r="BX127" s="405"/>
      <c r="BY127" s="405"/>
      <c r="BZ127" s="405"/>
      <c r="CA127" s="405"/>
      <c r="CB127" s="405"/>
      <c r="CC127" s="405"/>
      <c r="CD127" s="405"/>
      <c r="CE127" s="405"/>
      <c r="CF127" s="405"/>
      <c r="CG127" s="405"/>
      <c r="CH127" s="405"/>
      <c r="CI127" s="405"/>
      <c r="CJ127" s="405"/>
      <c r="CK127" s="405"/>
      <c r="CL127" s="405"/>
      <c r="CM127" s="405"/>
      <c r="CN127" s="405"/>
      <c r="CO127" s="405"/>
      <c r="CP127" s="405"/>
      <c r="CQ127" s="405"/>
      <c r="CR127" s="405"/>
      <c r="CS127" s="405"/>
      <c r="CT127" s="405"/>
      <c r="CU127" s="405"/>
    </row>
    <row r="128" s="406" customFormat="true" ht="16.5" hidden="false" customHeight="true" outlineLevel="0" collapsed="false">
      <c r="A128" s="352"/>
      <c r="B128" s="377" t="s">
        <v>221</v>
      </c>
      <c r="C128" s="377"/>
      <c r="D128" s="408" t="n">
        <f aca="false">D45*D$100</f>
        <v>0</v>
      </c>
      <c r="E128" s="408" t="n">
        <f aca="false">E45*E$100</f>
        <v>0</v>
      </c>
      <c r="F128" s="408" t="n">
        <f aca="false">F45*F$100</f>
        <v>0</v>
      </c>
      <c r="G128" s="408" t="n">
        <f aca="false">G45*G$100</f>
        <v>0</v>
      </c>
      <c r="H128" s="408" t="n">
        <f aca="false">H45*H$100</f>
        <v>0</v>
      </c>
      <c r="I128" s="408" t="n">
        <f aca="false">I45*I$100</f>
        <v>0</v>
      </c>
      <c r="J128" s="408" t="n">
        <f aca="false">J45*J$100</f>
        <v>0</v>
      </c>
      <c r="K128" s="408" t="n">
        <f aca="false">K45*K$100</f>
        <v>0</v>
      </c>
      <c r="L128" s="408" t="n">
        <f aca="false">L45*L$100</f>
        <v>0</v>
      </c>
      <c r="M128" s="408" t="n">
        <f aca="false">M45*M$100</f>
        <v>0</v>
      </c>
      <c r="N128" s="408" t="n">
        <f aca="false">N45*N$100</f>
        <v>0</v>
      </c>
      <c r="O128" s="408" t="n">
        <f aca="false">O45*O$100</f>
        <v>0</v>
      </c>
      <c r="P128" s="408" t="n">
        <f aca="false">P45*P$100</f>
        <v>0</v>
      </c>
      <c r="Q128" s="408" t="n">
        <f aca="false">Q45*Q$100</f>
        <v>0</v>
      </c>
      <c r="R128" s="408" t="n">
        <f aca="false">R45*R$100</f>
        <v>0</v>
      </c>
      <c r="S128" s="409" t="n">
        <f aca="false">SUM(D128:R128)</f>
        <v>0</v>
      </c>
      <c r="T128" s="243"/>
      <c r="U128" s="243"/>
      <c r="V128" s="404"/>
      <c r="W128" s="404"/>
      <c r="X128" s="404"/>
      <c r="Y128" s="404"/>
      <c r="Z128" s="404"/>
      <c r="AA128" s="404"/>
      <c r="AB128" s="404"/>
      <c r="AC128" s="404"/>
      <c r="AD128" s="404"/>
      <c r="AE128" s="404"/>
      <c r="AF128" s="405"/>
      <c r="AG128" s="405"/>
      <c r="AH128" s="405"/>
      <c r="AI128" s="405"/>
      <c r="AJ128" s="405"/>
      <c r="AK128" s="405"/>
      <c r="AL128" s="405"/>
      <c r="AM128" s="405"/>
      <c r="AN128" s="405"/>
      <c r="AO128" s="405"/>
      <c r="AP128" s="405"/>
      <c r="AQ128" s="405"/>
      <c r="AR128" s="405"/>
      <c r="AS128" s="405"/>
      <c r="AT128" s="405"/>
      <c r="AU128" s="405"/>
      <c r="AV128" s="405"/>
      <c r="AW128" s="405"/>
      <c r="AX128" s="405"/>
      <c r="AY128" s="405"/>
      <c r="AZ128" s="405"/>
      <c r="BA128" s="405"/>
      <c r="BB128" s="405"/>
      <c r="BC128" s="405"/>
      <c r="BD128" s="405"/>
      <c r="BE128" s="405"/>
      <c r="BF128" s="405"/>
      <c r="BG128" s="405"/>
      <c r="BH128" s="405"/>
      <c r="BI128" s="405"/>
      <c r="BJ128" s="405"/>
      <c r="BK128" s="405"/>
      <c r="BL128" s="405"/>
      <c r="BM128" s="405"/>
      <c r="BN128" s="405"/>
      <c r="BO128" s="405"/>
      <c r="BP128" s="405"/>
      <c r="BQ128" s="405"/>
      <c r="BR128" s="405"/>
      <c r="BS128" s="405"/>
      <c r="BT128" s="405"/>
      <c r="BU128" s="405"/>
      <c r="BV128" s="405"/>
      <c r="BW128" s="405"/>
      <c r="BX128" s="405"/>
      <c r="BY128" s="405"/>
      <c r="BZ128" s="405"/>
      <c r="CA128" s="405"/>
      <c r="CB128" s="405"/>
      <c r="CC128" s="405"/>
      <c r="CD128" s="405"/>
      <c r="CE128" s="405"/>
      <c r="CF128" s="405"/>
      <c r="CG128" s="405"/>
      <c r="CH128" s="405"/>
      <c r="CI128" s="405"/>
      <c r="CJ128" s="405"/>
      <c r="CK128" s="405"/>
      <c r="CL128" s="405"/>
      <c r="CM128" s="405"/>
      <c r="CN128" s="405"/>
      <c r="CO128" s="405"/>
      <c r="CP128" s="405"/>
      <c r="CQ128" s="405"/>
      <c r="CR128" s="405"/>
      <c r="CS128" s="405"/>
      <c r="CT128" s="405"/>
      <c r="CU128" s="405"/>
    </row>
    <row r="129" s="406" customFormat="true" ht="16.5" hidden="false" customHeight="true" outlineLevel="0" collapsed="false">
      <c r="A129" s="352"/>
      <c r="B129" s="410" t="s">
        <v>240</v>
      </c>
      <c r="C129" s="410"/>
      <c r="D129" s="408" t="n">
        <f aca="false">D46*D103</f>
        <v>0</v>
      </c>
      <c r="E129" s="408" t="n">
        <f aca="false">E46*E103</f>
        <v>0</v>
      </c>
      <c r="F129" s="408" t="n">
        <f aca="false">F46*F103</f>
        <v>0</v>
      </c>
      <c r="G129" s="408" t="n">
        <f aca="false">G46*G103</f>
        <v>0</v>
      </c>
      <c r="H129" s="408" t="n">
        <f aca="false">H46*H103</f>
        <v>0</v>
      </c>
      <c r="I129" s="408" t="n">
        <f aca="false">I46*I103</f>
        <v>0</v>
      </c>
      <c r="J129" s="408" t="n">
        <f aca="false">J46*J103</f>
        <v>0</v>
      </c>
      <c r="K129" s="408" t="n">
        <f aca="false">K46*K103</f>
        <v>0</v>
      </c>
      <c r="L129" s="408" t="n">
        <f aca="false">L46*L103</f>
        <v>0</v>
      </c>
      <c r="M129" s="408" t="n">
        <f aca="false">M46*M103</f>
        <v>0</v>
      </c>
      <c r="N129" s="408" t="n">
        <f aca="false">N46*N103</f>
        <v>0</v>
      </c>
      <c r="O129" s="408" t="n">
        <f aca="false">O46*O103</f>
        <v>0</v>
      </c>
      <c r="P129" s="408" t="n">
        <f aca="false">P46*P103</f>
        <v>0</v>
      </c>
      <c r="Q129" s="408" t="n">
        <f aca="false">Q46*Q103</f>
        <v>0</v>
      </c>
      <c r="R129" s="408" t="n">
        <f aca="false">R46*R103</f>
        <v>0</v>
      </c>
      <c r="S129" s="409" t="n">
        <f aca="false">SUM(D129:R129)</f>
        <v>0</v>
      </c>
      <c r="T129" s="243"/>
      <c r="U129" s="243"/>
      <c r="V129" s="404"/>
      <c r="W129" s="404"/>
      <c r="X129" s="404"/>
      <c r="Y129" s="404"/>
      <c r="Z129" s="404"/>
      <c r="AA129" s="404"/>
      <c r="AB129" s="404"/>
      <c r="AC129" s="404"/>
      <c r="AD129" s="404"/>
      <c r="AE129" s="404"/>
      <c r="AF129" s="405"/>
      <c r="AG129" s="405"/>
      <c r="AH129" s="405"/>
      <c r="AI129" s="405"/>
      <c r="AJ129" s="405"/>
      <c r="AK129" s="405"/>
      <c r="AL129" s="405"/>
      <c r="AM129" s="405"/>
      <c r="AN129" s="405"/>
      <c r="AO129" s="405"/>
      <c r="AP129" s="405"/>
      <c r="AQ129" s="405"/>
      <c r="AR129" s="405"/>
      <c r="AS129" s="405"/>
      <c r="AT129" s="405"/>
      <c r="AU129" s="405"/>
      <c r="AV129" s="405"/>
      <c r="AW129" s="405"/>
      <c r="AX129" s="405"/>
      <c r="AY129" s="405"/>
      <c r="AZ129" s="405"/>
      <c r="BA129" s="405"/>
      <c r="BB129" s="405"/>
      <c r="BC129" s="405"/>
      <c r="BD129" s="405"/>
      <c r="BE129" s="405"/>
      <c r="BF129" s="405"/>
      <c r="BG129" s="405"/>
      <c r="BH129" s="405"/>
      <c r="BI129" s="405"/>
      <c r="BJ129" s="405"/>
      <c r="BK129" s="405"/>
      <c r="BL129" s="405"/>
      <c r="BM129" s="405"/>
      <c r="BN129" s="405"/>
      <c r="BO129" s="405"/>
      <c r="BP129" s="405"/>
      <c r="BQ129" s="405"/>
      <c r="BR129" s="405"/>
      <c r="BS129" s="405"/>
      <c r="BT129" s="405"/>
      <c r="BU129" s="405"/>
      <c r="BV129" s="405"/>
      <c r="BW129" s="405"/>
      <c r="BX129" s="405"/>
      <c r="BY129" s="405"/>
      <c r="BZ129" s="405"/>
      <c r="CA129" s="405"/>
      <c r="CB129" s="405"/>
      <c r="CC129" s="405"/>
      <c r="CD129" s="405"/>
      <c r="CE129" s="405"/>
      <c r="CF129" s="405"/>
      <c r="CG129" s="405"/>
      <c r="CH129" s="405"/>
      <c r="CI129" s="405"/>
      <c r="CJ129" s="405"/>
      <c r="CK129" s="405"/>
      <c r="CL129" s="405"/>
      <c r="CM129" s="405"/>
      <c r="CN129" s="405"/>
      <c r="CO129" s="405"/>
      <c r="CP129" s="405"/>
      <c r="CQ129" s="405"/>
      <c r="CR129" s="405"/>
      <c r="CS129" s="405"/>
      <c r="CT129" s="405"/>
      <c r="CU129" s="405"/>
    </row>
    <row r="130" s="406" customFormat="true" ht="16.5" hidden="false" customHeight="true" outlineLevel="0" collapsed="false">
      <c r="A130" s="352"/>
      <c r="B130" s="375" t="s">
        <v>241</v>
      </c>
      <c r="C130" s="375"/>
      <c r="D130" s="411"/>
      <c r="E130" s="411"/>
      <c r="F130" s="411"/>
      <c r="G130" s="411"/>
      <c r="H130" s="411"/>
      <c r="I130" s="411"/>
      <c r="J130" s="411"/>
      <c r="K130" s="411"/>
      <c r="L130" s="411"/>
      <c r="M130" s="411"/>
      <c r="N130" s="411"/>
      <c r="O130" s="411"/>
      <c r="P130" s="411"/>
      <c r="Q130" s="411"/>
      <c r="R130" s="411"/>
      <c r="S130" s="411"/>
      <c r="T130" s="243"/>
      <c r="U130" s="243"/>
      <c r="V130" s="404"/>
      <c r="W130" s="404"/>
      <c r="X130" s="404"/>
      <c r="Y130" s="404"/>
      <c r="Z130" s="404"/>
      <c r="AA130" s="404"/>
      <c r="AB130" s="404"/>
      <c r="AC130" s="404"/>
      <c r="AD130" s="404"/>
      <c r="AE130" s="404"/>
      <c r="AF130" s="405"/>
      <c r="AG130" s="405"/>
      <c r="AH130" s="405"/>
      <c r="AI130" s="405"/>
      <c r="AJ130" s="405"/>
      <c r="AK130" s="405"/>
      <c r="AL130" s="405"/>
      <c r="AM130" s="405"/>
      <c r="AN130" s="405"/>
      <c r="AO130" s="405"/>
      <c r="AP130" s="405"/>
      <c r="AQ130" s="405"/>
      <c r="AR130" s="405"/>
      <c r="AS130" s="405"/>
      <c r="AT130" s="405"/>
      <c r="AU130" s="405"/>
      <c r="AV130" s="405"/>
      <c r="AW130" s="405"/>
      <c r="AX130" s="405"/>
      <c r="AY130" s="405"/>
      <c r="AZ130" s="405"/>
      <c r="BA130" s="405"/>
      <c r="BB130" s="405"/>
      <c r="BC130" s="405"/>
      <c r="BD130" s="405"/>
      <c r="BE130" s="405"/>
      <c r="BF130" s="405"/>
      <c r="BG130" s="405"/>
      <c r="BH130" s="405"/>
      <c r="BI130" s="405"/>
      <c r="BJ130" s="405"/>
      <c r="BK130" s="405"/>
      <c r="BL130" s="405"/>
      <c r="BM130" s="405"/>
      <c r="BN130" s="405"/>
      <c r="BO130" s="405"/>
      <c r="BP130" s="405"/>
      <c r="BQ130" s="405"/>
      <c r="BR130" s="405"/>
      <c r="BS130" s="405"/>
      <c r="BT130" s="405"/>
      <c r="BU130" s="405"/>
      <c r="BV130" s="405"/>
      <c r="BW130" s="405"/>
      <c r="BX130" s="405"/>
      <c r="BY130" s="405"/>
      <c r="BZ130" s="405"/>
      <c r="CA130" s="405"/>
      <c r="CB130" s="405"/>
      <c r="CC130" s="405"/>
      <c r="CD130" s="405"/>
      <c r="CE130" s="405"/>
      <c r="CF130" s="405"/>
      <c r="CG130" s="405"/>
      <c r="CH130" s="405"/>
      <c r="CI130" s="405"/>
      <c r="CJ130" s="405"/>
      <c r="CK130" s="405"/>
      <c r="CL130" s="405"/>
      <c r="CM130" s="405"/>
      <c r="CN130" s="405"/>
      <c r="CO130" s="405"/>
      <c r="CP130" s="405"/>
      <c r="CQ130" s="405"/>
      <c r="CR130" s="405"/>
      <c r="CS130" s="405"/>
      <c r="CT130" s="405"/>
      <c r="CU130" s="405"/>
    </row>
    <row r="131" s="406" customFormat="true" ht="16.5" hidden="false" customHeight="true" outlineLevel="0" collapsed="false">
      <c r="A131" s="352"/>
      <c r="B131" s="384" t="s">
        <v>157</v>
      </c>
      <c r="C131" s="384"/>
      <c r="D131" s="408" t="n">
        <f aca="false">D48*D$100</f>
        <v>0</v>
      </c>
      <c r="E131" s="408" t="n">
        <f aca="false">E48*E$100</f>
        <v>0</v>
      </c>
      <c r="F131" s="408" t="n">
        <f aca="false">F48*F$100</f>
        <v>0</v>
      </c>
      <c r="G131" s="408" t="n">
        <f aca="false">G48*G$100</f>
        <v>0</v>
      </c>
      <c r="H131" s="408" t="n">
        <f aca="false">H48*H$100</f>
        <v>0</v>
      </c>
      <c r="I131" s="408" t="n">
        <f aca="false">I48*I$100</f>
        <v>0</v>
      </c>
      <c r="J131" s="408" t="n">
        <f aca="false">J48*J$100</f>
        <v>0</v>
      </c>
      <c r="K131" s="408" t="n">
        <f aca="false">K48*K$100</f>
        <v>0</v>
      </c>
      <c r="L131" s="408" t="n">
        <f aca="false">L48*L$100</f>
        <v>0</v>
      </c>
      <c r="M131" s="408" t="n">
        <f aca="false">M48*M$100</f>
        <v>0</v>
      </c>
      <c r="N131" s="408" t="n">
        <f aca="false">N48*N$100</f>
        <v>0</v>
      </c>
      <c r="O131" s="408" t="n">
        <f aca="false">O48*O$100</f>
        <v>0</v>
      </c>
      <c r="P131" s="408" t="n">
        <f aca="false">P48*P$100</f>
        <v>0</v>
      </c>
      <c r="Q131" s="408" t="n">
        <f aca="false">Q48*Q$100</f>
        <v>0</v>
      </c>
      <c r="R131" s="408" t="n">
        <f aca="false">R48*R$100</f>
        <v>0</v>
      </c>
      <c r="S131" s="409" t="n">
        <f aca="false">SUM(D131:R131)</f>
        <v>0</v>
      </c>
      <c r="T131" s="243"/>
      <c r="U131" s="243"/>
      <c r="V131" s="404"/>
      <c r="W131" s="404"/>
      <c r="X131" s="404"/>
      <c r="Y131" s="404"/>
      <c r="Z131" s="404"/>
      <c r="AA131" s="404"/>
      <c r="AB131" s="404"/>
      <c r="AC131" s="404"/>
      <c r="AD131" s="404"/>
      <c r="AE131" s="404"/>
      <c r="AF131" s="405"/>
      <c r="AG131" s="405"/>
      <c r="AH131" s="405"/>
      <c r="AI131" s="405"/>
      <c r="AJ131" s="405"/>
      <c r="AK131" s="405"/>
      <c r="AL131" s="405"/>
      <c r="AM131" s="405"/>
      <c r="AN131" s="405"/>
      <c r="AO131" s="405"/>
      <c r="AP131" s="405"/>
      <c r="AQ131" s="405"/>
      <c r="AR131" s="405"/>
      <c r="AS131" s="405"/>
      <c r="AT131" s="405"/>
      <c r="AU131" s="405"/>
      <c r="AV131" s="405"/>
      <c r="AW131" s="405"/>
      <c r="AX131" s="405"/>
      <c r="AY131" s="405"/>
      <c r="AZ131" s="405"/>
      <c r="BA131" s="405"/>
      <c r="BB131" s="405"/>
      <c r="BC131" s="405"/>
      <c r="BD131" s="405"/>
      <c r="BE131" s="405"/>
      <c r="BF131" s="405"/>
      <c r="BG131" s="405"/>
      <c r="BH131" s="405"/>
      <c r="BI131" s="405"/>
      <c r="BJ131" s="405"/>
      <c r="BK131" s="405"/>
      <c r="BL131" s="405"/>
      <c r="BM131" s="405"/>
      <c r="BN131" s="405"/>
      <c r="BO131" s="405"/>
      <c r="BP131" s="405"/>
      <c r="BQ131" s="405"/>
      <c r="BR131" s="405"/>
      <c r="BS131" s="405"/>
      <c r="BT131" s="405"/>
      <c r="BU131" s="405"/>
      <c r="BV131" s="405"/>
      <c r="BW131" s="405"/>
      <c r="BX131" s="405"/>
      <c r="BY131" s="405"/>
      <c r="BZ131" s="405"/>
      <c r="CA131" s="405"/>
      <c r="CB131" s="405"/>
      <c r="CC131" s="405"/>
      <c r="CD131" s="405"/>
      <c r="CE131" s="405"/>
      <c r="CF131" s="405"/>
      <c r="CG131" s="405"/>
      <c r="CH131" s="405"/>
      <c r="CI131" s="405"/>
      <c r="CJ131" s="405"/>
      <c r="CK131" s="405"/>
      <c r="CL131" s="405"/>
      <c r="CM131" s="405"/>
      <c r="CN131" s="405"/>
      <c r="CO131" s="405"/>
      <c r="CP131" s="405"/>
      <c r="CQ131" s="405"/>
      <c r="CR131" s="405"/>
      <c r="CS131" s="405"/>
      <c r="CT131" s="405"/>
      <c r="CU131" s="405"/>
    </row>
    <row r="132" s="406" customFormat="true" ht="16.5" hidden="false" customHeight="true" outlineLevel="0" collapsed="false">
      <c r="A132" s="352"/>
      <c r="B132" s="375" t="s">
        <v>242</v>
      </c>
      <c r="C132" s="375"/>
      <c r="D132" s="411"/>
      <c r="E132" s="411"/>
      <c r="F132" s="411"/>
      <c r="G132" s="411"/>
      <c r="H132" s="411"/>
      <c r="I132" s="411"/>
      <c r="J132" s="411"/>
      <c r="K132" s="411"/>
      <c r="L132" s="411"/>
      <c r="M132" s="411"/>
      <c r="N132" s="411"/>
      <c r="O132" s="411"/>
      <c r="P132" s="411"/>
      <c r="Q132" s="411"/>
      <c r="R132" s="411"/>
      <c r="S132" s="411"/>
      <c r="T132" s="243"/>
      <c r="U132" s="243"/>
      <c r="V132" s="404"/>
      <c r="W132" s="404"/>
      <c r="X132" s="404"/>
      <c r="Y132" s="404"/>
      <c r="Z132" s="404"/>
      <c r="AA132" s="404"/>
      <c r="AB132" s="404"/>
      <c r="AC132" s="404"/>
      <c r="AD132" s="404"/>
      <c r="AE132" s="404"/>
      <c r="AF132" s="405"/>
      <c r="AG132" s="405"/>
      <c r="AH132" s="405"/>
      <c r="AI132" s="405"/>
      <c r="AJ132" s="405"/>
      <c r="AK132" s="405"/>
      <c r="AL132" s="405"/>
      <c r="AM132" s="405"/>
      <c r="AN132" s="405"/>
      <c r="AO132" s="405"/>
      <c r="AP132" s="405"/>
      <c r="AQ132" s="405"/>
      <c r="AR132" s="405"/>
      <c r="AS132" s="405"/>
      <c r="AT132" s="405"/>
      <c r="AU132" s="405"/>
      <c r="AV132" s="405"/>
      <c r="AW132" s="405"/>
      <c r="AX132" s="405"/>
      <c r="AY132" s="405"/>
      <c r="AZ132" s="405"/>
      <c r="BA132" s="405"/>
      <c r="BB132" s="405"/>
      <c r="BC132" s="405"/>
      <c r="BD132" s="405"/>
      <c r="BE132" s="405"/>
      <c r="BF132" s="405"/>
      <c r="BG132" s="405"/>
      <c r="BH132" s="405"/>
      <c r="BI132" s="405"/>
      <c r="BJ132" s="405"/>
      <c r="BK132" s="405"/>
      <c r="BL132" s="405"/>
      <c r="BM132" s="405"/>
      <c r="BN132" s="405"/>
      <c r="BO132" s="405"/>
      <c r="BP132" s="405"/>
      <c r="BQ132" s="405"/>
      <c r="BR132" s="405"/>
      <c r="BS132" s="405"/>
      <c r="BT132" s="405"/>
      <c r="BU132" s="405"/>
      <c r="BV132" s="405"/>
      <c r="BW132" s="405"/>
      <c r="BX132" s="405"/>
      <c r="BY132" s="405"/>
      <c r="BZ132" s="405"/>
      <c r="CA132" s="405"/>
      <c r="CB132" s="405"/>
      <c r="CC132" s="405"/>
      <c r="CD132" s="405"/>
      <c r="CE132" s="405"/>
      <c r="CF132" s="405"/>
      <c r="CG132" s="405"/>
      <c r="CH132" s="405"/>
      <c r="CI132" s="405"/>
      <c r="CJ132" s="405"/>
      <c r="CK132" s="405"/>
      <c r="CL132" s="405"/>
      <c r="CM132" s="405"/>
      <c r="CN132" s="405"/>
      <c r="CO132" s="405"/>
      <c r="CP132" s="405"/>
      <c r="CQ132" s="405"/>
      <c r="CR132" s="405"/>
      <c r="CS132" s="405"/>
      <c r="CT132" s="405"/>
      <c r="CU132" s="405"/>
    </row>
    <row r="133" s="406" customFormat="true" ht="16.5" hidden="false" customHeight="true" outlineLevel="0" collapsed="false">
      <c r="A133" s="352"/>
      <c r="B133" s="384" t="s">
        <v>205</v>
      </c>
      <c r="C133" s="384"/>
      <c r="D133" s="412"/>
      <c r="E133" s="412"/>
      <c r="F133" s="412"/>
      <c r="G133" s="412"/>
      <c r="H133" s="412"/>
      <c r="I133" s="412"/>
      <c r="J133" s="412"/>
      <c r="K133" s="412"/>
      <c r="L133" s="412"/>
      <c r="M133" s="412"/>
      <c r="N133" s="412"/>
      <c r="O133" s="412"/>
      <c r="P133" s="412"/>
      <c r="Q133" s="412"/>
      <c r="R133" s="412"/>
      <c r="S133" s="409" t="n">
        <f aca="false">D106</f>
        <v>0</v>
      </c>
      <c r="T133" s="243"/>
      <c r="U133" s="243"/>
      <c r="V133" s="404"/>
      <c r="W133" s="404"/>
      <c r="X133" s="404"/>
      <c r="Y133" s="404"/>
      <c r="Z133" s="404"/>
      <c r="AA133" s="404"/>
      <c r="AB133" s="404"/>
      <c r="AC133" s="404"/>
      <c r="AD133" s="404"/>
      <c r="AE133" s="404"/>
      <c r="AF133" s="405"/>
      <c r="AG133" s="405"/>
      <c r="AH133" s="405"/>
      <c r="AI133" s="405"/>
      <c r="AJ133" s="405"/>
      <c r="AK133" s="405"/>
      <c r="AL133" s="405"/>
      <c r="AM133" s="405"/>
      <c r="AN133" s="405"/>
      <c r="AO133" s="405"/>
      <c r="AP133" s="405"/>
      <c r="AQ133" s="405"/>
      <c r="AR133" s="405"/>
      <c r="AS133" s="405"/>
      <c r="AT133" s="405"/>
      <c r="AU133" s="405"/>
      <c r="AV133" s="405"/>
      <c r="AW133" s="405"/>
      <c r="AX133" s="405"/>
      <c r="AY133" s="405"/>
      <c r="AZ133" s="405"/>
      <c r="BA133" s="405"/>
      <c r="BB133" s="405"/>
      <c r="BC133" s="405"/>
      <c r="BD133" s="405"/>
      <c r="BE133" s="405"/>
      <c r="BF133" s="405"/>
      <c r="BG133" s="405"/>
      <c r="BH133" s="405"/>
      <c r="BI133" s="405"/>
      <c r="BJ133" s="405"/>
      <c r="BK133" s="405"/>
      <c r="BL133" s="405"/>
      <c r="BM133" s="405"/>
      <c r="BN133" s="405"/>
      <c r="BO133" s="405"/>
      <c r="BP133" s="405"/>
      <c r="BQ133" s="405"/>
      <c r="BR133" s="405"/>
      <c r="BS133" s="405"/>
      <c r="BT133" s="405"/>
      <c r="BU133" s="405"/>
      <c r="BV133" s="405"/>
      <c r="BW133" s="405"/>
      <c r="BX133" s="405"/>
      <c r="BY133" s="405"/>
      <c r="BZ133" s="405"/>
      <c r="CA133" s="405"/>
      <c r="CB133" s="405"/>
      <c r="CC133" s="405"/>
      <c r="CD133" s="405"/>
      <c r="CE133" s="405"/>
      <c r="CF133" s="405"/>
      <c r="CG133" s="405"/>
      <c r="CH133" s="405"/>
      <c r="CI133" s="405"/>
      <c r="CJ133" s="405"/>
      <c r="CK133" s="405"/>
      <c r="CL133" s="405"/>
      <c r="CM133" s="405"/>
      <c r="CN133" s="405"/>
      <c r="CO133" s="405"/>
      <c r="CP133" s="405"/>
      <c r="CQ133" s="405"/>
      <c r="CR133" s="405"/>
      <c r="CS133" s="405"/>
      <c r="CT133" s="405"/>
      <c r="CU133" s="405"/>
    </row>
    <row r="134" s="406" customFormat="true" ht="16.5" hidden="false" customHeight="true" outlineLevel="0" collapsed="false">
      <c r="A134" s="352"/>
      <c r="B134" s="377" t="s">
        <v>236</v>
      </c>
      <c r="C134" s="377"/>
      <c r="D134" s="412"/>
      <c r="E134" s="412"/>
      <c r="F134" s="412"/>
      <c r="G134" s="412"/>
      <c r="H134" s="412"/>
      <c r="I134" s="412"/>
      <c r="J134" s="412"/>
      <c r="K134" s="412"/>
      <c r="L134" s="412"/>
      <c r="M134" s="412"/>
      <c r="N134" s="412"/>
      <c r="O134" s="412"/>
      <c r="P134" s="412"/>
      <c r="Q134" s="412"/>
      <c r="R134" s="412"/>
      <c r="S134" s="409" t="n">
        <f aca="false">D107</f>
        <v>0</v>
      </c>
      <c r="T134" s="243"/>
      <c r="U134" s="243"/>
      <c r="V134" s="404"/>
      <c r="W134" s="404"/>
      <c r="X134" s="404"/>
      <c r="Y134" s="404"/>
      <c r="Z134" s="404"/>
      <c r="AA134" s="404"/>
      <c r="AB134" s="404"/>
      <c r="AC134" s="404"/>
      <c r="AD134" s="404"/>
      <c r="AE134" s="404"/>
      <c r="AF134" s="405"/>
      <c r="AG134" s="405"/>
      <c r="AH134" s="405"/>
      <c r="AI134" s="405"/>
      <c r="AJ134" s="405"/>
      <c r="AK134" s="405"/>
      <c r="AL134" s="405"/>
      <c r="AM134" s="405"/>
      <c r="AN134" s="405"/>
      <c r="AO134" s="405"/>
      <c r="AP134" s="405"/>
      <c r="AQ134" s="405"/>
      <c r="AR134" s="405"/>
      <c r="AS134" s="405"/>
      <c r="AT134" s="405"/>
      <c r="AU134" s="405"/>
      <c r="AV134" s="405"/>
      <c r="AW134" s="405"/>
      <c r="AX134" s="405"/>
      <c r="AY134" s="405"/>
      <c r="AZ134" s="405"/>
      <c r="BA134" s="405"/>
      <c r="BB134" s="405"/>
      <c r="BC134" s="405"/>
      <c r="BD134" s="405"/>
      <c r="BE134" s="405"/>
      <c r="BF134" s="405"/>
      <c r="BG134" s="405"/>
      <c r="BH134" s="405"/>
      <c r="BI134" s="405"/>
      <c r="BJ134" s="405"/>
      <c r="BK134" s="405"/>
      <c r="BL134" s="405"/>
      <c r="BM134" s="405"/>
      <c r="BN134" s="405"/>
      <c r="BO134" s="405"/>
      <c r="BP134" s="405"/>
      <c r="BQ134" s="405"/>
      <c r="BR134" s="405"/>
      <c r="BS134" s="405"/>
      <c r="BT134" s="405"/>
      <c r="BU134" s="405"/>
      <c r="BV134" s="405"/>
      <c r="BW134" s="405"/>
      <c r="BX134" s="405"/>
      <c r="BY134" s="405"/>
      <c r="BZ134" s="405"/>
      <c r="CA134" s="405"/>
      <c r="CB134" s="405"/>
      <c r="CC134" s="405"/>
      <c r="CD134" s="405"/>
      <c r="CE134" s="405"/>
      <c r="CF134" s="405"/>
      <c r="CG134" s="405"/>
      <c r="CH134" s="405"/>
      <c r="CI134" s="405"/>
      <c r="CJ134" s="405"/>
      <c r="CK134" s="405"/>
      <c r="CL134" s="405"/>
      <c r="CM134" s="405"/>
      <c r="CN134" s="405"/>
      <c r="CO134" s="405"/>
      <c r="CP134" s="405"/>
      <c r="CQ134" s="405"/>
      <c r="CR134" s="405"/>
      <c r="CS134" s="405"/>
      <c r="CT134" s="405"/>
      <c r="CU134" s="405"/>
    </row>
    <row r="135" s="406" customFormat="true" ht="16.5" hidden="false" customHeight="true" outlineLevel="0" collapsed="false">
      <c r="A135" s="352"/>
      <c r="B135" s="377" t="s">
        <v>237</v>
      </c>
      <c r="C135" s="377"/>
      <c r="D135" s="412"/>
      <c r="E135" s="412"/>
      <c r="F135" s="412"/>
      <c r="G135" s="412"/>
      <c r="H135" s="412"/>
      <c r="I135" s="412"/>
      <c r="J135" s="412"/>
      <c r="K135" s="412"/>
      <c r="L135" s="412"/>
      <c r="M135" s="412"/>
      <c r="N135" s="412"/>
      <c r="O135" s="412"/>
      <c r="P135" s="412"/>
      <c r="Q135" s="412"/>
      <c r="R135" s="412"/>
      <c r="S135" s="409" t="n">
        <f aca="false">D108</f>
        <v>0</v>
      </c>
      <c r="T135" s="243"/>
      <c r="U135" s="243"/>
      <c r="V135" s="404"/>
      <c r="W135" s="404"/>
      <c r="X135" s="404"/>
      <c r="Y135" s="404"/>
      <c r="Z135" s="404"/>
      <c r="AA135" s="404"/>
      <c r="AB135" s="404"/>
      <c r="AC135" s="404"/>
      <c r="AD135" s="404"/>
      <c r="AE135" s="404"/>
      <c r="AF135" s="405"/>
      <c r="AG135" s="405"/>
      <c r="AH135" s="405"/>
      <c r="AI135" s="405"/>
      <c r="AJ135" s="405"/>
      <c r="AK135" s="405"/>
      <c r="AL135" s="405"/>
      <c r="AM135" s="405"/>
      <c r="AN135" s="405"/>
      <c r="AO135" s="405"/>
      <c r="AP135" s="405"/>
      <c r="AQ135" s="405"/>
      <c r="AR135" s="405"/>
      <c r="AS135" s="405"/>
      <c r="AT135" s="405"/>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row>
    <row r="136" s="406" customFormat="true" ht="16.5" hidden="false" customHeight="true" outlineLevel="0" collapsed="false">
      <c r="A136" s="352"/>
      <c r="B136" s="410" t="s">
        <v>159</v>
      </c>
      <c r="C136" s="410"/>
      <c r="D136" s="409" t="n">
        <f aca="false">SUM(D124,D129,D131)</f>
        <v>0</v>
      </c>
      <c r="E136" s="409" t="n">
        <f aca="false">SUM(E124,E129,E131)</f>
        <v>0</v>
      </c>
      <c r="F136" s="409" t="n">
        <f aca="false">SUM(F124,F129,F131)</f>
        <v>0</v>
      </c>
      <c r="G136" s="409" t="n">
        <f aca="false">SUM(G124,G129,G131)</f>
        <v>0</v>
      </c>
      <c r="H136" s="409" t="n">
        <f aca="false">SUM(H124,H129,H131)</f>
        <v>0</v>
      </c>
      <c r="I136" s="409" t="n">
        <f aca="false">SUM(I124,I129,I131)</f>
        <v>0</v>
      </c>
      <c r="J136" s="409" t="n">
        <f aca="false">SUM(J124,J129,J131)</f>
        <v>0</v>
      </c>
      <c r="K136" s="409" t="n">
        <f aca="false">SUM(K124,K129,K131)</f>
        <v>0</v>
      </c>
      <c r="L136" s="409" t="n">
        <f aca="false">SUM(L124,L129,L131)</f>
        <v>0</v>
      </c>
      <c r="M136" s="409" t="n">
        <f aca="false">SUM(M124,M129,M131)</f>
        <v>0</v>
      </c>
      <c r="N136" s="409" t="n">
        <f aca="false">SUM(N124,N129,N131)</f>
        <v>0</v>
      </c>
      <c r="O136" s="409" t="n">
        <f aca="false">SUM(O124,O129,O131)</f>
        <v>0</v>
      </c>
      <c r="P136" s="409" t="n">
        <f aca="false">SUM(P124,P129,P131)</f>
        <v>0</v>
      </c>
      <c r="Q136" s="409" t="n">
        <f aca="false">SUM(Q124,Q129,Q131)</f>
        <v>0</v>
      </c>
      <c r="R136" s="409" t="n">
        <f aca="false">SUM(R124,R129,R131)</f>
        <v>0</v>
      </c>
      <c r="S136" s="409" t="n">
        <f aca="false">SUM(S124,S129,S131,S133,S134,S135)</f>
        <v>0</v>
      </c>
      <c r="T136" s="243"/>
      <c r="U136" s="243"/>
      <c r="V136" s="404"/>
      <c r="W136" s="404"/>
      <c r="X136" s="404"/>
      <c r="Y136" s="404"/>
      <c r="Z136" s="404"/>
      <c r="AA136" s="404"/>
      <c r="AB136" s="404"/>
      <c r="AC136" s="404"/>
      <c r="AD136" s="404"/>
      <c r="AE136" s="404"/>
      <c r="AF136" s="405"/>
      <c r="AG136" s="405"/>
      <c r="AH136" s="405"/>
      <c r="AI136" s="405"/>
      <c r="AJ136" s="405"/>
      <c r="AK136" s="405"/>
      <c r="AL136" s="405"/>
      <c r="AM136" s="405"/>
      <c r="AN136" s="405"/>
      <c r="AO136" s="405"/>
      <c r="AP136" s="405"/>
      <c r="AQ136" s="405"/>
      <c r="AR136" s="405"/>
      <c r="AS136" s="405"/>
      <c r="AT136" s="405"/>
      <c r="AU136" s="405"/>
      <c r="AV136" s="405"/>
      <c r="AW136" s="405"/>
      <c r="AX136" s="405"/>
      <c r="AY136" s="405"/>
      <c r="AZ136" s="405"/>
      <c r="BA136" s="405"/>
      <c r="BB136" s="405"/>
      <c r="BC136" s="405"/>
      <c r="BD136" s="405"/>
      <c r="BE136" s="405"/>
      <c r="BF136" s="405"/>
      <c r="BG136" s="405"/>
      <c r="BH136" s="405"/>
      <c r="BI136" s="405"/>
      <c r="BJ136" s="405"/>
      <c r="BK136" s="405"/>
      <c r="BL136" s="405"/>
      <c r="BM136" s="405"/>
      <c r="BN136" s="405"/>
      <c r="BO136" s="405"/>
      <c r="BP136" s="405"/>
      <c r="BQ136" s="405"/>
      <c r="BR136" s="405"/>
      <c r="BS136" s="405"/>
      <c r="BT136" s="405"/>
      <c r="BU136" s="405"/>
      <c r="BV136" s="405"/>
      <c r="BW136" s="405"/>
      <c r="BX136" s="405"/>
      <c r="BY136" s="405"/>
      <c r="BZ136" s="405"/>
      <c r="CA136" s="405"/>
      <c r="CB136" s="405"/>
      <c r="CC136" s="405"/>
      <c r="CD136" s="405"/>
      <c r="CE136" s="405"/>
      <c r="CF136" s="405"/>
      <c r="CG136" s="405"/>
      <c r="CH136" s="405"/>
      <c r="CI136" s="405"/>
      <c r="CJ136" s="405"/>
      <c r="CK136" s="405"/>
      <c r="CL136" s="405"/>
      <c r="CM136" s="405"/>
      <c r="CN136" s="405"/>
      <c r="CO136" s="405"/>
      <c r="CP136" s="405"/>
      <c r="CQ136" s="405"/>
      <c r="CR136" s="405"/>
      <c r="CS136" s="405"/>
      <c r="CT136" s="405"/>
      <c r="CU136" s="405"/>
    </row>
    <row r="137" s="51" customFormat="true" ht="7.5" hidden="false" customHeight="true" outlineLevel="0" collapsed="false">
      <c r="A137" s="50"/>
      <c r="B137" s="343"/>
      <c r="C137" s="343"/>
      <c r="D137" s="343"/>
      <c r="E137" s="343"/>
      <c r="F137" s="343"/>
      <c r="G137" s="343"/>
      <c r="H137" s="343"/>
      <c r="I137" s="343"/>
      <c r="J137" s="343"/>
      <c r="K137" s="344"/>
      <c r="L137" s="344"/>
      <c r="M137" s="344"/>
      <c r="N137" s="344"/>
      <c r="O137" s="344"/>
      <c r="P137" s="344"/>
      <c r="Q137" s="344"/>
      <c r="R137" s="344"/>
      <c r="S137" s="345"/>
      <c r="T137" s="50"/>
      <c r="U137" s="50"/>
    </row>
    <row r="138" s="51" customFormat="true" ht="15" hidden="false" customHeight="true" outlineLevel="0" collapsed="false">
      <c r="A138" s="50"/>
      <c r="B138" s="297" t="s">
        <v>160</v>
      </c>
      <c r="C138" s="343"/>
      <c r="D138" s="343"/>
      <c r="E138" s="343"/>
      <c r="F138" s="343"/>
      <c r="G138" s="343"/>
      <c r="H138" s="343"/>
      <c r="I138" s="343"/>
      <c r="J138" s="343"/>
      <c r="K138" s="344"/>
      <c r="L138" s="344"/>
      <c r="M138" s="344"/>
      <c r="N138" s="344"/>
      <c r="O138" s="344"/>
      <c r="P138" s="344"/>
      <c r="Q138" s="344"/>
      <c r="R138" s="344"/>
      <c r="S138" s="345"/>
      <c r="T138" s="50"/>
      <c r="U138" s="50"/>
    </row>
    <row r="139" s="51" customFormat="true" ht="15" hidden="false" customHeight="true" outlineLevel="0" collapsed="false">
      <c r="A139" s="50"/>
      <c r="B139" s="297"/>
      <c r="C139" s="343"/>
      <c r="D139" s="343"/>
      <c r="E139" s="343"/>
      <c r="F139" s="343"/>
      <c r="G139" s="343"/>
      <c r="H139" s="343"/>
      <c r="I139" s="343"/>
      <c r="J139" s="343"/>
      <c r="K139" s="344"/>
      <c r="L139" s="344"/>
      <c r="M139" s="344"/>
      <c r="N139" s="344"/>
      <c r="O139" s="344"/>
      <c r="P139" s="344"/>
      <c r="Q139" s="344"/>
      <c r="R139" s="344"/>
      <c r="S139" s="345"/>
      <c r="T139" s="50"/>
      <c r="U139" s="50"/>
    </row>
    <row r="140" customFormat="false" ht="15" hidden="false" customHeight="true" outlineLevel="0" collapsed="false">
      <c r="A140" s="254"/>
      <c r="B140" s="354"/>
      <c r="C140" s="354"/>
      <c r="D140" s="354"/>
      <c r="E140" s="354"/>
      <c r="F140" s="354"/>
      <c r="G140" s="354"/>
      <c r="H140" s="354"/>
      <c r="I140" s="354"/>
      <c r="J140" s="354"/>
      <c r="K140" s="355"/>
      <c r="L140" s="355"/>
      <c r="M140" s="355"/>
      <c r="N140" s="355"/>
      <c r="O140" s="355"/>
      <c r="P140" s="355"/>
      <c r="Q140" s="355"/>
      <c r="R140" s="355"/>
      <c r="S140" s="356"/>
      <c r="T140" s="254"/>
      <c r="U140" s="254"/>
    </row>
    <row r="141" s="51" customFormat="true" ht="15" hidden="false" customHeight="true" outlineLevel="0" collapsed="false">
      <c r="A141" s="50"/>
      <c r="B141" s="109" t="s">
        <v>214</v>
      </c>
      <c r="C141" s="244"/>
      <c r="D141" s="244"/>
      <c r="E141" s="244"/>
      <c r="F141" s="244"/>
      <c r="G141" s="244"/>
      <c r="H141" s="244"/>
      <c r="I141" s="244"/>
      <c r="J141" s="244"/>
      <c r="K141" s="244"/>
      <c r="L141" s="413"/>
      <c r="M141" s="413"/>
      <c r="N141" s="413"/>
      <c r="O141" s="413"/>
      <c r="P141" s="413"/>
      <c r="Q141" s="110"/>
      <c r="R141" s="110"/>
      <c r="S141" s="345"/>
      <c r="T141" s="50"/>
      <c r="U141" s="50"/>
    </row>
    <row r="142" s="51" customFormat="true" ht="15" hidden="false" customHeight="true" outlineLevel="0" collapsed="false">
      <c r="A142" s="50"/>
      <c r="B142" s="414" t="n">
        <f aca="false">'CO2-GHG emissions'!B145</f>
        <v>0</v>
      </c>
      <c r="C142" s="414"/>
      <c r="D142" s="414"/>
      <c r="E142" s="414"/>
      <c r="F142" s="414"/>
      <c r="G142" s="414"/>
      <c r="H142" s="414"/>
      <c r="I142" s="414"/>
      <c r="J142" s="414"/>
      <c r="K142" s="414"/>
      <c r="L142" s="414"/>
      <c r="M142" s="414"/>
      <c r="N142" s="414"/>
      <c r="O142" s="414"/>
      <c r="P142" s="414"/>
      <c r="Q142" s="414"/>
      <c r="R142" s="414"/>
      <c r="S142" s="345"/>
      <c r="T142" s="50"/>
      <c r="U142" s="50"/>
    </row>
    <row r="143" s="51" customFormat="true" ht="24" hidden="false" customHeight="true" outlineLevel="0" collapsed="false">
      <c r="A143" s="303"/>
      <c r="B143" s="414"/>
      <c r="C143" s="414"/>
      <c r="D143" s="414"/>
      <c r="E143" s="414"/>
      <c r="F143" s="414"/>
      <c r="G143" s="414"/>
      <c r="H143" s="414"/>
      <c r="I143" s="414"/>
      <c r="J143" s="414"/>
      <c r="K143" s="414"/>
      <c r="L143" s="414"/>
      <c r="M143" s="414"/>
      <c r="N143" s="414"/>
      <c r="O143" s="414"/>
      <c r="P143" s="414"/>
      <c r="Q143" s="414"/>
      <c r="R143" s="414"/>
      <c r="S143" s="137" t="str">
        <f aca="false">CONCATENATE(TEXT(500-LEN(B142), "#")," chars left")</f>
        <v>499 chars left</v>
      </c>
      <c r="T143" s="50"/>
      <c r="U143" s="50"/>
    </row>
    <row r="144" s="51" customFormat="true" ht="14.25" hidden="false" customHeight="false" outlineLevel="0" collapsed="false">
      <c r="A144" s="50"/>
      <c r="B144" s="50"/>
      <c r="C144" s="50"/>
      <c r="D144" s="50"/>
      <c r="E144" s="50"/>
      <c r="F144" s="50"/>
      <c r="G144" s="50"/>
      <c r="H144" s="50"/>
      <c r="I144" s="50"/>
      <c r="J144" s="50"/>
      <c r="K144" s="50"/>
      <c r="L144" s="50"/>
      <c r="M144" s="50"/>
      <c r="N144" s="50"/>
      <c r="O144" s="50"/>
      <c r="P144" s="50"/>
      <c r="Q144" s="50"/>
      <c r="R144" s="50"/>
      <c r="S144" s="50"/>
      <c r="T144" s="50"/>
      <c r="U144" s="50"/>
    </row>
    <row r="145" s="33" customFormat="true" ht="24.75" hidden="false" customHeight="true" outlineLevel="0" collapsed="false">
      <c r="A145" s="216"/>
      <c r="B145" s="216"/>
      <c r="C145" s="216"/>
      <c r="D145" s="216"/>
      <c r="E145" s="216"/>
      <c r="F145" s="216"/>
      <c r="G145" s="216"/>
      <c r="H145" s="216"/>
      <c r="I145" s="216"/>
      <c r="J145" s="216"/>
      <c r="K145" s="216"/>
      <c r="L145" s="216"/>
      <c r="M145" s="216"/>
      <c r="N145" s="216"/>
      <c r="O145" s="216"/>
      <c r="P145" s="216"/>
      <c r="Q145" s="365" t="s">
        <v>243</v>
      </c>
      <c r="R145" s="365" t="s">
        <v>244</v>
      </c>
      <c r="S145" s="367" t="s">
        <v>245</v>
      </c>
      <c r="T145" s="31"/>
      <c r="U145" s="212"/>
      <c r="V145" s="31"/>
      <c r="W145" s="31"/>
      <c r="X145" s="31"/>
    </row>
  </sheetData>
  <mergeCells count="104">
    <mergeCell ref="A1:N1"/>
    <mergeCell ref="B23:C25"/>
    <mergeCell ref="D23:S25"/>
    <mergeCell ref="B28:C28"/>
    <mergeCell ref="B31:C33"/>
    <mergeCell ref="D31:S31"/>
    <mergeCell ref="D32:D33"/>
    <mergeCell ref="E32:E33"/>
    <mergeCell ref="F32:M32"/>
    <mergeCell ref="N32:R32"/>
    <mergeCell ref="S32:S33"/>
    <mergeCell ref="B34:C34"/>
    <mergeCell ref="D34:S34"/>
    <mergeCell ref="B35:C35"/>
    <mergeCell ref="B36:C36"/>
    <mergeCell ref="B37:C37"/>
    <mergeCell ref="B38:C38"/>
    <mergeCell ref="B39:B40"/>
    <mergeCell ref="B41:C41"/>
    <mergeCell ref="B42:C42"/>
    <mergeCell ref="D42:S42"/>
    <mergeCell ref="B43:C43"/>
    <mergeCell ref="B44:C44"/>
    <mergeCell ref="B45:C45"/>
    <mergeCell ref="B46:C46"/>
    <mergeCell ref="B47:C47"/>
    <mergeCell ref="D47:S47"/>
    <mergeCell ref="B48:C48"/>
    <mergeCell ref="B49:C49"/>
    <mergeCell ref="B59:C59"/>
    <mergeCell ref="B60:C60"/>
    <mergeCell ref="B64:C64"/>
    <mergeCell ref="B65:C65"/>
    <mergeCell ref="B66:C66"/>
    <mergeCell ref="B67:C67"/>
    <mergeCell ref="B68:C68"/>
    <mergeCell ref="B69:C69"/>
    <mergeCell ref="B73:C75"/>
    <mergeCell ref="D73:E74"/>
    <mergeCell ref="F73:O73"/>
    <mergeCell ref="P73:Q74"/>
    <mergeCell ref="F74:J74"/>
    <mergeCell ref="K74:K75"/>
    <mergeCell ref="L74:L75"/>
    <mergeCell ref="M74:M75"/>
    <mergeCell ref="N74:N75"/>
    <mergeCell ref="O74:O75"/>
    <mergeCell ref="B76:C76"/>
    <mergeCell ref="B77:C77"/>
    <mergeCell ref="B78:C78"/>
    <mergeCell ref="B82:C84"/>
    <mergeCell ref="D82:E83"/>
    <mergeCell ref="F82:O82"/>
    <mergeCell ref="P82:Q83"/>
    <mergeCell ref="F83:J83"/>
    <mergeCell ref="K83:K84"/>
    <mergeCell ref="L83:L84"/>
    <mergeCell ref="M83:M84"/>
    <mergeCell ref="N83:N84"/>
    <mergeCell ref="O83:O84"/>
    <mergeCell ref="B85:C85"/>
    <mergeCell ref="B86:C86"/>
    <mergeCell ref="B87:C87"/>
    <mergeCell ref="B88:C88"/>
    <mergeCell ref="C97:D97"/>
    <mergeCell ref="E97:E98"/>
    <mergeCell ref="F97:M97"/>
    <mergeCell ref="N97:R97"/>
    <mergeCell ref="B105:C105"/>
    <mergeCell ref="B106:C106"/>
    <mergeCell ref="B107:C107"/>
    <mergeCell ref="B108:C108"/>
    <mergeCell ref="B114:C116"/>
    <mergeCell ref="D114:S114"/>
    <mergeCell ref="D115:D116"/>
    <mergeCell ref="E115:E116"/>
    <mergeCell ref="F115:M115"/>
    <mergeCell ref="N115:R115"/>
    <mergeCell ref="S115:S116"/>
    <mergeCell ref="B117:C117"/>
    <mergeCell ref="D117:S117"/>
    <mergeCell ref="B118:C118"/>
    <mergeCell ref="B119:C119"/>
    <mergeCell ref="B120:C120"/>
    <mergeCell ref="B121:C121"/>
    <mergeCell ref="B122:B123"/>
    <mergeCell ref="B124:C124"/>
    <mergeCell ref="B125:C125"/>
    <mergeCell ref="D125:S125"/>
    <mergeCell ref="B126:C126"/>
    <mergeCell ref="B127:C127"/>
    <mergeCell ref="B128:C128"/>
    <mergeCell ref="B129:C129"/>
    <mergeCell ref="B130:C130"/>
    <mergeCell ref="D130:S130"/>
    <mergeCell ref="B131:C131"/>
    <mergeCell ref="B132:C132"/>
    <mergeCell ref="D132:S132"/>
    <mergeCell ref="B133:C133"/>
    <mergeCell ref="D133:R135"/>
    <mergeCell ref="B134:C134"/>
    <mergeCell ref="B135:C135"/>
    <mergeCell ref="B136:C136"/>
    <mergeCell ref="B142:R143"/>
  </mergeCells>
  <dataValidations count="22">
    <dataValidation allowBlank="true" operator="between" prompt="Buildings and facilities of the tertiary sector (services), for example offices of private companies, banks, commercial and retail activities, hospitals, etc. " showDropDown="false" showErrorMessage="true" showInputMessage="true" sqref="B36:C36 B119:C119" type="none">
      <formula1>0</formula1>
      <formula2>0</formula2>
    </dataValidation>
    <dataValidation allowBlank="true" operator="between" prompt="Buildings that are primarily used as residential buildings. Social housing should be included in this sector." showDropDown="false" showErrorMessage="true" showInputMessage="true" sqref="B37:C37 B120:C120" type="none">
      <formula1>0</formula1>
      <formula2>0</formula2>
    </dataValidation>
    <dataValidation allowBlank="true" operator="between" prompt="Refers to manufacturing and construction industries." showDropDown="false" showErrorMessage="true" showInputMessage="true" sqref="B39:B40 B122:B123" type="none">
      <formula1>0</formula1>
      <formula2>0</formula2>
    </dataValidation>
    <dataValidation allowBlank="true" operator="between" prompt="Refers to any other non-energy related sector. Negative numbers are allowed in this cell, in case you need to report emissions reduction achieved through e.g. green infrastructures." showDropDown="false" showErrorMessage="true" showInputMessage="true" sqref="B108:C108 B135:C135" type="none">
      <formula1>0</formula1>
      <formula2>0</formula2>
    </dataValidation>
    <dataValidation allowBlank="true" operator="between" prompt="Refers to certified green electricity purchased by the local authority. Green electricity purchased by other actors should not be accounted here." showDropDown="false" showErrorMessage="true" showInputMessage="true" sqref="B60:C60" type="none">
      <formula1>0</formula1>
      <formula2>0</formula2>
    </dataValidation>
    <dataValidation allowBlank="true" operator="between" prompt="are considered as the main sectors where local authorities can influence energy consumption and consequently reduce CO2 emissions." promptTitle="Covenant Key Sectors" showDropDown="false" showErrorMessage="true" showInputMessage="true" sqref="B51 B138:B139" type="none">
      <formula1>0</formula1>
      <formula2>0</formula2>
    </dataValidation>
    <dataValidation allowBlank="true" operator="between" prompt="Buildings, facilities and machinery of the primary sector (agriculture, forestry, fisheries), for example greenhouses, livestock facilities, irrigation, farm machinery and fishing boats." showDropDown="false" showErrorMessage="true" showInputMessage="true" sqref="B48:C48 B131:C131" type="none">
      <formula1>0</formula1>
      <formula2>0</formula2>
    </dataValidation>
    <dataValidation allowBlank="true" operator="between" prompt="Refers to emissions not related to energy, such as CH4 from landfills." showDropDown="false" showErrorMessage="true" showInputMessage="true" sqref="B106:C106 B133:C133" type="none">
      <formula1>0</formula1>
      <formula2>0</formula2>
    </dataValidation>
    <dataValidation allowBlank="true" operator="between" prompt="Refers to emissions not related to energy, such as to CH4 and N2O emissions from wastewater treatment plants." showDropDown="false" showErrorMessage="true" showInputMessage="true" sqref="B107:C107 B134:C134" type="none">
      <formula1>0</formula1>
      <formula2>0</formula2>
    </dataValidation>
    <dataValidation allowBlank="true" operator="between" prompt="Industries involved in the EU Emissions Trading Scheme (EU-ETS), if actions targeting those industries are foreseen in the SEAP. " showDropDown="false" showErrorMessage="true" showInputMessage="true" sqref="C40 C123" type="none">
      <formula1>0</formula1>
      <formula2>0</formula2>
    </dataValidation>
    <dataValidation allowBlank="true" operator="between" prompt="Industries not involved in the EU Emissions Trading Scheme (EU-ETS), if actions targeting industry are foreseen in the SEAP." showDropDown="false" showErrorMessage="true" showInputMessage="true" sqref="C39 C122" type="none">
      <formula1>0</formula1>
      <formula2>0</formula2>
    </dataValidation>
    <dataValidation allowBlank="true" operator="between" prompt="Road, rail and boat transport in the territory of the local authority which refer to the transport of persons and goods not specified above (e.g. private passenger cars and freight transport)." showDropDown="false" showErrorMessage="true" showInputMessage="true" sqref="B45:C45 B128:C128" type="none">
      <formula1>0</formula1>
      <formula2>0</formula2>
    </dataValidation>
    <dataValidation allowBlank="true" operator="between" prompt="Bus, tramway, metro, urban rail transportation and local ferries used for passenger transport." showDropDown="false" showErrorMessage="true" showInputMessage="true" sqref="B44:C44 B127:C127" type="none">
      <formula1>0</formula1>
      <formula2>0</formula2>
    </dataValidation>
    <dataValidation allowBlank="true" operator="between" prompt="Vehicles owned and used by the local authority/administration." showDropDown="false" showErrorMessage="true" showInputMessage="true" sqref="B43:C43 B126:C126" type="none">
      <formula1>0</formula1>
      <formula2>0</formula2>
    </dataValidation>
    <dataValidation allowBlank="true" operator="between" prompt="Public lighting owned or operated by the local authority (e.g. street lighting and traffic lights). Non-municipal public lighting is included in the sector of “Tertiary buildings, equipment/facilities”." showDropDown="false" showErrorMessage="true" showInputMessage="true" sqref="B38:C38 B121:C121" type="none">
      <formula1>0</formula1>
      <formula2>0</formula2>
    </dataValidation>
    <dataValidation allowBlank="true" operator="between" prompt="Buildings and facilities owned by the local authority. Facilities refer to energy consuming entities that are not buildings, such as wastewater treatment plants." showDropDown="false" showErrorMessage="true" showInputMessage="true" sqref="B35:C35 B118:C118" type="none">
      <formula1>0</formula1>
      <formula2>0</formula2>
    </dataValidation>
    <dataValidation allowBlank="true" operator="between" prompt="NEEFE - Emission factor for not locally produced electricity. It refers to the energy mix used to produce electricity into the national or regional grid.&#10;This factor is used to calculate emissions when there is no local electricity production.&#10;" showDropDown="false" showErrorMessage="true" showInputMessage="true" sqref="C98" type="none">
      <formula1>0</formula1>
      <formula2>0</formula2>
    </dataValidation>
    <dataValidation allowBlank="true" operator="between" prompt="EFE - Emission factor adjusted for locally produced electricity and green electricity purchases. &#10;This factor is used to calculate emissions when there is local electricity production." showDropDown="false" showErrorMessage="true" showInputMessage="true" sqref="D98" type="none">
      <formula1>0</formula1>
      <formula2>0</formula2>
    </dataValidation>
    <dataValidation allowBlank="true" operator="between" prompt="The table below will use the value inserted here to calculate your CO2 emissions. " showDropDown="false" showErrorMessage="true" showInputMessage="true" sqref="D100" type="none">
      <formula1>0</formula1>
      <formula2>0</formula2>
    </dataValidation>
    <dataValidation allowBlank="true" operator="between" prompt="Emission factors are coefficients which quantify the emissions per unit of activity. Your emission factors approach must remain the same across the different emission inventories." showDropDown="false" showErrorMessage="true" showInputMessage="true" sqref="B15" type="none">
      <formula1>0</formula1>
      <formula2>0</formula2>
    </dataValidation>
    <dataValidation allowBlank="true" operator="between" prompt="Your emissions reporting unit must remain the same across the different emission inventories." showDropDown="false" showErrorMessage="true" showInputMessage="true" sqref="B19" type="none">
      <formula1>0</formula1>
      <formula2>0</formula2>
    </dataValidation>
    <dataValidation allowBlank="true" operator="between" showDropDown="false" showErrorMessage="true" showInputMessage="true" sqref="D9" type="list">
      <formula1>MEIs</formula1>
      <formula2>0</formula2>
    </dataValidation>
  </dataValidations>
  <hyperlinks>
    <hyperlink ref="S1" location="Home!A1" display="y HOME"/>
    <hyperlink ref="F96" location="EFs!A1" display="Click here to visualise fuel emission factors"/>
    <hyperlink ref="Q145" location="BEI!A1" display="BACK Û"/>
    <hyperlink ref="R145" location="MEI2!A1" display="Ü MEI2"/>
    <hyperlink ref="S145" location="'Mitigation Actions'!A1" display="Ü ACTIONS"/>
  </hyperlinks>
  <printOptions headings="false" gridLines="false" gridLinesSet="true" horizontalCentered="true" verticalCentered="false"/>
  <pageMargins left="0.590277777777778" right="0.590277777777778" top="0.590277777777778" bottom="0.590277777777778" header="0.511805555555555" footer="0.511805555555555"/>
  <pageSetup paperSize="8"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3" manualBreakCount="3">
    <brk id="52" man="true" max="16383" min="0"/>
    <brk id="91" man="true" max="16383" min="0"/>
    <brk id="144" man="true" max="16383" min="0"/>
  </rowBreaks>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FFFF"/>
    <pageSetUpPr fitToPage="true"/>
  </sheetPr>
  <dimension ref="A1:CW145"/>
  <sheetViews>
    <sheetView showFormulas="false" showGridLines="false" showRowColHeaders="true" showZeros="true" rightToLeft="false" tabSelected="false" showOutlineSymbols="true" defaultGridColor="true" view="normal" topLeftCell="A1" colorId="64" zoomScale="60" zoomScaleNormal="60" zoomScalePageLayoutView="50" workbookViewId="0">
      <pane xSplit="0" ySplit="5" topLeftCell="A20" activePane="bottomLeft" state="frozen"/>
      <selection pane="topLeft" activeCell="A1" activeCellId="0" sqref="A1"/>
      <selection pane="bottomLeft" activeCell="I55" activeCellId="0" sqref="I55"/>
    </sheetView>
  </sheetViews>
  <sheetFormatPr defaultColWidth="9.9921875" defaultRowHeight="14.25" zeroHeight="false" outlineLevelRow="1" outlineLevelCol="0"/>
  <cols>
    <col collapsed="false" customWidth="true" hidden="false" outlineLevel="0" max="1" min="1" style="215" width="2.87"/>
    <col collapsed="false" customWidth="true" hidden="false" outlineLevel="0" max="2" min="2" style="215" width="28.5"/>
    <col collapsed="false" customWidth="true" hidden="false" outlineLevel="0" max="3" min="3" style="215" width="16.13"/>
    <col collapsed="false" customWidth="true" hidden="false" outlineLevel="0" max="4" min="4" style="215" width="10.87"/>
    <col collapsed="false" customWidth="true" hidden="false" outlineLevel="0" max="5" min="5" style="215" width="11.5"/>
    <col collapsed="false" customWidth="true" hidden="false" outlineLevel="0" max="6" min="6" style="215" width="10.62"/>
    <col collapsed="false" customWidth="true" hidden="false" outlineLevel="0" max="7" min="7" style="215" width="9.88"/>
    <col collapsed="false" customWidth="true" hidden="false" outlineLevel="0" max="8" min="8" style="215" width="8.88"/>
    <col collapsed="false" customWidth="true" hidden="false" outlineLevel="0" max="9" min="9" style="215" width="8.38"/>
    <col collapsed="false" customWidth="true" hidden="false" outlineLevel="0" max="10" min="10" style="215" width="9.38"/>
    <col collapsed="false" customWidth="true" hidden="false" outlineLevel="0" max="11" min="11" style="215" width="7.5"/>
    <col collapsed="false" customWidth="true" hidden="false" outlineLevel="0" max="12" min="12" style="215" width="10.87"/>
    <col collapsed="false" customWidth="true" hidden="false" outlineLevel="0" max="13" min="13" style="215" width="9.88"/>
    <col collapsed="false" customWidth="true" hidden="false" outlineLevel="0" max="14" min="14" style="215" width="11"/>
    <col collapsed="false" customWidth="true" hidden="false" outlineLevel="0" max="15" min="15" style="215" width="10.62"/>
    <col collapsed="false" customWidth="false" hidden="false" outlineLevel="0" max="16" min="16" style="215" width="10"/>
    <col collapsed="false" customWidth="true" hidden="false" outlineLevel="0" max="17" min="17" style="215" width="11"/>
    <col collapsed="false" customWidth="true" hidden="false" outlineLevel="0" max="18" min="18" style="215" width="11.13"/>
    <col collapsed="false" customWidth="false" hidden="false" outlineLevel="0" max="1024" min="19" style="215" width="10"/>
  </cols>
  <sheetData>
    <row r="1" s="217" customFormat="true" ht="54" hidden="false" customHeight="true" outlineLevel="0" collapsed="false">
      <c r="A1" s="29" t="s">
        <v>91</v>
      </c>
      <c r="B1" s="29"/>
      <c r="C1" s="29"/>
      <c r="D1" s="29"/>
      <c r="E1" s="29"/>
      <c r="F1" s="29"/>
      <c r="G1" s="29"/>
      <c r="H1" s="29"/>
      <c r="I1" s="29"/>
      <c r="J1" s="29"/>
      <c r="K1" s="29"/>
      <c r="L1" s="29"/>
      <c r="M1" s="29"/>
      <c r="N1" s="29"/>
      <c r="O1" s="216"/>
      <c r="P1" s="216"/>
      <c r="Q1" s="216"/>
      <c r="R1" s="216"/>
      <c r="S1" s="32" t="s">
        <v>4</v>
      </c>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35" customFormat="true" ht="21" hidden="false" customHeight="true" outlineLevel="0" collapsed="false">
      <c r="A6" s="34" t="s">
        <v>215</v>
      </c>
      <c r="B6" s="34"/>
      <c r="C6" s="34"/>
      <c r="D6" s="34"/>
      <c r="E6" s="34"/>
      <c r="F6" s="34"/>
      <c r="G6" s="34"/>
      <c r="H6" s="34"/>
      <c r="I6" s="34"/>
      <c r="J6" s="34"/>
      <c r="K6" s="34"/>
      <c r="L6" s="34"/>
      <c r="M6" s="34"/>
      <c r="N6" s="34"/>
      <c r="O6" s="34"/>
      <c r="P6" s="34"/>
      <c r="Q6" s="34"/>
      <c r="R6" s="34"/>
    </row>
    <row r="7" s="370" customFormat="true" ht="21" hidden="false" customHeight="true" outlineLevel="0" collapsed="false">
      <c r="A7" s="368" t="s">
        <v>216</v>
      </c>
      <c r="B7" s="369"/>
      <c r="C7" s="369"/>
      <c r="D7" s="369"/>
      <c r="E7" s="369"/>
      <c r="F7" s="369"/>
      <c r="G7" s="369"/>
      <c r="H7" s="369"/>
      <c r="I7" s="369"/>
      <c r="J7" s="369"/>
      <c r="K7" s="369"/>
      <c r="L7" s="369"/>
      <c r="M7" s="369"/>
      <c r="N7" s="369"/>
      <c r="O7" s="369"/>
      <c r="P7" s="369"/>
      <c r="Q7" s="369"/>
      <c r="R7" s="369"/>
    </row>
    <row r="8" s="43" customFormat="true" ht="18.75" hidden="false" customHeight="true" outlineLevel="0" collapsed="false">
      <c r="B8" s="223"/>
      <c r="C8" s="223"/>
      <c r="D8" s="223"/>
      <c r="E8" s="223"/>
      <c r="F8" s="223"/>
      <c r="G8" s="223"/>
      <c r="H8" s="223"/>
      <c r="I8" s="223"/>
      <c r="J8" s="223"/>
      <c r="K8" s="223"/>
      <c r="L8" s="223"/>
      <c r="M8" s="223"/>
      <c r="N8" s="223"/>
      <c r="O8" s="223"/>
      <c r="P8" s="223"/>
      <c r="Q8" s="223"/>
      <c r="R8" s="223"/>
    </row>
    <row r="9" s="38" customFormat="true" ht="18" hidden="false" customHeight="true" outlineLevel="0" collapsed="false">
      <c r="A9" s="47" t="s">
        <v>5</v>
      </c>
      <c r="B9" s="43" t="s">
        <v>94</v>
      </c>
      <c r="D9" s="371" t="s">
        <v>59</v>
      </c>
      <c r="K9" s="226"/>
      <c r="L9" s="226"/>
    </row>
    <row r="10" s="38" customFormat="true" ht="18" hidden="false" customHeight="true" outlineLevel="0" collapsed="false">
      <c r="A10" s="47"/>
      <c r="B10" s="43"/>
      <c r="D10" s="146"/>
      <c r="E10" s="146"/>
      <c r="K10" s="226"/>
      <c r="L10" s="226"/>
    </row>
    <row r="11" s="51" customFormat="true" ht="18" hidden="false" customHeight="true" outlineLevel="0" collapsed="false">
      <c r="A11" s="227"/>
      <c r="B11" s="228"/>
      <c r="C11" s="50"/>
      <c r="D11" s="140"/>
      <c r="E11" s="140"/>
      <c r="F11" s="50"/>
      <c r="G11" s="50"/>
      <c r="H11" s="50"/>
      <c r="I11" s="50"/>
      <c r="J11" s="50"/>
      <c r="K11" s="229"/>
      <c r="L11" s="229"/>
      <c r="M11" s="50"/>
      <c r="N11" s="50"/>
      <c r="O11" s="50"/>
      <c r="P11" s="50"/>
      <c r="Q11" s="50"/>
      <c r="R11" s="50"/>
      <c r="S11" s="50"/>
      <c r="T11" s="50"/>
      <c r="U11" s="50"/>
    </row>
    <row r="12" s="51" customFormat="true" ht="18" hidden="false" customHeight="true" outlineLevel="0" collapsed="false">
      <c r="A12" s="230" t="s">
        <v>95</v>
      </c>
      <c r="B12" s="49" t="s">
        <v>217</v>
      </c>
      <c r="C12" s="50"/>
      <c r="D12" s="371"/>
      <c r="E12" s="140"/>
      <c r="F12" s="50"/>
      <c r="G12" s="50"/>
      <c r="H12" s="50"/>
      <c r="I12" s="50"/>
      <c r="J12" s="50"/>
      <c r="K12" s="229"/>
      <c r="L12" s="229"/>
      <c r="M12" s="50"/>
      <c r="N12" s="50"/>
      <c r="O12" s="50"/>
      <c r="P12" s="50"/>
      <c r="Q12" s="50"/>
      <c r="R12" s="50"/>
      <c r="S12" s="50"/>
      <c r="T12" s="50"/>
      <c r="U12" s="50"/>
    </row>
    <row r="13" s="51" customFormat="true" ht="18" hidden="false" customHeight="true" outlineLevel="0" collapsed="false">
      <c r="A13" s="50"/>
      <c r="B13" s="50"/>
      <c r="C13" s="50"/>
      <c r="D13" s="50"/>
      <c r="E13" s="140"/>
      <c r="F13" s="50"/>
      <c r="G13" s="50"/>
      <c r="H13" s="50"/>
      <c r="I13" s="50"/>
      <c r="J13" s="50"/>
      <c r="K13" s="229"/>
      <c r="L13" s="229"/>
      <c r="M13" s="50"/>
      <c r="N13" s="50"/>
      <c r="O13" s="50"/>
      <c r="P13" s="50"/>
      <c r="Q13" s="50"/>
      <c r="R13" s="50"/>
      <c r="S13" s="50"/>
      <c r="T13" s="50"/>
      <c r="U13" s="50"/>
    </row>
    <row r="14" s="40" customFormat="true" ht="18" hidden="false" customHeight="true" outlineLevel="0" collapsed="false">
      <c r="A14" s="231"/>
      <c r="B14" s="232"/>
      <c r="C14" s="38"/>
      <c r="D14" s="233"/>
      <c r="E14" s="38"/>
      <c r="F14" s="232"/>
      <c r="G14" s="232"/>
      <c r="H14" s="232"/>
      <c r="I14" s="232"/>
      <c r="J14" s="38"/>
      <c r="K14" s="226"/>
      <c r="L14" s="226"/>
      <c r="M14" s="38"/>
      <c r="N14" s="38"/>
      <c r="O14" s="38"/>
      <c r="P14" s="38"/>
      <c r="Q14" s="38"/>
      <c r="R14" s="38"/>
      <c r="S14" s="38"/>
      <c r="T14" s="38"/>
      <c r="U14" s="38"/>
    </row>
    <row r="15" s="40" customFormat="true" ht="18" hidden="false" customHeight="true" outlineLevel="0" collapsed="false">
      <c r="A15" s="47" t="s">
        <v>28</v>
      </c>
      <c r="B15" s="224" t="s">
        <v>97</v>
      </c>
      <c r="C15" s="38"/>
      <c r="D15" s="234"/>
      <c r="E15" s="43" t="s">
        <v>218</v>
      </c>
      <c r="F15" s="146"/>
      <c r="G15" s="43"/>
      <c r="H15" s="226"/>
      <c r="I15" s="235"/>
      <c r="J15" s="38"/>
      <c r="K15" s="226"/>
      <c r="L15" s="226"/>
      <c r="M15" s="38"/>
      <c r="N15" s="38"/>
      <c r="O15" s="38"/>
      <c r="P15" s="38"/>
      <c r="Q15" s="38"/>
      <c r="R15" s="38"/>
      <c r="S15" s="38"/>
      <c r="T15" s="38"/>
      <c r="U15" s="38"/>
    </row>
    <row r="16" s="40" customFormat="true" ht="18" hidden="false" customHeight="true" outlineLevel="0" collapsed="false">
      <c r="A16" s="231"/>
      <c r="B16" s="236"/>
      <c r="C16" s="38"/>
      <c r="D16" s="234"/>
      <c r="E16" s="43" t="s">
        <v>99</v>
      </c>
      <c r="F16" s="38"/>
      <c r="G16" s="43"/>
      <c r="H16" s="43"/>
      <c r="I16" s="43"/>
      <c r="J16" s="43"/>
      <c r="K16" s="43"/>
      <c r="L16" s="43"/>
      <c r="M16" s="43"/>
      <c r="N16" s="43"/>
      <c r="O16" s="43"/>
      <c r="P16" s="38"/>
      <c r="Q16" s="38"/>
      <c r="R16" s="38"/>
      <c r="S16" s="38"/>
      <c r="T16" s="38"/>
      <c r="U16" s="38"/>
    </row>
    <row r="17" s="40" customFormat="true" ht="18" hidden="false" customHeight="true" outlineLevel="0" collapsed="false">
      <c r="A17" s="231"/>
      <c r="B17" s="236"/>
      <c r="C17" s="38"/>
      <c r="D17" s="38"/>
      <c r="E17" s="43"/>
      <c r="F17" s="38"/>
      <c r="G17" s="43"/>
      <c r="H17" s="43"/>
      <c r="I17" s="43"/>
      <c r="J17" s="43"/>
      <c r="K17" s="43"/>
      <c r="L17" s="43"/>
      <c r="M17" s="43"/>
      <c r="N17" s="43"/>
      <c r="O17" s="43"/>
      <c r="P17" s="38"/>
      <c r="Q17" s="38"/>
      <c r="R17" s="38"/>
      <c r="S17" s="38"/>
      <c r="T17" s="38"/>
      <c r="U17" s="38"/>
    </row>
    <row r="18" s="51" customFormat="true" ht="18" hidden="false" customHeight="true" outlineLevel="0" collapsed="false">
      <c r="A18" s="133"/>
      <c r="B18" s="240"/>
      <c r="C18" s="50"/>
      <c r="D18" s="50"/>
      <c r="E18" s="140"/>
      <c r="F18" s="49"/>
      <c r="G18" s="49"/>
      <c r="H18" s="49"/>
      <c r="I18" s="49"/>
      <c r="J18" s="49"/>
      <c r="K18" s="49"/>
      <c r="L18" s="49"/>
      <c r="M18" s="241"/>
      <c r="N18" s="241"/>
      <c r="O18" s="241"/>
      <c r="P18" s="241"/>
      <c r="Q18" s="241"/>
      <c r="R18" s="241"/>
      <c r="S18" s="50"/>
      <c r="T18" s="50"/>
      <c r="U18" s="50"/>
    </row>
    <row r="19" s="51" customFormat="true" ht="18" hidden="false" customHeight="true" outlineLevel="0" collapsed="false">
      <c r="A19" s="230" t="s">
        <v>36</v>
      </c>
      <c r="B19" s="242" t="s">
        <v>103</v>
      </c>
      <c r="C19" s="50"/>
      <c r="D19" s="243"/>
      <c r="E19" s="49" t="s">
        <v>104</v>
      </c>
      <c r="F19" s="140"/>
      <c r="G19" s="244"/>
      <c r="H19" s="244"/>
      <c r="I19" s="244"/>
      <c r="J19" s="244"/>
      <c r="K19" s="244"/>
      <c r="L19" s="244"/>
      <c r="M19" s="241"/>
      <c r="N19" s="241"/>
      <c r="O19" s="241"/>
      <c r="P19" s="241"/>
      <c r="Q19" s="241"/>
      <c r="R19" s="241"/>
      <c r="S19" s="50"/>
      <c r="T19" s="50"/>
      <c r="U19" s="50"/>
    </row>
    <row r="20" s="51" customFormat="true" ht="18" hidden="false" customHeight="true" outlineLevel="0" collapsed="false">
      <c r="A20" s="245"/>
      <c r="B20" s="246"/>
      <c r="C20" s="50"/>
      <c r="D20" s="243"/>
      <c r="E20" s="49" t="s">
        <v>105</v>
      </c>
      <c r="F20" s="50"/>
      <c r="G20" s="49"/>
      <c r="H20" s="49"/>
      <c r="I20" s="49"/>
      <c r="J20" s="49"/>
      <c r="K20" s="49"/>
      <c r="L20" s="49"/>
      <c r="M20" s="247"/>
      <c r="N20" s="247"/>
      <c r="O20" s="247"/>
      <c r="P20" s="247"/>
      <c r="Q20" s="247"/>
      <c r="R20" s="247"/>
      <c r="S20" s="50"/>
      <c r="T20" s="50"/>
      <c r="U20" s="50"/>
    </row>
    <row r="21" s="51" customFormat="true" ht="18" hidden="false" customHeight="true" outlineLevel="0" collapsed="false">
      <c r="A21" s="245"/>
      <c r="B21" s="248"/>
      <c r="C21" s="50"/>
      <c r="D21" s="50"/>
      <c r="E21" s="50"/>
      <c r="F21" s="50"/>
      <c r="G21" s="49"/>
      <c r="H21" s="49"/>
      <c r="I21" s="49"/>
      <c r="J21" s="49"/>
      <c r="K21" s="49"/>
      <c r="L21" s="49"/>
      <c r="M21" s="247"/>
      <c r="N21" s="247"/>
      <c r="O21" s="247"/>
      <c r="P21" s="247"/>
      <c r="Q21" s="247"/>
      <c r="R21" s="247"/>
      <c r="S21" s="50"/>
      <c r="T21" s="50"/>
      <c r="U21" s="50"/>
    </row>
    <row r="22" s="40" customFormat="true" ht="18" hidden="false" customHeight="true" outlineLevel="0" collapsed="false">
      <c r="A22" s="43"/>
      <c r="B22" s="249"/>
      <c r="C22" s="38"/>
      <c r="D22" s="38"/>
      <c r="E22" s="146"/>
      <c r="F22" s="93"/>
      <c r="G22" s="93"/>
      <c r="H22" s="93"/>
      <c r="I22" s="93"/>
      <c r="J22" s="93"/>
      <c r="K22" s="93"/>
      <c r="L22" s="93"/>
      <c r="M22" s="38"/>
      <c r="N22" s="38"/>
      <c r="O22" s="38"/>
      <c r="P22" s="38"/>
      <c r="Q22" s="38"/>
      <c r="R22" s="38"/>
      <c r="S22" s="38"/>
      <c r="T22" s="38"/>
      <c r="U22" s="38"/>
    </row>
    <row r="23" s="40" customFormat="true" ht="18" hidden="false" customHeight="true" outlineLevel="0" collapsed="false">
      <c r="A23" s="250" t="s">
        <v>106</v>
      </c>
      <c r="B23" s="251" t="s">
        <v>219</v>
      </c>
      <c r="C23" s="251"/>
      <c r="D23" s="372" t="n">
        <f aca="false">MEI1!D23:S25</f>
        <v>0</v>
      </c>
      <c r="E23" s="372"/>
      <c r="F23" s="372"/>
      <c r="G23" s="372"/>
      <c r="H23" s="372"/>
      <c r="I23" s="372"/>
      <c r="J23" s="372"/>
      <c r="K23" s="372"/>
      <c r="L23" s="372"/>
      <c r="M23" s="372"/>
      <c r="N23" s="372"/>
      <c r="O23" s="372"/>
      <c r="P23" s="372"/>
      <c r="Q23" s="372"/>
      <c r="R23" s="372"/>
      <c r="S23" s="372"/>
      <c r="T23" s="38"/>
      <c r="U23" s="38"/>
    </row>
    <row r="24" s="40" customFormat="true" ht="18" hidden="false" customHeight="true" outlineLevel="0" collapsed="false">
      <c r="A24" s="43"/>
      <c r="B24" s="251"/>
      <c r="C24" s="251"/>
      <c r="D24" s="372"/>
      <c r="E24" s="372"/>
      <c r="F24" s="372"/>
      <c r="G24" s="372"/>
      <c r="H24" s="372"/>
      <c r="I24" s="372"/>
      <c r="J24" s="372"/>
      <c r="K24" s="372"/>
      <c r="L24" s="372"/>
      <c r="M24" s="372"/>
      <c r="N24" s="372"/>
      <c r="O24" s="372"/>
      <c r="P24" s="372"/>
      <c r="Q24" s="372"/>
      <c r="R24" s="372"/>
      <c r="S24" s="372"/>
      <c r="T24" s="38"/>
      <c r="U24" s="38"/>
    </row>
    <row r="25" s="40" customFormat="true" ht="18" hidden="false" customHeight="true" outlineLevel="0" collapsed="false">
      <c r="A25" s="43"/>
      <c r="B25" s="251"/>
      <c r="C25" s="251"/>
      <c r="D25" s="372"/>
      <c r="E25" s="372"/>
      <c r="F25" s="372"/>
      <c r="G25" s="372"/>
      <c r="H25" s="372"/>
      <c r="I25" s="372"/>
      <c r="J25" s="372"/>
      <c r="K25" s="372"/>
      <c r="L25" s="372"/>
      <c r="M25" s="372"/>
      <c r="N25" s="372"/>
      <c r="O25" s="372"/>
      <c r="P25" s="372"/>
      <c r="Q25" s="372"/>
      <c r="R25" s="372"/>
      <c r="S25" s="372"/>
      <c r="T25" s="46" t="str">
        <f aca="false">CONCATENATE(TEXT(1000-LEN(D23), "#")," chars left")</f>
        <v>999 chars left</v>
      </c>
      <c r="U25" s="38"/>
    </row>
    <row r="26" s="40" customFormat="true" ht="18" hidden="false" customHeight="true" outlineLevel="0" collapsed="false">
      <c r="A26" s="43"/>
      <c r="B26" s="232"/>
      <c r="C26" s="38"/>
      <c r="D26" s="93"/>
      <c r="E26" s="93"/>
      <c r="F26" s="93"/>
      <c r="G26" s="93"/>
      <c r="H26" s="93"/>
      <c r="I26" s="93"/>
      <c r="J26" s="93"/>
      <c r="K26" s="93"/>
      <c r="L26" s="38"/>
      <c r="M26" s="38"/>
      <c r="N26" s="38"/>
      <c r="O26" s="38"/>
      <c r="P26" s="38"/>
      <c r="Q26" s="38"/>
      <c r="R26" s="38"/>
      <c r="S26" s="38"/>
      <c r="T26" s="38"/>
      <c r="U26" s="38"/>
    </row>
    <row r="27" customFormat="false" ht="18" hidden="false" customHeight="true" outlineLevel="0" collapsed="false">
      <c r="A27" s="252"/>
      <c r="B27" s="253"/>
      <c r="C27" s="254"/>
      <c r="D27" s="255"/>
      <c r="E27" s="255"/>
      <c r="F27" s="255"/>
      <c r="G27" s="255"/>
      <c r="H27" s="255"/>
      <c r="I27" s="255"/>
      <c r="J27" s="255"/>
      <c r="K27" s="255"/>
      <c r="L27" s="254"/>
      <c r="M27" s="254"/>
      <c r="N27" s="254"/>
      <c r="O27" s="254"/>
      <c r="P27" s="254"/>
      <c r="Q27" s="254"/>
      <c r="R27" s="254"/>
      <c r="S27" s="254"/>
      <c r="T27" s="254"/>
      <c r="U27" s="254"/>
    </row>
    <row r="28" s="260" customFormat="true" ht="18" hidden="false" customHeight="true" outlineLevel="0" collapsed="false">
      <c r="A28" s="43"/>
      <c r="B28" s="256" t="s">
        <v>108</v>
      </c>
      <c r="C28" s="256"/>
      <c r="D28" s="257"/>
      <c r="E28" s="257"/>
      <c r="F28" s="257"/>
      <c r="G28" s="257"/>
      <c r="H28" s="258"/>
      <c r="I28" s="258"/>
      <c r="J28" s="259"/>
      <c r="K28" s="259"/>
      <c r="L28" s="258"/>
      <c r="M28" s="258"/>
      <c r="N28" s="258"/>
      <c r="O28" s="43"/>
      <c r="P28" s="43"/>
      <c r="Q28" s="43"/>
      <c r="R28" s="43"/>
      <c r="S28" s="43"/>
      <c r="T28" s="43"/>
      <c r="U28" s="43"/>
    </row>
    <row r="29" s="265" customFormat="true" ht="18" hidden="false" customHeight="true" outlineLevel="0" collapsed="false">
      <c r="A29" s="49"/>
      <c r="B29" s="261"/>
      <c r="C29" s="261"/>
      <c r="D29" s="262"/>
      <c r="E29" s="262"/>
      <c r="F29" s="262"/>
      <c r="G29" s="262"/>
      <c r="H29" s="263"/>
      <c r="I29" s="263"/>
      <c r="J29" s="264"/>
      <c r="K29" s="264"/>
      <c r="L29" s="263"/>
      <c r="M29" s="263"/>
      <c r="N29" s="263"/>
      <c r="O29" s="49"/>
      <c r="P29" s="49"/>
      <c r="Q29" s="49"/>
      <c r="R29" s="49"/>
      <c r="S29" s="49"/>
      <c r="T29" s="49"/>
      <c r="U29" s="49"/>
    </row>
    <row r="30" s="51" customFormat="true" ht="18" hidden="false" customHeight="true" outlineLevel="0" collapsed="false">
      <c r="A30" s="50"/>
      <c r="B30" s="61" t="s">
        <v>109</v>
      </c>
      <c r="C30" s="50"/>
      <c r="D30" s="50"/>
      <c r="E30" s="50"/>
      <c r="F30" s="50"/>
      <c r="G30" s="50"/>
      <c r="H30" s="50"/>
      <c r="I30" s="50"/>
      <c r="J30" s="50"/>
      <c r="K30" s="50"/>
      <c r="L30" s="50"/>
      <c r="M30" s="50"/>
      <c r="N30" s="50"/>
      <c r="O30" s="50"/>
      <c r="P30" s="50"/>
      <c r="Q30" s="50"/>
      <c r="R30" s="50"/>
      <c r="S30" s="50"/>
      <c r="T30" s="50"/>
      <c r="U30" s="50"/>
    </row>
    <row r="31" s="269" customFormat="true" ht="17.25" hidden="false" customHeight="true" outlineLevel="0" collapsed="false">
      <c r="A31" s="373"/>
      <c r="B31" s="374" t="s">
        <v>112</v>
      </c>
      <c r="C31" s="374"/>
      <c r="D31" s="374" t="s">
        <v>113</v>
      </c>
      <c r="E31" s="374"/>
      <c r="F31" s="374"/>
      <c r="G31" s="374"/>
      <c r="H31" s="374"/>
      <c r="I31" s="374"/>
      <c r="J31" s="374"/>
      <c r="K31" s="374"/>
      <c r="L31" s="374"/>
      <c r="M31" s="374"/>
      <c r="N31" s="374"/>
      <c r="O31" s="374"/>
      <c r="P31" s="374"/>
      <c r="Q31" s="374"/>
      <c r="R31" s="374"/>
      <c r="S31" s="374"/>
      <c r="T31" s="267"/>
      <c r="U31" s="267"/>
      <c r="V31" s="267"/>
      <c r="W31" s="267"/>
      <c r="X31" s="267"/>
      <c r="Y31" s="267"/>
      <c r="Z31" s="267"/>
      <c r="AA31" s="267"/>
      <c r="AB31" s="267"/>
      <c r="AC31" s="267"/>
      <c r="AD31" s="267"/>
      <c r="AE31" s="267"/>
      <c r="AF31" s="267"/>
      <c r="AG31" s="267"/>
      <c r="AH31" s="267"/>
      <c r="AI31" s="267"/>
      <c r="AJ31" s="268"/>
      <c r="AK31" s="268"/>
      <c r="AL31" s="268"/>
      <c r="AM31" s="268"/>
      <c r="AN31" s="268"/>
      <c r="AO31" s="268"/>
      <c r="AP31" s="268"/>
      <c r="AQ31" s="268"/>
      <c r="AR31" s="268"/>
      <c r="AS31" s="268"/>
      <c r="AT31" s="268"/>
      <c r="AU31" s="268"/>
      <c r="AV31" s="268"/>
      <c r="AW31" s="268"/>
      <c r="AX31" s="268"/>
      <c r="AY31" s="268"/>
      <c r="AZ31" s="268"/>
      <c r="BA31" s="268"/>
      <c r="BB31" s="268"/>
      <c r="BC31" s="268"/>
      <c r="BD31" s="268"/>
      <c r="BE31" s="268"/>
      <c r="BF31" s="268"/>
      <c r="BG31" s="268"/>
      <c r="BH31" s="268"/>
      <c r="BI31" s="268"/>
      <c r="BJ31" s="268"/>
      <c r="BK31" s="268"/>
      <c r="BL31" s="268"/>
      <c r="BM31" s="268"/>
      <c r="BN31" s="268"/>
      <c r="BO31" s="268"/>
      <c r="BP31" s="268"/>
      <c r="BQ31" s="268"/>
      <c r="BR31" s="268"/>
      <c r="BS31" s="268"/>
      <c r="BT31" s="268"/>
      <c r="BU31" s="268"/>
      <c r="BV31" s="268"/>
      <c r="BW31" s="268"/>
      <c r="BX31" s="268"/>
      <c r="BY31" s="268"/>
      <c r="BZ31" s="268"/>
      <c r="CA31" s="268"/>
      <c r="CB31" s="268"/>
      <c r="CC31" s="268"/>
      <c r="CD31" s="268"/>
      <c r="CE31" s="268"/>
      <c r="CF31" s="268"/>
      <c r="CG31" s="268"/>
      <c r="CH31" s="268"/>
      <c r="CI31" s="268"/>
      <c r="CJ31" s="268"/>
      <c r="CK31" s="268"/>
      <c r="CL31" s="268"/>
      <c r="CM31" s="268"/>
      <c r="CN31" s="268"/>
      <c r="CO31" s="268"/>
      <c r="CP31" s="268"/>
      <c r="CQ31" s="268"/>
      <c r="CR31" s="268"/>
      <c r="CS31" s="268"/>
      <c r="CT31" s="268"/>
      <c r="CU31" s="268"/>
      <c r="CV31" s="268"/>
      <c r="CW31" s="268"/>
    </row>
    <row r="32" s="270" customFormat="true" ht="13.5" hidden="false" customHeight="true" outlineLevel="0" collapsed="false">
      <c r="A32" s="110"/>
      <c r="B32" s="374"/>
      <c r="C32" s="374"/>
      <c r="D32" s="374" t="s">
        <v>114</v>
      </c>
      <c r="E32" s="374" t="s">
        <v>197</v>
      </c>
      <c r="F32" s="374" t="s">
        <v>116</v>
      </c>
      <c r="G32" s="374"/>
      <c r="H32" s="374"/>
      <c r="I32" s="374"/>
      <c r="J32" s="374"/>
      <c r="K32" s="374"/>
      <c r="L32" s="374"/>
      <c r="M32" s="374"/>
      <c r="N32" s="374" t="s">
        <v>117</v>
      </c>
      <c r="O32" s="374"/>
      <c r="P32" s="374"/>
      <c r="Q32" s="374"/>
      <c r="R32" s="374"/>
      <c r="S32" s="374" t="s">
        <v>48</v>
      </c>
      <c r="T32" s="174"/>
      <c r="U32" s="174"/>
      <c r="V32" s="174"/>
      <c r="W32" s="174"/>
      <c r="X32" s="174"/>
      <c r="Y32" s="174"/>
      <c r="Z32" s="174"/>
      <c r="AA32" s="174"/>
      <c r="AB32" s="174"/>
      <c r="AC32" s="174"/>
      <c r="AD32" s="174"/>
      <c r="AE32" s="174"/>
      <c r="AF32" s="174"/>
      <c r="AG32" s="174"/>
      <c r="AH32" s="174"/>
      <c r="AI32" s="174"/>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c r="BM32" s="106"/>
      <c r="BN32" s="106"/>
      <c r="BO32" s="106"/>
      <c r="BP32" s="106"/>
      <c r="BQ32" s="106"/>
      <c r="BR32" s="106"/>
      <c r="BS32" s="106"/>
      <c r="BT32" s="106"/>
      <c r="BU32" s="106"/>
      <c r="BV32" s="106"/>
      <c r="BW32" s="106"/>
      <c r="BX32" s="106"/>
      <c r="BY32" s="106"/>
      <c r="BZ32" s="106"/>
      <c r="CA32" s="106"/>
      <c r="CB32" s="106"/>
      <c r="CC32" s="106"/>
      <c r="CD32" s="106"/>
      <c r="CE32" s="106"/>
      <c r="CF32" s="106"/>
      <c r="CG32" s="106"/>
      <c r="CH32" s="106"/>
      <c r="CI32" s="106"/>
      <c r="CJ32" s="106"/>
      <c r="CK32" s="106"/>
      <c r="CL32" s="106"/>
      <c r="CM32" s="106"/>
      <c r="CN32" s="106"/>
      <c r="CO32" s="106"/>
      <c r="CP32" s="106"/>
      <c r="CQ32" s="106"/>
      <c r="CR32" s="106"/>
      <c r="CS32" s="106"/>
      <c r="CT32" s="106"/>
      <c r="CU32" s="106"/>
      <c r="CV32" s="106"/>
      <c r="CW32" s="106"/>
    </row>
    <row r="33" s="270" customFormat="true" ht="52.5" hidden="false" customHeight="true" outlineLevel="0" collapsed="false">
      <c r="A33" s="110"/>
      <c r="B33" s="374"/>
      <c r="C33" s="374"/>
      <c r="D33" s="374"/>
      <c r="E33" s="374"/>
      <c r="F33" s="374" t="s">
        <v>118</v>
      </c>
      <c r="G33" s="374" t="s">
        <v>119</v>
      </c>
      <c r="H33" s="374" t="s">
        <v>120</v>
      </c>
      <c r="I33" s="374" t="s">
        <v>121</v>
      </c>
      <c r="J33" s="374" t="s">
        <v>122</v>
      </c>
      <c r="K33" s="374" t="s">
        <v>123</v>
      </c>
      <c r="L33" s="374" t="s">
        <v>124</v>
      </c>
      <c r="M33" s="374" t="s">
        <v>125</v>
      </c>
      <c r="N33" s="374" t="s">
        <v>127</v>
      </c>
      <c r="O33" s="374" t="s">
        <v>128</v>
      </c>
      <c r="P33" s="374" t="s">
        <v>129</v>
      </c>
      <c r="Q33" s="374" t="s">
        <v>130</v>
      </c>
      <c r="R33" s="374" t="s">
        <v>131</v>
      </c>
      <c r="S33" s="374"/>
      <c r="T33" s="271"/>
      <c r="U33" s="174"/>
      <c r="V33" s="174"/>
      <c r="W33" s="174"/>
      <c r="X33" s="174"/>
      <c r="Y33" s="174"/>
      <c r="Z33" s="174"/>
      <c r="AA33" s="174"/>
      <c r="AB33" s="174"/>
      <c r="AC33" s="174"/>
      <c r="AD33" s="174"/>
      <c r="AE33" s="174"/>
      <c r="AF33" s="174"/>
      <c r="AG33" s="174"/>
      <c r="AH33" s="174"/>
      <c r="AI33" s="174"/>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c r="BM33" s="106"/>
      <c r="BN33" s="106"/>
      <c r="BO33" s="106"/>
      <c r="BP33" s="106"/>
      <c r="BQ33" s="106"/>
      <c r="BR33" s="106"/>
      <c r="BS33" s="106"/>
      <c r="BT33" s="106"/>
      <c r="BU33" s="106"/>
      <c r="BV33" s="106"/>
      <c r="BW33" s="106"/>
      <c r="BX33" s="106"/>
      <c r="BY33" s="106"/>
      <c r="BZ33" s="106"/>
      <c r="CA33" s="106"/>
      <c r="CB33" s="106"/>
      <c r="CC33" s="106"/>
      <c r="CD33" s="106"/>
      <c r="CE33" s="106"/>
      <c r="CF33" s="106"/>
      <c r="CG33" s="106"/>
      <c r="CH33" s="106"/>
      <c r="CI33" s="106"/>
      <c r="CJ33" s="106"/>
      <c r="CK33" s="106"/>
      <c r="CL33" s="106"/>
      <c r="CM33" s="106"/>
      <c r="CN33" s="106"/>
      <c r="CO33" s="106"/>
      <c r="CP33" s="106"/>
      <c r="CQ33" s="106"/>
      <c r="CR33" s="106"/>
      <c r="CS33" s="106"/>
      <c r="CT33" s="106"/>
      <c r="CU33" s="106"/>
      <c r="CV33" s="106"/>
      <c r="CW33" s="106"/>
    </row>
    <row r="34" s="270" customFormat="true" ht="16.5" hidden="false" customHeight="true" outlineLevel="0" collapsed="false">
      <c r="A34" s="110"/>
      <c r="B34" s="375" t="s">
        <v>132</v>
      </c>
      <c r="C34" s="375"/>
      <c r="D34" s="376" t="s">
        <v>133</v>
      </c>
      <c r="E34" s="376"/>
      <c r="F34" s="376"/>
      <c r="G34" s="376"/>
      <c r="H34" s="376"/>
      <c r="I34" s="376"/>
      <c r="J34" s="376"/>
      <c r="K34" s="376"/>
      <c r="L34" s="376"/>
      <c r="M34" s="376"/>
      <c r="N34" s="376"/>
      <c r="O34" s="376"/>
      <c r="P34" s="376"/>
      <c r="Q34" s="376"/>
      <c r="R34" s="376"/>
      <c r="S34" s="376"/>
      <c r="T34" s="271"/>
      <c r="U34" s="174"/>
      <c r="V34" s="174"/>
      <c r="W34" s="174"/>
      <c r="X34" s="174"/>
      <c r="Y34" s="174"/>
      <c r="Z34" s="174"/>
      <c r="AA34" s="174"/>
      <c r="AB34" s="174"/>
      <c r="AC34" s="174"/>
      <c r="AD34" s="174"/>
      <c r="AE34" s="174"/>
      <c r="AF34" s="174"/>
      <c r="AG34" s="174"/>
      <c r="AH34" s="174"/>
      <c r="AI34" s="174"/>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6"/>
      <c r="BM34" s="106"/>
      <c r="BN34" s="106"/>
      <c r="BO34" s="106"/>
      <c r="BP34" s="106"/>
      <c r="BQ34" s="106"/>
      <c r="BR34" s="106"/>
      <c r="BS34" s="106"/>
      <c r="BT34" s="106"/>
      <c r="BU34" s="106"/>
      <c r="BV34" s="106"/>
      <c r="BW34" s="106"/>
      <c r="BX34" s="106"/>
      <c r="BY34" s="106"/>
      <c r="BZ34" s="106"/>
      <c r="CA34" s="106"/>
      <c r="CB34" s="106"/>
      <c r="CC34" s="106"/>
      <c r="CD34" s="106"/>
      <c r="CE34" s="106"/>
      <c r="CF34" s="106"/>
      <c r="CG34" s="106"/>
      <c r="CH34" s="106"/>
      <c r="CI34" s="106"/>
      <c r="CJ34" s="106"/>
      <c r="CK34" s="106"/>
      <c r="CL34" s="106"/>
      <c r="CM34" s="106"/>
      <c r="CN34" s="106"/>
      <c r="CO34" s="106"/>
      <c r="CP34" s="106"/>
      <c r="CQ34" s="106"/>
      <c r="CR34" s="106"/>
      <c r="CS34" s="106"/>
      <c r="CT34" s="106"/>
      <c r="CU34" s="106"/>
      <c r="CV34" s="106"/>
      <c r="CW34" s="106"/>
    </row>
    <row r="35" s="270" customFormat="true" ht="16.5" hidden="false" customHeight="true" outlineLevel="0" collapsed="false">
      <c r="A35" s="110"/>
      <c r="B35" s="377" t="s">
        <v>135</v>
      </c>
      <c r="C35" s="377"/>
      <c r="D35" s="279"/>
      <c r="E35" s="279"/>
      <c r="F35" s="279"/>
      <c r="G35" s="279"/>
      <c r="H35" s="279"/>
      <c r="I35" s="279"/>
      <c r="J35" s="279"/>
      <c r="K35" s="279"/>
      <c r="L35" s="279"/>
      <c r="M35" s="279"/>
      <c r="N35" s="279"/>
      <c r="O35" s="279"/>
      <c r="P35" s="279"/>
      <c r="Q35" s="279"/>
      <c r="R35" s="279"/>
      <c r="S35" s="378" t="n">
        <f aca="false">SUM(D35:R35)</f>
        <v>0</v>
      </c>
      <c r="T35" s="271"/>
      <c r="U35" s="174"/>
      <c r="V35" s="174"/>
      <c r="W35" s="174"/>
      <c r="X35" s="174"/>
      <c r="Y35" s="174"/>
      <c r="Z35" s="174"/>
      <c r="AA35" s="174"/>
      <c r="AB35" s="174"/>
      <c r="AC35" s="174"/>
      <c r="AD35" s="174"/>
      <c r="AE35" s="174"/>
      <c r="AF35" s="174"/>
      <c r="AG35" s="174"/>
      <c r="AH35" s="174"/>
      <c r="AI35" s="174"/>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c r="BM35" s="106"/>
      <c r="BN35" s="106"/>
      <c r="BO35" s="106"/>
      <c r="BP35" s="106"/>
      <c r="BQ35" s="106"/>
      <c r="BR35" s="106"/>
      <c r="BS35" s="106"/>
      <c r="BT35" s="106"/>
      <c r="BU35" s="106"/>
      <c r="BV35" s="106"/>
      <c r="BW35" s="106"/>
      <c r="BX35" s="106"/>
      <c r="BY35" s="106"/>
      <c r="BZ35" s="106"/>
      <c r="CA35" s="106"/>
      <c r="CB35" s="106"/>
      <c r="CC35" s="106"/>
      <c r="CD35" s="106"/>
      <c r="CE35" s="106"/>
      <c r="CF35" s="106"/>
      <c r="CG35" s="106"/>
      <c r="CH35" s="106"/>
      <c r="CI35" s="106"/>
      <c r="CJ35" s="106"/>
      <c r="CK35" s="106"/>
      <c r="CL35" s="106"/>
      <c r="CM35" s="106"/>
      <c r="CN35" s="106"/>
      <c r="CO35" s="106"/>
      <c r="CP35" s="106"/>
      <c r="CQ35" s="106"/>
      <c r="CR35" s="106"/>
      <c r="CS35" s="106"/>
      <c r="CT35" s="106"/>
      <c r="CU35" s="106"/>
      <c r="CV35" s="106"/>
      <c r="CW35" s="106"/>
    </row>
    <row r="36" s="270" customFormat="true" ht="16.5" hidden="false" customHeight="true" outlineLevel="0" collapsed="false">
      <c r="A36" s="110"/>
      <c r="B36" s="379" t="s">
        <v>220</v>
      </c>
      <c r="C36" s="379"/>
      <c r="D36" s="279"/>
      <c r="E36" s="279"/>
      <c r="F36" s="279"/>
      <c r="G36" s="279"/>
      <c r="H36" s="279"/>
      <c r="I36" s="279"/>
      <c r="J36" s="279"/>
      <c r="K36" s="279"/>
      <c r="L36" s="279"/>
      <c r="M36" s="279"/>
      <c r="N36" s="279"/>
      <c r="O36" s="279"/>
      <c r="P36" s="279"/>
      <c r="Q36" s="279"/>
      <c r="R36" s="279"/>
      <c r="S36" s="378" t="n">
        <f aca="false">SUM(D36:R36)</f>
        <v>0</v>
      </c>
      <c r="T36" s="271"/>
      <c r="U36" s="174"/>
      <c r="V36" s="174"/>
      <c r="W36" s="174"/>
      <c r="X36" s="174"/>
      <c r="Y36" s="174"/>
      <c r="Z36" s="174"/>
      <c r="AA36" s="174"/>
      <c r="AB36" s="174"/>
      <c r="AC36" s="174"/>
      <c r="AD36" s="174"/>
      <c r="AE36" s="174"/>
      <c r="AF36" s="174"/>
      <c r="AG36" s="174"/>
      <c r="AH36" s="174"/>
      <c r="AI36" s="174"/>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6"/>
      <c r="BW36" s="106"/>
      <c r="BX36" s="106"/>
      <c r="BY36" s="106"/>
      <c r="BZ36" s="106"/>
      <c r="CA36" s="106"/>
      <c r="CB36" s="106"/>
      <c r="CC36" s="106"/>
      <c r="CD36" s="106"/>
      <c r="CE36" s="106"/>
      <c r="CF36" s="106"/>
      <c r="CG36" s="106"/>
      <c r="CH36" s="106"/>
      <c r="CI36" s="106"/>
      <c r="CJ36" s="106"/>
      <c r="CK36" s="106"/>
      <c r="CL36" s="106"/>
      <c r="CM36" s="106"/>
      <c r="CN36" s="106"/>
      <c r="CO36" s="106"/>
      <c r="CP36" s="106"/>
      <c r="CQ36" s="106"/>
      <c r="CR36" s="106"/>
      <c r="CS36" s="106"/>
      <c r="CT36" s="106"/>
      <c r="CU36" s="106"/>
      <c r="CV36" s="106"/>
      <c r="CW36" s="106"/>
    </row>
    <row r="37" s="270" customFormat="true" ht="16.5" hidden="false" customHeight="true" outlineLevel="0" collapsed="false">
      <c r="A37" s="110"/>
      <c r="B37" s="377" t="s">
        <v>141</v>
      </c>
      <c r="C37" s="377"/>
      <c r="D37" s="279"/>
      <c r="E37" s="279"/>
      <c r="F37" s="279"/>
      <c r="G37" s="279"/>
      <c r="H37" s="279"/>
      <c r="I37" s="279"/>
      <c r="J37" s="279"/>
      <c r="K37" s="279"/>
      <c r="L37" s="279"/>
      <c r="M37" s="279"/>
      <c r="N37" s="279"/>
      <c r="O37" s="279"/>
      <c r="P37" s="279"/>
      <c r="Q37" s="279"/>
      <c r="R37" s="279"/>
      <c r="S37" s="378" t="n">
        <f aca="false">SUM(D37:R37)</f>
        <v>0</v>
      </c>
      <c r="T37" s="271"/>
      <c r="U37" s="174"/>
      <c r="V37" s="174"/>
      <c r="W37" s="174"/>
      <c r="X37" s="174"/>
      <c r="Y37" s="174"/>
      <c r="Z37" s="174"/>
      <c r="AA37" s="174"/>
      <c r="AB37" s="174"/>
      <c r="AC37" s="174"/>
      <c r="AD37" s="174"/>
      <c r="AE37" s="174"/>
      <c r="AF37" s="174"/>
      <c r="AG37" s="174"/>
      <c r="AH37" s="174"/>
      <c r="AI37" s="174"/>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c r="BR37" s="106"/>
      <c r="BS37" s="106"/>
      <c r="BT37" s="106"/>
      <c r="BU37" s="106"/>
      <c r="BV37" s="106"/>
      <c r="BW37" s="106"/>
      <c r="BX37" s="106"/>
      <c r="BY37" s="106"/>
      <c r="BZ37" s="106"/>
      <c r="CA37" s="106"/>
      <c r="CB37" s="106"/>
      <c r="CC37" s="106"/>
      <c r="CD37" s="106"/>
      <c r="CE37" s="106"/>
      <c r="CF37" s="106"/>
      <c r="CG37" s="106"/>
      <c r="CH37" s="106"/>
      <c r="CI37" s="106"/>
      <c r="CJ37" s="106"/>
      <c r="CK37" s="106"/>
      <c r="CL37" s="106"/>
      <c r="CM37" s="106"/>
      <c r="CN37" s="106"/>
      <c r="CO37" s="106"/>
      <c r="CP37" s="106"/>
      <c r="CQ37" s="106"/>
      <c r="CR37" s="106"/>
      <c r="CS37" s="106"/>
      <c r="CT37" s="106"/>
      <c r="CU37" s="106"/>
      <c r="CV37" s="106"/>
      <c r="CW37" s="106"/>
    </row>
    <row r="38" s="270" customFormat="true" ht="16.5" hidden="false" customHeight="true" outlineLevel="0" collapsed="false">
      <c r="A38" s="110"/>
      <c r="B38" s="377" t="s">
        <v>137</v>
      </c>
      <c r="C38" s="377"/>
      <c r="D38" s="279"/>
      <c r="E38" s="279"/>
      <c r="F38" s="279"/>
      <c r="G38" s="279"/>
      <c r="H38" s="279"/>
      <c r="I38" s="279"/>
      <c r="J38" s="279"/>
      <c r="K38" s="279"/>
      <c r="L38" s="279"/>
      <c r="M38" s="279"/>
      <c r="N38" s="279"/>
      <c r="O38" s="279"/>
      <c r="P38" s="279"/>
      <c r="Q38" s="279"/>
      <c r="R38" s="279"/>
      <c r="S38" s="378" t="n">
        <f aca="false">SUM(D38:R38)</f>
        <v>0</v>
      </c>
      <c r="T38" s="271"/>
      <c r="U38" s="174"/>
      <c r="V38" s="174"/>
      <c r="W38" s="174"/>
      <c r="X38" s="174"/>
      <c r="Y38" s="174"/>
      <c r="Z38" s="174"/>
      <c r="AA38" s="174"/>
      <c r="AB38" s="174"/>
      <c r="AC38" s="174"/>
      <c r="AD38" s="174"/>
      <c r="AE38" s="174"/>
      <c r="AF38" s="174"/>
      <c r="AG38" s="174"/>
      <c r="AH38" s="174"/>
      <c r="AI38" s="174"/>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S38" s="106"/>
      <c r="BT38" s="106"/>
      <c r="BU38" s="106"/>
      <c r="BV38" s="106"/>
      <c r="BW38" s="106"/>
      <c r="BX38" s="106"/>
      <c r="BY38" s="106"/>
      <c r="BZ38" s="106"/>
      <c r="CA38" s="106"/>
      <c r="CB38" s="106"/>
      <c r="CC38" s="106"/>
      <c r="CD38" s="106"/>
      <c r="CE38" s="106"/>
      <c r="CF38" s="106"/>
      <c r="CG38" s="106"/>
      <c r="CH38" s="106"/>
      <c r="CI38" s="106"/>
      <c r="CJ38" s="106"/>
      <c r="CK38" s="106"/>
      <c r="CL38" s="106"/>
      <c r="CM38" s="106"/>
      <c r="CN38" s="106"/>
      <c r="CO38" s="106"/>
      <c r="CP38" s="106"/>
      <c r="CQ38" s="106"/>
      <c r="CR38" s="106"/>
      <c r="CS38" s="106"/>
      <c r="CT38" s="106"/>
      <c r="CU38" s="106"/>
      <c r="CV38" s="106"/>
      <c r="CW38" s="106"/>
    </row>
    <row r="39" s="270" customFormat="true" ht="16.5" hidden="false" customHeight="true" outlineLevel="0" collapsed="false">
      <c r="A39" s="110"/>
      <c r="B39" s="379" t="s">
        <v>142</v>
      </c>
      <c r="C39" s="380" t="s">
        <v>143</v>
      </c>
      <c r="D39" s="279"/>
      <c r="E39" s="279"/>
      <c r="F39" s="279"/>
      <c r="G39" s="279"/>
      <c r="H39" s="279"/>
      <c r="I39" s="279"/>
      <c r="J39" s="279"/>
      <c r="K39" s="279"/>
      <c r="L39" s="279"/>
      <c r="M39" s="279"/>
      <c r="N39" s="279"/>
      <c r="O39" s="279"/>
      <c r="P39" s="279"/>
      <c r="Q39" s="279"/>
      <c r="R39" s="279"/>
      <c r="S39" s="287" t="n">
        <f aca="false">SUM(D39:R39)</f>
        <v>0</v>
      </c>
      <c r="T39" s="271"/>
      <c r="U39" s="174"/>
      <c r="V39" s="174"/>
      <c r="W39" s="174"/>
      <c r="X39" s="174"/>
      <c r="Y39" s="174"/>
      <c r="Z39" s="174"/>
      <c r="AA39" s="174"/>
      <c r="AB39" s="174"/>
      <c r="AC39" s="174"/>
      <c r="AD39" s="174"/>
      <c r="AE39" s="174"/>
      <c r="AF39" s="174"/>
      <c r="AG39" s="174"/>
      <c r="AH39" s="174"/>
      <c r="AI39" s="174"/>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row>
    <row r="40" s="270" customFormat="true" ht="16.5" hidden="false" customHeight="true" outlineLevel="0" collapsed="false">
      <c r="A40" s="110"/>
      <c r="B40" s="379"/>
      <c r="C40" s="381" t="s">
        <v>144</v>
      </c>
      <c r="D40" s="279"/>
      <c r="E40" s="279"/>
      <c r="F40" s="279"/>
      <c r="G40" s="279"/>
      <c r="H40" s="279"/>
      <c r="I40" s="279"/>
      <c r="J40" s="279"/>
      <c r="K40" s="279"/>
      <c r="L40" s="279"/>
      <c r="M40" s="279"/>
      <c r="N40" s="279"/>
      <c r="O40" s="279"/>
      <c r="P40" s="279"/>
      <c r="Q40" s="279"/>
      <c r="R40" s="279"/>
      <c r="S40" s="287" t="n">
        <f aca="false">SUM(D40:R40)</f>
        <v>0</v>
      </c>
      <c r="T40" s="243"/>
      <c r="U40" s="243"/>
      <c r="V40" s="174"/>
      <c r="W40" s="174"/>
      <c r="X40" s="174"/>
      <c r="Y40" s="174"/>
      <c r="Z40" s="174"/>
      <c r="AA40" s="174"/>
      <c r="AB40" s="174"/>
      <c r="AC40" s="174"/>
      <c r="AD40" s="174"/>
      <c r="AE40" s="174"/>
      <c r="AF40" s="174"/>
      <c r="AG40" s="174"/>
      <c r="AH40" s="174"/>
      <c r="AI40" s="174"/>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c r="CC40" s="106"/>
      <c r="CD40" s="106"/>
      <c r="CE40" s="106"/>
      <c r="CF40" s="106"/>
      <c r="CG40" s="106"/>
      <c r="CH40" s="106"/>
      <c r="CI40" s="106"/>
      <c r="CJ40" s="106"/>
      <c r="CK40" s="106"/>
      <c r="CL40" s="106"/>
      <c r="CM40" s="106"/>
      <c r="CN40" s="106"/>
      <c r="CO40" s="106"/>
      <c r="CP40" s="106"/>
      <c r="CQ40" s="106"/>
      <c r="CR40" s="106"/>
      <c r="CS40" s="106"/>
      <c r="CT40" s="106"/>
      <c r="CU40" s="106"/>
      <c r="CV40" s="106"/>
      <c r="CW40" s="106"/>
    </row>
    <row r="41" s="270" customFormat="true" ht="16.5" hidden="false" customHeight="true" outlineLevel="0" collapsed="false">
      <c r="A41" s="110"/>
      <c r="B41" s="382" t="s">
        <v>146</v>
      </c>
      <c r="C41" s="382"/>
      <c r="D41" s="378" t="n">
        <f aca="false">SUM(D35:D40)</f>
        <v>0</v>
      </c>
      <c r="E41" s="378" t="n">
        <f aca="false">SUM(E35:E40)</f>
        <v>0</v>
      </c>
      <c r="F41" s="378" t="n">
        <f aca="false">SUM(F35:F40)</f>
        <v>0</v>
      </c>
      <c r="G41" s="378" t="n">
        <f aca="false">SUM(G35:G40)</f>
        <v>0</v>
      </c>
      <c r="H41" s="378" t="n">
        <f aca="false">SUM(H35:H40)</f>
        <v>0</v>
      </c>
      <c r="I41" s="378" t="n">
        <f aca="false">SUM(I35:I40)</f>
        <v>0</v>
      </c>
      <c r="J41" s="378" t="n">
        <f aca="false">SUM(J35:J40)</f>
        <v>0</v>
      </c>
      <c r="K41" s="378" t="n">
        <f aca="false">SUM(K35:K40)</f>
        <v>0</v>
      </c>
      <c r="L41" s="378" t="n">
        <f aca="false">SUM(L35:L40)</f>
        <v>0</v>
      </c>
      <c r="M41" s="378" t="n">
        <f aca="false">SUM(M35:M40)</f>
        <v>0</v>
      </c>
      <c r="N41" s="378" t="n">
        <f aca="false">SUM(N35:N40)</f>
        <v>0</v>
      </c>
      <c r="O41" s="378" t="n">
        <f aca="false">SUM(O35:O40)</f>
        <v>0</v>
      </c>
      <c r="P41" s="378" t="n">
        <f aca="false">SUM(P35:P40)</f>
        <v>0</v>
      </c>
      <c r="Q41" s="378" t="n">
        <f aca="false">SUM(Q35:Q40)</f>
        <v>0</v>
      </c>
      <c r="R41" s="378" t="n">
        <f aca="false">SUM(R35:R40)</f>
        <v>0</v>
      </c>
      <c r="S41" s="378" t="n">
        <f aca="false">SUM(D41:R41)</f>
        <v>0</v>
      </c>
      <c r="T41" s="243"/>
      <c r="U41" s="243"/>
      <c r="V41" s="174"/>
      <c r="W41" s="174"/>
      <c r="X41" s="174"/>
      <c r="Y41" s="174"/>
      <c r="Z41" s="174"/>
      <c r="AA41" s="174"/>
      <c r="AB41" s="174"/>
      <c r="AC41" s="174"/>
      <c r="AD41" s="174"/>
      <c r="AE41" s="174"/>
      <c r="AF41" s="174"/>
      <c r="AG41" s="174"/>
      <c r="AH41" s="174"/>
      <c r="AI41" s="174"/>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c r="CC41" s="106"/>
      <c r="CD41" s="106"/>
      <c r="CE41" s="106"/>
      <c r="CF41" s="106"/>
      <c r="CG41" s="106"/>
      <c r="CH41" s="106"/>
      <c r="CI41" s="106"/>
      <c r="CJ41" s="106"/>
      <c r="CK41" s="106"/>
      <c r="CL41" s="106"/>
      <c r="CM41" s="106"/>
      <c r="CN41" s="106"/>
      <c r="CO41" s="106"/>
      <c r="CP41" s="106"/>
      <c r="CQ41" s="106"/>
      <c r="CR41" s="106"/>
      <c r="CS41" s="106"/>
      <c r="CT41" s="106"/>
      <c r="CU41" s="106"/>
      <c r="CV41" s="106"/>
      <c r="CW41" s="106"/>
    </row>
    <row r="42" s="270" customFormat="true" ht="16.5" hidden="false" customHeight="true" outlineLevel="0" collapsed="false">
      <c r="A42" s="110"/>
      <c r="B42" s="375" t="s">
        <v>147</v>
      </c>
      <c r="C42" s="375"/>
      <c r="D42" s="376"/>
      <c r="E42" s="376"/>
      <c r="F42" s="376"/>
      <c r="G42" s="376"/>
      <c r="H42" s="376"/>
      <c r="I42" s="376"/>
      <c r="J42" s="376"/>
      <c r="K42" s="376"/>
      <c r="L42" s="376"/>
      <c r="M42" s="376"/>
      <c r="N42" s="376"/>
      <c r="O42" s="376"/>
      <c r="P42" s="376"/>
      <c r="Q42" s="376"/>
      <c r="R42" s="376"/>
      <c r="S42" s="376"/>
      <c r="T42" s="291"/>
      <c r="U42" s="291"/>
      <c r="V42" s="174"/>
      <c r="W42" s="174"/>
      <c r="X42" s="174"/>
      <c r="Y42" s="174"/>
      <c r="Z42" s="174"/>
      <c r="AA42" s="174"/>
      <c r="AB42" s="174"/>
      <c r="AC42" s="174"/>
      <c r="AD42" s="174"/>
      <c r="AE42" s="174"/>
      <c r="AF42" s="174"/>
      <c r="AG42" s="174"/>
      <c r="AH42" s="174"/>
      <c r="AI42" s="174"/>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c r="CC42" s="106"/>
      <c r="CD42" s="106"/>
      <c r="CE42" s="106"/>
      <c r="CF42" s="106"/>
      <c r="CG42" s="106"/>
      <c r="CH42" s="106"/>
      <c r="CI42" s="106"/>
      <c r="CJ42" s="106"/>
      <c r="CK42" s="106"/>
      <c r="CL42" s="106"/>
      <c r="CM42" s="106"/>
      <c r="CN42" s="106"/>
      <c r="CO42" s="106"/>
      <c r="CP42" s="106"/>
      <c r="CQ42" s="106"/>
      <c r="CR42" s="106"/>
      <c r="CS42" s="106"/>
      <c r="CT42" s="106"/>
      <c r="CU42" s="106"/>
      <c r="CV42" s="106"/>
      <c r="CW42" s="106"/>
    </row>
    <row r="43" s="270" customFormat="true" ht="18" hidden="false" customHeight="true" outlineLevel="0" collapsed="false">
      <c r="A43" s="110"/>
      <c r="B43" s="377" t="s">
        <v>148</v>
      </c>
      <c r="C43" s="377"/>
      <c r="D43" s="279"/>
      <c r="E43" s="279"/>
      <c r="F43" s="279"/>
      <c r="G43" s="279"/>
      <c r="H43" s="279"/>
      <c r="I43" s="279"/>
      <c r="J43" s="279"/>
      <c r="K43" s="279"/>
      <c r="L43" s="279"/>
      <c r="M43" s="279"/>
      <c r="N43" s="279"/>
      <c r="O43" s="279"/>
      <c r="P43" s="279"/>
      <c r="Q43" s="279"/>
      <c r="R43" s="279"/>
      <c r="S43" s="287" t="n">
        <f aca="false">SUM(D43:R43)</f>
        <v>0</v>
      </c>
      <c r="T43" s="243"/>
      <c r="U43" s="243"/>
      <c r="V43" s="174"/>
      <c r="W43" s="174"/>
      <c r="X43" s="174"/>
      <c r="Y43" s="174"/>
      <c r="Z43" s="174"/>
      <c r="AA43" s="174"/>
      <c r="AB43" s="174"/>
      <c r="AC43" s="174"/>
      <c r="AD43" s="174"/>
      <c r="AE43" s="174"/>
      <c r="AF43" s="174"/>
      <c r="AG43" s="174"/>
      <c r="AH43" s="174"/>
      <c r="AI43" s="174"/>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c r="CD43" s="106"/>
      <c r="CE43" s="106"/>
      <c r="CF43" s="106"/>
      <c r="CG43" s="106"/>
      <c r="CH43" s="106"/>
      <c r="CI43" s="106"/>
      <c r="CJ43" s="106"/>
      <c r="CK43" s="106"/>
      <c r="CL43" s="106"/>
      <c r="CM43" s="106"/>
      <c r="CN43" s="106"/>
      <c r="CO43" s="106"/>
      <c r="CP43" s="106"/>
      <c r="CQ43" s="106"/>
      <c r="CR43" s="106"/>
      <c r="CS43" s="106"/>
      <c r="CT43" s="106"/>
      <c r="CU43" s="106"/>
      <c r="CV43" s="106"/>
      <c r="CW43" s="106"/>
    </row>
    <row r="44" s="270" customFormat="true" ht="16.5" hidden="false" customHeight="true" outlineLevel="0" collapsed="false">
      <c r="A44" s="110"/>
      <c r="B44" s="377" t="s">
        <v>150</v>
      </c>
      <c r="C44" s="377"/>
      <c r="D44" s="279"/>
      <c r="E44" s="279"/>
      <c r="F44" s="279"/>
      <c r="G44" s="279"/>
      <c r="H44" s="279"/>
      <c r="I44" s="279"/>
      <c r="J44" s="279"/>
      <c r="K44" s="279"/>
      <c r="L44" s="279"/>
      <c r="M44" s="279"/>
      <c r="N44" s="279"/>
      <c r="O44" s="279"/>
      <c r="P44" s="279"/>
      <c r="Q44" s="279"/>
      <c r="R44" s="279"/>
      <c r="S44" s="287" t="n">
        <f aca="false">SUM(D44:R44)</f>
        <v>0</v>
      </c>
      <c r="T44" s="243"/>
      <c r="U44" s="243"/>
      <c r="V44" s="174"/>
      <c r="W44" s="174"/>
      <c r="X44" s="174"/>
      <c r="Y44" s="174"/>
      <c r="Z44" s="174"/>
      <c r="AA44" s="174"/>
      <c r="AB44" s="174"/>
      <c r="AC44" s="174"/>
      <c r="AD44" s="174"/>
      <c r="AE44" s="174"/>
      <c r="AF44" s="174"/>
      <c r="AG44" s="174"/>
      <c r="AH44" s="174"/>
      <c r="AI44" s="174"/>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row>
    <row r="45" s="270" customFormat="true" ht="16.5" hidden="false" customHeight="true" outlineLevel="0" collapsed="false">
      <c r="A45" s="110"/>
      <c r="B45" s="377" t="s">
        <v>221</v>
      </c>
      <c r="C45" s="377"/>
      <c r="D45" s="279"/>
      <c r="E45" s="279"/>
      <c r="F45" s="279"/>
      <c r="G45" s="279"/>
      <c r="H45" s="279"/>
      <c r="I45" s="279"/>
      <c r="J45" s="279"/>
      <c r="K45" s="279"/>
      <c r="L45" s="279"/>
      <c r="M45" s="279"/>
      <c r="N45" s="279"/>
      <c r="O45" s="279"/>
      <c r="P45" s="279"/>
      <c r="Q45" s="279"/>
      <c r="R45" s="279"/>
      <c r="S45" s="287" t="n">
        <f aca="false">SUM(D45:R45)</f>
        <v>0</v>
      </c>
      <c r="T45" s="243"/>
      <c r="U45" s="243"/>
      <c r="V45" s="174"/>
      <c r="W45" s="174"/>
      <c r="X45" s="174"/>
      <c r="Y45" s="174"/>
      <c r="Z45" s="174"/>
      <c r="AA45" s="174"/>
      <c r="AB45" s="174"/>
      <c r="AC45" s="174"/>
      <c r="AD45" s="174"/>
      <c r="AE45" s="174"/>
      <c r="AF45" s="174"/>
      <c r="AG45" s="174"/>
      <c r="AH45" s="174"/>
      <c r="AI45" s="174"/>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c r="CC45" s="106"/>
      <c r="CD45" s="106"/>
      <c r="CE45" s="106"/>
      <c r="CF45" s="106"/>
      <c r="CG45" s="106"/>
      <c r="CH45" s="106"/>
      <c r="CI45" s="106"/>
      <c r="CJ45" s="106"/>
      <c r="CK45" s="106"/>
      <c r="CL45" s="106"/>
      <c r="CM45" s="106"/>
      <c r="CN45" s="106"/>
      <c r="CO45" s="106"/>
      <c r="CP45" s="106"/>
      <c r="CQ45" s="106"/>
      <c r="CR45" s="106"/>
      <c r="CS45" s="106"/>
      <c r="CT45" s="106"/>
      <c r="CU45" s="106"/>
      <c r="CV45" s="106"/>
      <c r="CW45" s="106"/>
    </row>
    <row r="46" s="270" customFormat="true" ht="16.5" hidden="false" customHeight="true" outlineLevel="0" collapsed="false">
      <c r="A46" s="110"/>
      <c r="B46" s="382" t="s">
        <v>146</v>
      </c>
      <c r="C46" s="382"/>
      <c r="D46" s="378" t="n">
        <f aca="false">SUM(D43:D45)</f>
        <v>0</v>
      </c>
      <c r="E46" s="378" t="n">
        <f aca="false">SUM(E43:E45)</f>
        <v>0</v>
      </c>
      <c r="F46" s="378" t="n">
        <f aca="false">SUM(F43:F45)</f>
        <v>0</v>
      </c>
      <c r="G46" s="378" t="n">
        <f aca="false">SUM(G43:G45)</f>
        <v>0</v>
      </c>
      <c r="H46" s="378" t="n">
        <f aca="false">SUM(H43:H45)</f>
        <v>0</v>
      </c>
      <c r="I46" s="378" t="n">
        <f aca="false">SUM(I43:I45)</f>
        <v>0</v>
      </c>
      <c r="J46" s="378" t="n">
        <f aca="false">SUM(J43:J45)</f>
        <v>0</v>
      </c>
      <c r="K46" s="378" t="n">
        <f aca="false">SUM(K43:K45)</f>
        <v>0</v>
      </c>
      <c r="L46" s="378" t="n">
        <f aca="false">SUM(L43:L45)</f>
        <v>0</v>
      </c>
      <c r="M46" s="378" t="n">
        <f aca="false">SUM(M43:M45)</f>
        <v>0</v>
      </c>
      <c r="N46" s="378" t="n">
        <f aca="false">SUM(N43:N45)</f>
        <v>0</v>
      </c>
      <c r="O46" s="378" t="n">
        <f aca="false">SUM(O43:O45)</f>
        <v>0</v>
      </c>
      <c r="P46" s="378" t="n">
        <f aca="false">SUM(P43:P45)</f>
        <v>0</v>
      </c>
      <c r="Q46" s="378" t="n">
        <f aca="false">SUM(Q43:Q45)</f>
        <v>0</v>
      </c>
      <c r="R46" s="378" t="n">
        <f aca="false">SUM(R43:R45)</f>
        <v>0</v>
      </c>
      <c r="S46" s="378" t="n">
        <f aca="false">SUM(D46:R46)</f>
        <v>0</v>
      </c>
      <c r="T46" s="243"/>
      <c r="U46" s="243"/>
      <c r="V46" s="174"/>
      <c r="W46" s="174"/>
      <c r="X46" s="174"/>
      <c r="Y46" s="174"/>
      <c r="Z46" s="174"/>
      <c r="AA46" s="174"/>
      <c r="AB46" s="174"/>
      <c r="AC46" s="174"/>
      <c r="AD46" s="174"/>
      <c r="AE46" s="174"/>
      <c r="AF46" s="174"/>
      <c r="AG46" s="174"/>
      <c r="AH46" s="174"/>
      <c r="AI46" s="174"/>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c r="CC46" s="106"/>
      <c r="CD46" s="106"/>
      <c r="CE46" s="106"/>
      <c r="CF46" s="106"/>
      <c r="CG46" s="106"/>
      <c r="CH46" s="106"/>
      <c r="CI46" s="106"/>
      <c r="CJ46" s="106"/>
      <c r="CK46" s="106"/>
      <c r="CL46" s="106"/>
      <c r="CM46" s="106"/>
      <c r="CN46" s="106"/>
      <c r="CO46" s="106"/>
      <c r="CP46" s="106"/>
      <c r="CQ46" s="106"/>
      <c r="CR46" s="106"/>
      <c r="CS46" s="106"/>
      <c r="CT46" s="106"/>
      <c r="CU46" s="106"/>
      <c r="CV46" s="106"/>
      <c r="CW46" s="106"/>
    </row>
    <row r="47" s="270" customFormat="true" ht="16.5" hidden="false" customHeight="true" outlineLevel="0" collapsed="false">
      <c r="A47" s="110"/>
      <c r="B47" s="375" t="s">
        <v>156</v>
      </c>
      <c r="C47" s="375"/>
      <c r="D47" s="383" t="n">
        <v>1</v>
      </c>
      <c r="E47" s="383"/>
      <c r="F47" s="383"/>
      <c r="G47" s="383"/>
      <c r="H47" s="383"/>
      <c r="I47" s="383"/>
      <c r="J47" s="383"/>
      <c r="K47" s="383"/>
      <c r="L47" s="383"/>
      <c r="M47" s="383"/>
      <c r="N47" s="383"/>
      <c r="O47" s="383"/>
      <c r="P47" s="383"/>
      <c r="Q47" s="383"/>
      <c r="R47" s="383"/>
      <c r="S47" s="383"/>
      <c r="T47" s="243"/>
      <c r="U47" s="243"/>
      <c r="V47" s="174"/>
      <c r="W47" s="174"/>
      <c r="X47" s="174"/>
      <c r="Y47" s="174"/>
      <c r="Z47" s="174"/>
      <c r="AA47" s="174"/>
      <c r="AB47" s="174"/>
      <c r="AC47" s="174"/>
      <c r="AD47" s="174"/>
      <c r="AE47" s="174"/>
      <c r="AF47" s="174"/>
      <c r="AG47" s="174"/>
      <c r="AH47" s="174"/>
      <c r="AI47" s="174"/>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c r="CC47" s="106"/>
      <c r="CD47" s="106"/>
      <c r="CE47" s="106"/>
      <c r="CF47" s="106"/>
      <c r="CG47" s="106"/>
      <c r="CH47" s="106"/>
      <c r="CI47" s="106"/>
      <c r="CJ47" s="106"/>
      <c r="CK47" s="106"/>
      <c r="CL47" s="106"/>
      <c r="CM47" s="106"/>
      <c r="CN47" s="106"/>
      <c r="CO47" s="106"/>
      <c r="CP47" s="106"/>
      <c r="CQ47" s="106"/>
      <c r="CR47" s="106"/>
      <c r="CS47" s="106"/>
      <c r="CT47" s="106"/>
      <c r="CU47" s="106"/>
      <c r="CV47" s="106"/>
      <c r="CW47" s="106"/>
    </row>
    <row r="48" s="270" customFormat="true" ht="16.5" hidden="false" customHeight="true" outlineLevel="0" collapsed="false">
      <c r="A48" s="110"/>
      <c r="B48" s="384" t="s">
        <v>157</v>
      </c>
      <c r="C48" s="384"/>
      <c r="D48" s="385"/>
      <c r="E48" s="385"/>
      <c r="F48" s="385"/>
      <c r="G48" s="385"/>
      <c r="H48" s="385"/>
      <c r="I48" s="385"/>
      <c r="J48" s="385"/>
      <c r="K48" s="385"/>
      <c r="L48" s="385"/>
      <c r="M48" s="385"/>
      <c r="N48" s="385"/>
      <c r="O48" s="385"/>
      <c r="P48" s="385"/>
      <c r="Q48" s="385"/>
      <c r="R48" s="385"/>
      <c r="S48" s="287" t="n">
        <f aca="false">SUM(D48:R48)</f>
        <v>0</v>
      </c>
      <c r="T48" s="243"/>
      <c r="U48" s="243"/>
      <c r="V48" s="174"/>
      <c r="W48" s="174"/>
      <c r="X48" s="174"/>
      <c r="Y48" s="174"/>
      <c r="Z48" s="174"/>
      <c r="AA48" s="174"/>
      <c r="AB48" s="174"/>
      <c r="AC48" s="174"/>
      <c r="AD48" s="174"/>
      <c r="AE48" s="174"/>
      <c r="AF48" s="174"/>
      <c r="AG48" s="174"/>
      <c r="AH48" s="174"/>
      <c r="AI48" s="174"/>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c r="BW48" s="106"/>
      <c r="BX48" s="106"/>
      <c r="BY48" s="106"/>
      <c r="BZ48" s="106"/>
      <c r="CA48" s="106"/>
      <c r="CB48" s="106"/>
      <c r="CC48" s="106"/>
      <c r="CD48" s="106"/>
      <c r="CE48" s="106"/>
      <c r="CF48" s="106"/>
      <c r="CG48" s="106"/>
      <c r="CH48" s="106"/>
      <c r="CI48" s="106"/>
      <c r="CJ48" s="106"/>
      <c r="CK48" s="106"/>
      <c r="CL48" s="106"/>
      <c r="CM48" s="106"/>
      <c r="CN48" s="106"/>
      <c r="CO48" s="106"/>
      <c r="CP48" s="106"/>
      <c r="CQ48" s="106"/>
      <c r="CR48" s="106"/>
      <c r="CS48" s="106"/>
      <c r="CT48" s="106"/>
      <c r="CU48" s="106"/>
      <c r="CV48" s="106"/>
      <c r="CW48" s="106"/>
    </row>
    <row r="49" s="270" customFormat="true" ht="16.5" hidden="false" customHeight="true" outlineLevel="0" collapsed="false">
      <c r="A49" s="110"/>
      <c r="B49" s="382" t="s">
        <v>159</v>
      </c>
      <c r="C49" s="382"/>
      <c r="D49" s="292" t="n">
        <f aca="false">SUM(D41,D46,D48)</f>
        <v>0</v>
      </c>
      <c r="E49" s="292" t="n">
        <f aca="false">SUM(E41,E46,E48)</f>
        <v>0</v>
      </c>
      <c r="F49" s="292" t="n">
        <f aca="false">SUM(F41,F46,F48)</f>
        <v>0</v>
      </c>
      <c r="G49" s="292" t="n">
        <f aca="false">SUM(G41,G46,G48)</f>
        <v>0</v>
      </c>
      <c r="H49" s="292" t="n">
        <f aca="false">SUM(H41,H46,H48)</f>
        <v>0</v>
      </c>
      <c r="I49" s="292" t="n">
        <f aca="false">SUM(I41,I46,I48)</f>
        <v>0</v>
      </c>
      <c r="J49" s="292" t="n">
        <f aca="false">SUM(J41,J46,J48)</f>
        <v>0</v>
      </c>
      <c r="K49" s="292" t="n">
        <f aca="false">SUM(K41,K46,K48)</f>
        <v>0</v>
      </c>
      <c r="L49" s="292" t="n">
        <f aca="false">SUM(L41,L46,L48)</f>
        <v>0</v>
      </c>
      <c r="M49" s="292" t="n">
        <f aca="false">SUM(M41,M46,M48)</f>
        <v>0</v>
      </c>
      <c r="N49" s="292" t="n">
        <f aca="false">SUM(N41,N46,N48)</f>
        <v>0</v>
      </c>
      <c r="O49" s="292" t="n">
        <f aca="false">SUM(O41,O46,O48)</f>
        <v>0</v>
      </c>
      <c r="P49" s="292" t="n">
        <f aca="false">SUM(P41,P46,P48)</f>
        <v>0</v>
      </c>
      <c r="Q49" s="292" t="n">
        <f aca="false">SUM(Q41,Q46,Q48)</f>
        <v>0</v>
      </c>
      <c r="R49" s="292" t="n">
        <f aca="false">SUM(R41,R46,R48)</f>
        <v>0</v>
      </c>
      <c r="S49" s="292" t="n">
        <f aca="false">SUM(S41,S46,S48)</f>
        <v>0</v>
      </c>
      <c r="T49" s="243"/>
      <c r="U49" s="243"/>
      <c r="V49" s="174"/>
      <c r="W49" s="174"/>
      <c r="X49" s="174"/>
      <c r="Y49" s="174"/>
      <c r="Z49" s="174"/>
      <c r="AA49" s="174"/>
      <c r="AB49" s="174"/>
      <c r="AC49" s="174"/>
      <c r="AD49" s="174"/>
      <c r="AE49" s="174"/>
      <c r="AF49" s="174"/>
      <c r="AG49" s="174"/>
      <c r="AH49" s="174"/>
      <c r="AI49" s="174"/>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c r="BW49" s="106"/>
      <c r="BX49" s="106"/>
      <c r="BY49" s="106"/>
      <c r="BZ49" s="106"/>
      <c r="CA49" s="106"/>
      <c r="CB49" s="106"/>
      <c r="CC49" s="106"/>
      <c r="CD49" s="106"/>
      <c r="CE49" s="106"/>
      <c r="CF49" s="106"/>
      <c r="CG49" s="106"/>
      <c r="CH49" s="106"/>
      <c r="CI49" s="106"/>
      <c r="CJ49" s="106"/>
      <c r="CK49" s="106"/>
      <c r="CL49" s="106"/>
      <c r="CM49" s="106"/>
      <c r="CN49" s="106"/>
      <c r="CO49" s="106"/>
      <c r="CP49" s="106"/>
      <c r="CQ49" s="106"/>
      <c r="CR49" s="106"/>
      <c r="CS49" s="106"/>
      <c r="CT49" s="106"/>
      <c r="CU49" s="106"/>
      <c r="CV49" s="106"/>
      <c r="CW49" s="106"/>
    </row>
    <row r="50" s="51" customFormat="true" ht="7.5" hidden="false" customHeight="true" outlineLevel="0" collapsed="false">
      <c r="A50" s="50"/>
      <c r="B50" s="296"/>
      <c r="C50" s="296"/>
      <c r="D50" s="296"/>
      <c r="E50" s="296"/>
      <c r="F50" s="296"/>
      <c r="G50" s="296"/>
      <c r="H50" s="296"/>
      <c r="I50" s="296"/>
      <c r="J50" s="296"/>
      <c r="K50" s="296"/>
      <c r="L50" s="296"/>
      <c r="M50" s="296"/>
      <c r="N50" s="296"/>
      <c r="O50" s="296"/>
      <c r="P50" s="296"/>
      <c r="Q50" s="296"/>
      <c r="R50" s="296"/>
      <c r="S50" s="50"/>
      <c r="T50" s="50"/>
      <c r="U50" s="50"/>
    </row>
    <row r="51" s="51" customFormat="true" ht="18" hidden="false" customHeight="true" outlineLevel="0" collapsed="false">
      <c r="A51" s="50"/>
      <c r="B51" s="297" t="s">
        <v>160</v>
      </c>
      <c r="C51" s="296"/>
      <c r="D51" s="296"/>
      <c r="E51" s="296"/>
      <c r="F51" s="296"/>
      <c r="G51" s="296"/>
      <c r="H51" s="296"/>
      <c r="I51" s="296"/>
      <c r="J51" s="296"/>
      <c r="K51" s="296"/>
      <c r="L51" s="296"/>
      <c r="M51" s="296"/>
      <c r="N51" s="296"/>
      <c r="O51" s="296"/>
      <c r="P51" s="296"/>
      <c r="Q51" s="296"/>
      <c r="R51" s="296"/>
      <c r="S51" s="50"/>
      <c r="T51" s="50"/>
      <c r="U51" s="50"/>
    </row>
    <row r="52" s="51" customFormat="true" ht="18" hidden="false" customHeight="true" outlineLevel="0" collapsed="false">
      <c r="A52" s="50"/>
      <c r="B52" s="296"/>
      <c r="C52" s="296"/>
      <c r="D52" s="296"/>
      <c r="E52" s="296"/>
      <c r="F52" s="296"/>
      <c r="G52" s="296"/>
      <c r="H52" s="296"/>
      <c r="I52" s="296"/>
      <c r="J52" s="296"/>
      <c r="K52" s="296"/>
      <c r="L52" s="296"/>
      <c r="M52" s="296"/>
      <c r="N52" s="296"/>
      <c r="O52" s="296"/>
      <c r="P52" s="296"/>
      <c r="Q52" s="296"/>
      <c r="R52" s="296"/>
      <c r="S52" s="50"/>
      <c r="T52" s="50"/>
      <c r="U52" s="50"/>
    </row>
    <row r="53" customFormat="false" ht="18" hidden="false" customHeight="true" outlineLevel="0" collapsed="false">
      <c r="A53" s="254"/>
      <c r="B53" s="299"/>
      <c r="C53" s="299"/>
      <c r="D53" s="299"/>
      <c r="E53" s="299"/>
      <c r="F53" s="299"/>
      <c r="G53" s="299"/>
      <c r="H53" s="299"/>
      <c r="I53" s="299"/>
      <c r="J53" s="299"/>
      <c r="K53" s="299"/>
      <c r="L53" s="299"/>
      <c r="M53" s="299"/>
      <c r="N53" s="299"/>
      <c r="O53" s="299"/>
      <c r="P53" s="299"/>
      <c r="Q53" s="299"/>
      <c r="R53" s="299"/>
      <c r="S53" s="254"/>
      <c r="T53" s="254"/>
      <c r="U53" s="254"/>
    </row>
    <row r="54" s="302" customFormat="true" ht="18" hidden="false" customHeight="true" outlineLevel="0" collapsed="false">
      <c r="A54" s="231"/>
      <c r="B54" s="231" t="s">
        <v>161</v>
      </c>
      <c r="C54" s="231"/>
      <c r="D54" s="231"/>
      <c r="E54" s="300"/>
      <c r="F54" s="300"/>
      <c r="G54" s="300"/>
      <c r="H54" s="301"/>
      <c r="I54" s="231"/>
      <c r="J54" s="231"/>
      <c r="K54" s="231"/>
      <c r="L54" s="231"/>
      <c r="M54" s="231"/>
      <c r="N54" s="231"/>
      <c r="O54" s="231"/>
      <c r="P54" s="231"/>
      <c r="Q54" s="231"/>
      <c r="R54" s="231"/>
      <c r="S54" s="231"/>
      <c r="T54" s="38"/>
      <c r="U54" s="38"/>
    </row>
    <row r="55" s="51" customFormat="true" ht="18" hidden="false" customHeight="true" outlineLevel="0" collapsed="false">
      <c r="A55" s="303"/>
      <c r="B55" s="304" t="s">
        <v>162</v>
      </c>
      <c r="C55" s="305"/>
      <c r="D55" s="306"/>
      <c r="E55" s="50"/>
      <c r="F55" s="296"/>
      <c r="G55" s="296"/>
      <c r="H55" s="296"/>
      <c r="I55" s="296"/>
      <c r="J55" s="296"/>
      <c r="K55" s="296"/>
      <c r="L55" s="296"/>
      <c r="M55" s="296"/>
      <c r="N55" s="296"/>
      <c r="O55" s="296"/>
      <c r="P55" s="296"/>
      <c r="Q55" s="296"/>
      <c r="R55" s="296"/>
      <c r="S55" s="50"/>
      <c r="T55" s="110"/>
      <c r="U55" s="110"/>
    </row>
    <row r="56" s="51" customFormat="true" ht="18" hidden="false" customHeight="true" outlineLevel="0" collapsed="false">
      <c r="A56" s="303"/>
      <c r="B56" s="304"/>
      <c r="C56" s="305"/>
      <c r="D56" s="306"/>
      <c r="E56" s="50"/>
      <c r="F56" s="296"/>
      <c r="G56" s="296"/>
      <c r="H56" s="296"/>
      <c r="I56" s="296"/>
      <c r="J56" s="296"/>
      <c r="K56" s="296"/>
      <c r="L56" s="296"/>
      <c r="M56" s="296"/>
      <c r="N56" s="296"/>
      <c r="O56" s="296"/>
      <c r="P56" s="296"/>
      <c r="Q56" s="296"/>
      <c r="R56" s="296"/>
      <c r="S56" s="50"/>
      <c r="T56" s="110"/>
      <c r="U56" s="110"/>
    </row>
    <row r="57" s="51" customFormat="true" ht="18" hidden="false" customHeight="true" outlineLevel="1" collapsed="false">
      <c r="A57" s="303"/>
      <c r="B57" s="303" t="s">
        <v>222</v>
      </c>
      <c r="C57" s="307"/>
      <c r="D57" s="306"/>
      <c r="E57" s="50"/>
      <c r="F57" s="50"/>
      <c r="G57" s="50"/>
      <c r="H57" s="50"/>
      <c r="I57" s="50"/>
      <c r="J57" s="50"/>
      <c r="K57" s="50"/>
      <c r="L57" s="50"/>
      <c r="M57" s="50"/>
      <c r="N57" s="50"/>
      <c r="O57" s="50"/>
      <c r="P57" s="50"/>
      <c r="Q57" s="50"/>
      <c r="R57" s="50"/>
      <c r="S57" s="50"/>
      <c r="T57" s="110"/>
      <c r="U57" s="110"/>
    </row>
    <row r="58" s="51" customFormat="true" ht="9" hidden="false" customHeight="true" outlineLevel="1" collapsed="false">
      <c r="A58" s="303"/>
      <c r="B58" s="50"/>
      <c r="C58" s="306"/>
      <c r="D58" s="306"/>
      <c r="E58" s="50"/>
      <c r="F58" s="50"/>
      <c r="G58" s="50"/>
      <c r="H58" s="50"/>
      <c r="I58" s="50"/>
      <c r="J58" s="50"/>
      <c r="K58" s="50"/>
      <c r="L58" s="50"/>
      <c r="M58" s="50"/>
      <c r="N58" s="50"/>
      <c r="O58" s="50"/>
      <c r="P58" s="50"/>
      <c r="Q58" s="50"/>
      <c r="R58" s="50"/>
      <c r="S58" s="50"/>
      <c r="T58" s="110"/>
      <c r="U58" s="110"/>
    </row>
    <row r="59" s="51" customFormat="true" ht="58.5" hidden="false" customHeight="true" outlineLevel="1" collapsed="false">
      <c r="A59" s="303"/>
      <c r="B59" s="386" t="s">
        <v>223</v>
      </c>
      <c r="C59" s="386"/>
      <c r="D59" s="374" t="s">
        <v>224</v>
      </c>
      <c r="E59" s="374" t="s">
        <v>225</v>
      </c>
      <c r="F59" s="243"/>
      <c r="G59" s="243"/>
      <c r="H59" s="243"/>
      <c r="I59" s="243"/>
      <c r="J59" s="243"/>
      <c r="K59" s="243"/>
      <c r="L59" s="243"/>
      <c r="M59" s="243"/>
      <c r="N59" s="243"/>
      <c r="O59" s="243"/>
      <c r="P59" s="243"/>
      <c r="Q59" s="243"/>
      <c r="R59" s="243"/>
      <c r="S59" s="243"/>
      <c r="T59" s="174"/>
      <c r="U59" s="174"/>
      <c r="V59" s="243"/>
      <c r="W59" s="243"/>
    </row>
    <row r="60" customFormat="false" ht="18" hidden="false" customHeight="true" outlineLevel="1" collapsed="false">
      <c r="A60" s="303"/>
      <c r="B60" s="387" t="s">
        <v>226</v>
      </c>
      <c r="C60" s="387"/>
      <c r="D60" s="388"/>
      <c r="E60" s="388"/>
      <c r="F60" s="243"/>
      <c r="G60" s="243"/>
      <c r="H60" s="243"/>
      <c r="I60" s="243"/>
      <c r="J60" s="243"/>
      <c r="K60" s="243"/>
      <c r="L60" s="243"/>
      <c r="M60" s="243"/>
      <c r="N60" s="243"/>
      <c r="O60" s="243"/>
      <c r="P60" s="243"/>
      <c r="Q60" s="243"/>
      <c r="R60" s="243"/>
      <c r="S60" s="243"/>
      <c r="T60" s="174"/>
      <c r="U60" s="174"/>
      <c r="V60" s="243"/>
      <c r="W60" s="243"/>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c r="CH60" s="51"/>
      <c r="CI60" s="51"/>
      <c r="CJ60" s="51"/>
      <c r="CK60" s="51"/>
      <c r="CL60" s="51"/>
      <c r="CM60" s="51"/>
      <c r="CN60" s="51"/>
      <c r="CO60" s="51"/>
      <c r="CP60" s="51"/>
      <c r="CQ60" s="51"/>
      <c r="CR60" s="51"/>
      <c r="CS60" s="51"/>
      <c r="CT60" s="51"/>
      <c r="CU60" s="51"/>
    </row>
    <row r="61" s="51" customFormat="true" ht="18" hidden="false" customHeight="true" outlineLevel="0" collapsed="false">
      <c r="A61" s="303"/>
      <c r="B61" s="307"/>
      <c r="C61" s="306"/>
      <c r="D61" s="306"/>
      <c r="E61" s="50"/>
      <c r="F61" s="50"/>
      <c r="G61" s="50"/>
      <c r="H61" s="50"/>
      <c r="I61" s="50"/>
      <c r="J61" s="50"/>
      <c r="K61" s="50"/>
      <c r="L61" s="50"/>
      <c r="M61" s="50"/>
      <c r="N61" s="50"/>
      <c r="O61" s="50"/>
      <c r="P61" s="50"/>
      <c r="Q61" s="50"/>
      <c r="R61" s="50"/>
      <c r="S61" s="50"/>
      <c r="T61" s="50"/>
      <c r="U61" s="50"/>
    </row>
    <row r="62" s="311" customFormat="true" ht="18" hidden="false" customHeight="true" outlineLevel="1" collapsed="false">
      <c r="A62" s="303"/>
      <c r="B62" s="303" t="s">
        <v>169</v>
      </c>
      <c r="C62" s="307"/>
      <c r="D62" s="307"/>
      <c r="E62" s="303"/>
      <c r="F62" s="303"/>
      <c r="G62" s="303"/>
      <c r="H62" s="303"/>
      <c r="I62" s="303"/>
      <c r="J62" s="303"/>
      <c r="K62" s="303"/>
      <c r="L62" s="303"/>
      <c r="M62" s="303"/>
      <c r="N62" s="303"/>
      <c r="O62" s="303"/>
      <c r="P62" s="303"/>
      <c r="Q62" s="303"/>
      <c r="R62" s="303"/>
      <c r="S62" s="303"/>
      <c r="T62" s="50"/>
      <c r="U62" s="50"/>
    </row>
    <row r="63" s="51" customFormat="true" ht="9" hidden="false" customHeight="true" outlineLevel="1" collapsed="false">
      <c r="A63" s="303"/>
      <c r="B63" s="50"/>
      <c r="C63" s="306"/>
      <c r="D63" s="306"/>
      <c r="E63" s="50"/>
      <c r="F63" s="50"/>
      <c r="G63" s="50"/>
      <c r="H63" s="50"/>
      <c r="I63" s="50"/>
      <c r="J63" s="50"/>
      <c r="K63" s="50"/>
      <c r="L63" s="50"/>
      <c r="M63" s="50"/>
      <c r="N63" s="50"/>
      <c r="O63" s="50"/>
      <c r="P63" s="50"/>
      <c r="Q63" s="50"/>
      <c r="R63" s="50"/>
      <c r="S63" s="50"/>
      <c r="T63" s="50"/>
      <c r="U63" s="50"/>
    </row>
    <row r="64" s="270" customFormat="true" ht="54" hidden="false" customHeight="true" outlineLevel="1" collapsed="false">
      <c r="A64" s="110"/>
      <c r="B64" s="374" t="s">
        <v>227</v>
      </c>
      <c r="C64" s="374"/>
      <c r="D64" s="374" t="s">
        <v>171</v>
      </c>
      <c r="E64" s="374" t="s">
        <v>172</v>
      </c>
      <c r="F64" s="374" t="s">
        <v>228</v>
      </c>
      <c r="G64" s="312"/>
      <c r="H64" s="312"/>
      <c r="I64" s="312"/>
      <c r="J64" s="312"/>
      <c r="K64" s="312"/>
      <c r="L64" s="312"/>
      <c r="M64" s="312"/>
      <c r="N64" s="312"/>
      <c r="O64" s="312"/>
      <c r="P64" s="312"/>
      <c r="Q64" s="174"/>
      <c r="R64" s="313"/>
      <c r="S64" s="313"/>
      <c r="T64" s="243"/>
      <c r="U64" s="243"/>
      <c r="V64" s="174"/>
      <c r="W64" s="174"/>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c r="CD64" s="106"/>
      <c r="CE64" s="106"/>
      <c r="CF64" s="106"/>
      <c r="CG64" s="106"/>
      <c r="CH64" s="106"/>
      <c r="CI64" s="106"/>
      <c r="CJ64" s="106"/>
      <c r="CK64" s="106"/>
      <c r="CL64" s="106"/>
      <c r="CM64" s="106"/>
      <c r="CN64" s="106"/>
      <c r="CO64" s="106"/>
      <c r="CP64" s="106"/>
      <c r="CQ64" s="106"/>
      <c r="CR64" s="106"/>
      <c r="CS64" s="106"/>
      <c r="CT64" s="106"/>
      <c r="CU64" s="106"/>
    </row>
    <row r="65" s="270" customFormat="true" ht="16.5" hidden="false" customHeight="true" outlineLevel="1" collapsed="false">
      <c r="A65" s="110"/>
      <c r="B65" s="389" t="s">
        <v>174</v>
      </c>
      <c r="C65" s="389"/>
      <c r="D65" s="385"/>
      <c r="E65" s="315"/>
      <c r="F65" s="316" t="n">
        <f aca="false">D65*E65</f>
        <v>0</v>
      </c>
      <c r="G65" s="317"/>
      <c r="H65" s="317"/>
      <c r="I65" s="318"/>
      <c r="J65" s="317"/>
      <c r="K65" s="317"/>
      <c r="L65" s="317"/>
      <c r="M65" s="317"/>
      <c r="N65" s="317"/>
      <c r="O65" s="317"/>
      <c r="P65" s="317"/>
      <c r="Q65" s="174"/>
      <c r="R65" s="319"/>
      <c r="S65" s="319"/>
      <c r="T65" s="243"/>
      <c r="U65" s="243"/>
      <c r="V65" s="174"/>
      <c r="W65" s="174"/>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c r="CC65" s="106"/>
      <c r="CD65" s="106"/>
      <c r="CE65" s="106"/>
      <c r="CF65" s="106"/>
      <c r="CG65" s="106"/>
      <c r="CH65" s="106"/>
      <c r="CI65" s="106"/>
      <c r="CJ65" s="106"/>
      <c r="CK65" s="106"/>
      <c r="CL65" s="106"/>
      <c r="CM65" s="106"/>
      <c r="CN65" s="106"/>
      <c r="CO65" s="106"/>
      <c r="CP65" s="106"/>
      <c r="CQ65" s="106"/>
      <c r="CR65" s="106"/>
      <c r="CS65" s="106"/>
      <c r="CT65" s="106"/>
      <c r="CU65" s="106"/>
    </row>
    <row r="66" s="270" customFormat="true" ht="16.5" hidden="false" customHeight="true" outlineLevel="1" collapsed="false">
      <c r="A66" s="110"/>
      <c r="B66" s="390" t="s">
        <v>175</v>
      </c>
      <c r="C66" s="390"/>
      <c r="D66" s="385"/>
      <c r="E66" s="315"/>
      <c r="F66" s="316" t="n">
        <f aca="false">D66*E66</f>
        <v>0</v>
      </c>
      <c r="G66" s="317"/>
      <c r="H66" s="317"/>
      <c r="I66" s="318"/>
      <c r="J66" s="317"/>
      <c r="K66" s="317"/>
      <c r="L66" s="317"/>
      <c r="M66" s="317"/>
      <c r="N66" s="317"/>
      <c r="O66" s="317"/>
      <c r="P66" s="317"/>
      <c r="Q66" s="174"/>
      <c r="R66" s="319"/>
      <c r="S66" s="319"/>
      <c r="T66" s="243"/>
      <c r="U66" s="243"/>
      <c r="V66" s="174"/>
      <c r="W66" s="174"/>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106"/>
      <c r="CA66" s="106"/>
      <c r="CB66" s="106"/>
      <c r="CC66" s="106"/>
      <c r="CD66" s="106"/>
      <c r="CE66" s="106"/>
      <c r="CF66" s="106"/>
      <c r="CG66" s="106"/>
      <c r="CH66" s="106"/>
      <c r="CI66" s="106"/>
      <c r="CJ66" s="106"/>
      <c r="CK66" s="106"/>
      <c r="CL66" s="106"/>
      <c r="CM66" s="106"/>
      <c r="CN66" s="106"/>
      <c r="CO66" s="106"/>
      <c r="CP66" s="106"/>
      <c r="CQ66" s="106"/>
      <c r="CR66" s="106"/>
      <c r="CS66" s="106"/>
      <c r="CT66" s="106"/>
      <c r="CU66" s="106"/>
    </row>
    <row r="67" s="270" customFormat="true" ht="16.5" hidden="false" customHeight="true" outlineLevel="1" collapsed="false">
      <c r="A67" s="110"/>
      <c r="B67" s="390" t="s">
        <v>176</v>
      </c>
      <c r="C67" s="390"/>
      <c r="D67" s="385"/>
      <c r="E67" s="315"/>
      <c r="F67" s="316" t="n">
        <f aca="false">D67*E67</f>
        <v>0</v>
      </c>
      <c r="G67" s="317"/>
      <c r="H67" s="317"/>
      <c r="I67" s="318"/>
      <c r="J67" s="317"/>
      <c r="K67" s="317"/>
      <c r="L67" s="317"/>
      <c r="M67" s="317"/>
      <c r="N67" s="317"/>
      <c r="O67" s="317"/>
      <c r="P67" s="317"/>
      <c r="Q67" s="174"/>
      <c r="R67" s="319"/>
      <c r="S67" s="319"/>
      <c r="T67" s="243"/>
      <c r="U67" s="243"/>
      <c r="V67" s="174"/>
      <c r="W67" s="174"/>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c r="CC67" s="106"/>
      <c r="CD67" s="106"/>
      <c r="CE67" s="106"/>
      <c r="CF67" s="106"/>
      <c r="CG67" s="106"/>
      <c r="CH67" s="106"/>
      <c r="CI67" s="106"/>
      <c r="CJ67" s="106"/>
      <c r="CK67" s="106"/>
      <c r="CL67" s="106"/>
      <c r="CM67" s="106"/>
      <c r="CN67" s="106"/>
      <c r="CO67" s="106"/>
      <c r="CP67" s="106"/>
      <c r="CQ67" s="106"/>
      <c r="CR67" s="106"/>
      <c r="CS67" s="106"/>
      <c r="CT67" s="106"/>
      <c r="CU67" s="106"/>
    </row>
    <row r="68" s="270" customFormat="true" ht="16.5" hidden="false" customHeight="true" outlineLevel="1" collapsed="false">
      <c r="A68" s="110"/>
      <c r="B68" s="390" t="s">
        <v>131</v>
      </c>
      <c r="C68" s="390"/>
      <c r="D68" s="385"/>
      <c r="E68" s="315"/>
      <c r="F68" s="316" t="n">
        <f aca="false">D68*E68</f>
        <v>0</v>
      </c>
      <c r="G68" s="317"/>
      <c r="H68" s="317"/>
      <c r="I68" s="318"/>
      <c r="J68" s="317"/>
      <c r="K68" s="317"/>
      <c r="L68" s="317"/>
      <c r="M68" s="317"/>
      <c r="N68" s="317"/>
      <c r="O68" s="317"/>
      <c r="P68" s="317"/>
      <c r="Q68" s="174"/>
      <c r="R68" s="319"/>
      <c r="S68" s="319"/>
      <c r="T68" s="243"/>
      <c r="U68" s="243"/>
      <c r="V68" s="174"/>
      <c r="W68" s="174"/>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c r="CD68" s="106"/>
      <c r="CE68" s="106"/>
      <c r="CF68" s="106"/>
      <c r="CG68" s="106"/>
      <c r="CH68" s="106"/>
      <c r="CI68" s="106"/>
      <c r="CJ68" s="106"/>
      <c r="CK68" s="106"/>
      <c r="CL68" s="106"/>
      <c r="CM68" s="106"/>
      <c r="CN68" s="106"/>
      <c r="CO68" s="106"/>
      <c r="CP68" s="106"/>
      <c r="CQ68" s="106"/>
      <c r="CR68" s="106"/>
      <c r="CS68" s="106"/>
      <c r="CT68" s="106"/>
      <c r="CU68" s="106"/>
    </row>
    <row r="69" s="270" customFormat="true" ht="16.5" hidden="false" customHeight="true" outlineLevel="1" collapsed="false">
      <c r="A69" s="110"/>
      <c r="B69" s="382" t="s">
        <v>159</v>
      </c>
      <c r="C69" s="382"/>
      <c r="D69" s="378" t="n">
        <f aca="false">SUM(D65:D68)</f>
        <v>0</v>
      </c>
      <c r="E69" s="321"/>
      <c r="F69" s="322" t="n">
        <f aca="false">SUM(F65:F68)</f>
        <v>0</v>
      </c>
      <c r="G69" s="323"/>
      <c r="H69" s="323"/>
      <c r="I69" s="323"/>
      <c r="J69" s="323"/>
      <c r="K69" s="323"/>
      <c r="L69" s="323"/>
      <c r="M69" s="323"/>
      <c r="N69" s="323"/>
      <c r="O69" s="323"/>
      <c r="P69" s="323"/>
      <c r="Q69" s="174"/>
      <c r="R69" s="317"/>
      <c r="S69" s="317"/>
      <c r="T69" s="243"/>
      <c r="U69" s="243"/>
      <c r="V69" s="174"/>
      <c r="W69" s="174"/>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c r="CC69" s="106"/>
      <c r="CD69" s="106"/>
      <c r="CE69" s="106"/>
      <c r="CF69" s="106"/>
      <c r="CG69" s="106"/>
      <c r="CH69" s="106"/>
      <c r="CI69" s="106"/>
      <c r="CJ69" s="106"/>
      <c r="CK69" s="106"/>
      <c r="CL69" s="106"/>
      <c r="CM69" s="106"/>
      <c r="CN69" s="106"/>
      <c r="CO69" s="106"/>
      <c r="CP69" s="106"/>
      <c r="CQ69" s="106"/>
      <c r="CR69" s="106"/>
      <c r="CS69" s="106"/>
      <c r="CT69" s="106"/>
      <c r="CU69" s="106"/>
    </row>
    <row r="70" s="51" customFormat="true" ht="18" hidden="false" customHeight="true" outlineLevel="0" collapsed="false">
      <c r="A70" s="303"/>
      <c r="B70" s="50"/>
      <c r="C70" s="306"/>
      <c r="D70" s="306"/>
      <c r="E70" s="50"/>
      <c r="F70" s="50"/>
      <c r="G70" s="50"/>
      <c r="H70" s="50"/>
      <c r="I70" s="50"/>
      <c r="J70" s="50"/>
      <c r="K70" s="50"/>
      <c r="L70" s="50"/>
      <c r="M70" s="50"/>
      <c r="N70" s="50"/>
      <c r="O70" s="50"/>
      <c r="P70" s="50"/>
      <c r="Q70" s="50"/>
      <c r="R70" s="50"/>
      <c r="S70" s="50"/>
      <c r="T70" s="50"/>
      <c r="U70" s="50"/>
    </row>
    <row r="71" s="51" customFormat="true" ht="15" hidden="false" customHeight="true" outlineLevel="1" collapsed="false">
      <c r="A71" s="50"/>
      <c r="B71" s="303" t="s">
        <v>177</v>
      </c>
      <c r="C71" s="324"/>
      <c r="D71" s="324"/>
      <c r="E71" s="324"/>
      <c r="F71" s="324"/>
      <c r="G71" s="324"/>
      <c r="H71" s="324"/>
      <c r="I71" s="324"/>
      <c r="J71" s="324"/>
      <c r="K71" s="324"/>
      <c r="L71" s="324"/>
      <c r="M71" s="324"/>
      <c r="N71" s="324"/>
      <c r="O71" s="324"/>
      <c r="P71" s="324"/>
      <c r="Q71" s="324"/>
      <c r="R71" s="324"/>
      <c r="S71" s="50"/>
      <c r="T71" s="50"/>
      <c r="U71" s="50"/>
    </row>
    <row r="72" s="51" customFormat="true" ht="9" hidden="false" customHeight="true" outlineLevel="1" collapsed="false">
      <c r="A72" s="50"/>
      <c r="B72" s="324"/>
      <c r="C72" s="324"/>
      <c r="D72" s="324"/>
      <c r="E72" s="324"/>
      <c r="F72" s="324"/>
      <c r="G72" s="324"/>
      <c r="H72" s="324"/>
      <c r="I72" s="324"/>
      <c r="J72" s="324"/>
      <c r="K72" s="324"/>
      <c r="L72" s="324"/>
      <c r="M72" s="324"/>
      <c r="N72" s="324"/>
      <c r="O72" s="324"/>
      <c r="P72" s="324"/>
      <c r="Q72" s="324"/>
      <c r="R72" s="324"/>
      <c r="S72" s="50"/>
      <c r="T72" s="50"/>
      <c r="U72" s="50"/>
    </row>
    <row r="73" customFormat="false" ht="15" hidden="false" customHeight="true" outlineLevel="1" collapsed="false">
      <c r="A73" s="50"/>
      <c r="B73" s="374" t="s">
        <v>229</v>
      </c>
      <c r="C73" s="374"/>
      <c r="D73" s="374" t="s">
        <v>179</v>
      </c>
      <c r="E73" s="374"/>
      <c r="F73" s="386" t="s">
        <v>180</v>
      </c>
      <c r="G73" s="386"/>
      <c r="H73" s="386"/>
      <c r="I73" s="386"/>
      <c r="J73" s="386"/>
      <c r="K73" s="386"/>
      <c r="L73" s="386"/>
      <c r="M73" s="386"/>
      <c r="N73" s="386"/>
      <c r="O73" s="386"/>
      <c r="P73" s="374" t="s">
        <v>230</v>
      </c>
      <c r="Q73" s="374"/>
      <c r="R73" s="243"/>
      <c r="S73" s="243"/>
      <c r="T73" s="243"/>
      <c r="U73" s="243"/>
      <c r="V73" s="243"/>
      <c r="W73" s="243"/>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c r="CH73" s="51"/>
      <c r="CI73" s="51"/>
      <c r="CJ73" s="51"/>
      <c r="CK73" s="51"/>
      <c r="CL73" s="51"/>
      <c r="CM73" s="51"/>
      <c r="CN73" s="51"/>
      <c r="CO73" s="51"/>
      <c r="CP73" s="51"/>
      <c r="CQ73" s="51"/>
      <c r="CR73" s="51"/>
      <c r="CS73" s="51"/>
      <c r="CT73" s="51"/>
      <c r="CU73" s="51"/>
    </row>
    <row r="74" customFormat="false" ht="15" hidden="false" customHeight="true" outlineLevel="1" collapsed="false">
      <c r="A74" s="50"/>
      <c r="B74" s="374"/>
      <c r="C74" s="374"/>
      <c r="D74" s="374"/>
      <c r="E74" s="374"/>
      <c r="F74" s="374" t="s">
        <v>116</v>
      </c>
      <c r="G74" s="374"/>
      <c r="H74" s="374"/>
      <c r="I74" s="374"/>
      <c r="J74" s="374"/>
      <c r="K74" s="374" t="s">
        <v>182</v>
      </c>
      <c r="L74" s="374" t="s">
        <v>127</v>
      </c>
      <c r="M74" s="374" t="s">
        <v>129</v>
      </c>
      <c r="N74" s="374" t="s">
        <v>183</v>
      </c>
      <c r="O74" s="374" t="s">
        <v>47</v>
      </c>
      <c r="P74" s="374"/>
      <c r="Q74" s="374"/>
      <c r="R74" s="243"/>
      <c r="S74" s="243"/>
      <c r="T74" s="243"/>
      <c r="U74" s="243"/>
      <c r="V74" s="243"/>
      <c r="W74" s="243"/>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1"/>
      <c r="CL74" s="51"/>
      <c r="CM74" s="51"/>
      <c r="CN74" s="51"/>
      <c r="CO74" s="51"/>
      <c r="CP74" s="51"/>
      <c r="CQ74" s="51"/>
      <c r="CR74" s="51"/>
      <c r="CS74" s="51"/>
      <c r="CT74" s="51"/>
      <c r="CU74" s="51"/>
    </row>
    <row r="75" customFormat="false" ht="39" hidden="false" customHeight="true" outlineLevel="1" collapsed="false">
      <c r="A75" s="50"/>
      <c r="B75" s="374"/>
      <c r="C75" s="374"/>
      <c r="D75" s="374" t="s">
        <v>184</v>
      </c>
      <c r="E75" s="374" t="s">
        <v>185</v>
      </c>
      <c r="F75" s="374" t="s">
        <v>118</v>
      </c>
      <c r="G75" s="374" t="s">
        <v>119</v>
      </c>
      <c r="H75" s="374" t="s">
        <v>120</v>
      </c>
      <c r="I75" s="374" t="s">
        <v>123</v>
      </c>
      <c r="J75" s="374" t="s">
        <v>124</v>
      </c>
      <c r="K75" s="374"/>
      <c r="L75" s="374"/>
      <c r="M75" s="374"/>
      <c r="N75" s="374"/>
      <c r="O75" s="374"/>
      <c r="P75" s="374" t="s">
        <v>186</v>
      </c>
      <c r="Q75" s="374" t="s">
        <v>187</v>
      </c>
      <c r="R75" s="243"/>
      <c r="S75" s="243"/>
      <c r="T75" s="243"/>
      <c r="U75" s="243"/>
      <c r="V75" s="243"/>
      <c r="W75" s="243"/>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c r="CH75" s="51"/>
      <c r="CI75" s="51"/>
      <c r="CJ75" s="51"/>
      <c r="CK75" s="51"/>
      <c r="CL75" s="51"/>
      <c r="CM75" s="51"/>
      <c r="CN75" s="51"/>
      <c r="CO75" s="51"/>
      <c r="CP75" s="51"/>
      <c r="CQ75" s="51"/>
      <c r="CR75" s="51"/>
      <c r="CS75" s="51"/>
      <c r="CT75" s="51"/>
      <c r="CU75" s="51"/>
    </row>
    <row r="76" customFormat="false" ht="18" hidden="false" customHeight="true" outlineLevel="1" collapsed="false">
      <c r="A76" s="50"/>
      <c r="B76" s="390" t="s">
        <v>188</v>
      </c>
      <c r="C76" s="390"/>
      <c r="D76" s="385"/>
      <c r="E76" s="391"/>
      <c r="F76" s="279"/>
      <c r="G76" s="279"/>
      <c r="H76" s="279"/>
      <c r="I76" s="392"/>
      <c r="J76" s="279"/>
      <c r="K76" s="279"/>
      <c r="L76" s="279"/>
      <c r="M76" s="279"/>
      <c r="N76" s="279"/>
      <c r="O76" s="279"/>
      <c r="P76" s="393"/>
      <c r="Q76" s="393"/>
      <c r="R76" s="243"/>
      <c r="S76" s="243"/>
      <c r="T76" s="243"/>
      <c r="U76" s="243"/>
      <c r="V76" s="243"/>
      <c r="W76" s="243"/>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1"/>
      <c r="CL76" s="51"/>
      <c r="CM76" s="51"/>
      <c r="CN76" s="51"/>
      <c r="CO76" s="51"/>
      <c r="CP76" s="51"/>
      <c r="CQ76" s="51"/>
      <c r="CR76" s="51"/>
      <c r="CS76" s="51"/>
      <c r="CT76" s="51"/>
      <c r="CU76" s="51"/>
    </row>
    <row r="77" customFormat="false" ht="18" hidden="false" customHeight="true" outlineLevel="1" collapsed="false">
      <c r="A77" s="50"/>
      <c r="B77" s="390" t="s">
        <v>47</v>
      </c>
      <c r="C77" s="390"/>
      <c r="D77" s="385"/>
      <c r="E77" s="391"/>
      <c r="F77" s="279"/>
      <c r="G77" s="279"/>
      <c r="H77" s="279"/>
      <c r="I77" s="392"/>
      <c r="J77" s="279"/>
      <c r="K77" s="279"/>
      <c r="L77" s="279"/>
      <c r="M77" s="279"/>
      <c r="N77" s="279"/>
      <c r="O77" s="279"/>
      <c r="P77" s="393"/>
      <c r="Q77" s="393"/>
      <c r="R77" s="243"/>
      <c r="S77" s="243"/>
      <c r="T77" s="243"/>
      <c r="U77" s="243"/>
      <c r="V77" s="243"/>
      <c r="W77" s="243"/>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c r="CH77" s="51"/>
      <c r="CI77" s="51"/>
      <c r="CJ77" s="51"/>
      <c r="CK77" s="51"/>
      <c r="CL77" s="51"/>
      <c r="CM77" s="51"/>
      <c r="CN77" s="51"/>
      <c r="CO77" s="51"/>
      <c r="CP77" s="51"/>
      <c r="CQ77" s="51"/>
      <c r="CR77" s="51"/>
      <c r="CS77" s="51"/>
      <c r="CT77" s="51"/>
      <c r="CU77" s="51"/>
    </row>
    <row r="78" customFormat="false" ht="18" hidden="false" customHeight="true" outlineLevel="1" collapsed="false">
      <c r="A78" s="50"/>
      <c r="B78" s="382" t="s">
        <v>159</v>
      </c>
      <c r="C78" s="382"/>
      <c r="D78" s="378" t="n">
        <f aca="false">SUM(D76:D77)</f>
        <v>0</v>
      </c>
      <c r="E78" s="378" t="n">
        <f aca="false">SUM(E76:E77)</f>
        <v>0</v>
      </c>
      <c r="F78" s="378" t="n">
        <f aca="false">SUM(F76:F77)</f>
        <v>0</v>
      </c>
      <c r="G78" s="378" t="n">
        <f aca="false">SUM(G76:G77)</f>
        <v>0</v>
      </c>
      <c r="H78" s="378" t="n">
        <f aca="false">SUM(H76:H77)</f>
        <v>0</v>
      </c>
      <c r="I78" s="378" t="n">
        <f aca="false">SUM(I76:I77)</f>
        <v>0</v>
      </c>
      <c r="J78" s="378" t="n">
        <f aca="false">SUM(J76:J77)</f>
        <v>0</v>
      </c>
      <c r="K78" s="378" t="n">
        <f aca="false">SUM(K76:K77)</f>
        <v>0</v>
      </c>
      <c r="L78" s="378" t="n">
        <f aca="false">SUM(L76:L77)</f>
        <v>0</v>
      </c>
      <c r="M78" s="378" t="n">
        <f aca="false">SUM(M76:M77)</f>
        <v>0</v>
      </c>
      <c r="N78" s="378" t="n">
        <f aca="false">SUM(N76:N77)</f>
        <v>0</v>
      </c>
      <c r="O78" s="378" t="n">
        <f aca="false">SUM(O76:O77)</f>
        <v>0</v>
      </c>
      <c r="P78" s="378" t="n">
        <f aca="false">SUM(P76:P77)</f>
        <v>0</v>
      </c>
      <c r="Q78" s="378" t="n">
        <f aca="false">SUM(Q76:Q77)</f>
        <v>0</v>
      </c>
      <c r="R78" s="243"/>
      <c r="S78" s="243"/>
      <c r="T78" s="243"/>
      <c r="U78" s="243"/>
      <c r="V78" s="243"/>
      <c r="W78" s="243"/>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c r="CH78" s="51"/>
      <c r="CI78" s="51"/>
      <c r="CJ78" s="51"/>
      <c r="CK78" s="51"/>
      <c r="CL78" s="51"/>
      <c r="CM78" s="51"/>
      <c r="CN78" s="51"/>
      <c r="CO78" s="51"/>
      <c r="CP78" s="51"/>
      <c r="CQ78" s="51"/>
      <c r="CR78" s="51"/>
      <c r="CS78" s="51"/>
      <c r="CT78" s="51"/>
      <c r="CU78" s="51"/>
    </row>
    <row r="79" s="51" customFormat="true" ht="18" hidden="false" customHeight="true" outlineLevel="0" collapsed="false">
      <c r="A79" s="50"/>
      <c r="B79" s="324"/>
      <c r="C79" s="324"/>
      <c r="D79" s="324"/>
      <c r="E79" s="324"/>
      <c r="F79" s="324"/>
      <c r="G79" s="324"/>
      <c r="H79" s="324"/>
      <c r="I79" s="324"/>
      <c r="J79" s="324"/>
      <c r="K79" s="324"/>
      <c r="L79" s="324"/>
      <c r="M79" s="324"/>
      <c r="N79" s="324"/>
      <c r="O79" s="324"/>
      <c r="P79" s="324"/>
      <c r="Q79" s="324"/>
      <c r="R79" s="324"/>
      <c r="S79" s="50"/>
      <c r="T79" s="50"/>
      <c r="U79" s="50"/>
    </row>
    <row r="80" s="51" customFormat="true" ht="15" hidden="false" customHeight="true" outlineLevel="1" collapsed="false">
      <c r="A80" s="50"/>
      <c r="B80" s="303" t="s">
        <v>190</v>
      </c>
      <c r="C80" s="324"/>
      <c r="D80" s="324"/>
      <c r="E80" s="324"/>
      <c r="F80" s="324"/>
      <c r="G80" s="324"/>
      <c r="H80" s="324"/>
      <c r="I80" s="324"/>
      <c r="J80" s="324"/>
      <c r="K80" s="324"/>
      <c r="L80" s="324"/>
      <c r="M80" s="324"/>
      <c r="N80" s="324"/>
      <c r="O80" s="324"/>
      <c r="P80" s="324"/>
      <c r="Q80" s="324"/>
      <c r="R80" s="324"/>
      <c r="S80" s="50"/>
      <c r="T80" s="50"/>
      <c r="U80" s="50"/>
    </row>
    <row r="81" s="51" customFormat="true" ht="9" hidden="false" customHeight="true" outlineLevel="1" collapsed="false">
      <c r="A81" s="50"/>
      <c r="B81" s="324"/>
      <c r="C81" s="324"/>
      <c r="D81" s="324"/>
      <c r="E81" s="324"/>
      <c r="F81" s="324"/>
      <c r="G81" s="324"/>
      <c r="H81" s="324"/>
      <c r="I81" s="324"/>
      <c r="J81" s="324"/>
      <c r="K81" s="324"/>
      <c r="L81" s="324"/>
      <c r="M81" s="324"/>
      <c r="N81" s="324"/>
      <c r="O81" s="324"/>
      <c r="P81" s="324"/>
      <c r="Q81" s="324"/>
      <c r="R81" s="324"/>
      <c r="S81" s="50"/>
      <c r="T81" s="50"/>
      <c r="U81" s="50"/>
    </row>
    <row r="82" customFormat="false" ht="15" hidden="false" customHeight="true" outlineLevel="1" collapsed="false">
      <c r="A82" s="50"/>
      <c r="B82" s="374" t="s">
        <v>191</v>
      </c>
      <c r="C82" s="374"/>
      <c r="D82" s="374" t="s">
        <v>192</v>
      </c>
      <c r="E82" s="374"/>
      <c r="F82" s="386" t="s">
        <v>180</v>
      </c>
      <c r="G82" s="386"/>
      <c r="H82" s="386"/>
      <c r="I82" s="386"/>
      <c r="J82" s="386"/>
      <c r="K82" s="386"/>
      <c r="L82" s="386"/>
      <c r="M82" s="386"/>
      <c r="N82" s="386"/>
      <c r="O82" s="386"/>
      <c r="P82" s="374" t="s">
        <v>230</v>
      </c>
      <c r="Q82" s="374"/>
      <c r="R82" s="243"/>
      <c r="S82" s="243"/>
      <c r="T82" s="243"/>
      <c r="U82" s="243"/>
      <c r="V82" s="243"/>
      <c r="W82" s="243"/>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c r="CH82" s="51"/>
      <c r="CI82" s="51"/>
      <c r="CJ82" s="51"/>
      <c r="CK82" s="51"/>
      <c r="CL82" s="51"/>
      <c r="CM82" s="51"/>
      <c r="CN82" s="51"/>
      <c r="CO82" s="51"/>
      <c r="CP82" s="51"/>
      <c r="CQ82" s="51"/>
      <c r="CR82" s="51"/>
      <c r="CS82" s="51"/>
      <c r="CT82" s="51"/>
      <c r="CU82" s="51"/>
    </row>
    <row r="83" customFormat="false" ht="15" hidden="false" customHeight="true" outlineLevel="1" collapsed="false">
      <c r="A83" s="50"/>
      <c r="B83" s="374"/>
      <c r="C83" s="374"/>
      <c r="D83" s="374"/>
      <c r="E83" s="374"/>
      <c r="F83" s="374" t="s">
        <v>116</v>
      </c>
      <c r="G83" s="374"/>
      <c r="H83" s="374"/>
      <c r="I83" s="374"/>
      <c r="J83" s="374"/>
      <c r="K83" s="374" t="s">
        <v>182</v>
      </c>
      <c r="L83" s="374" t="s">
        <v>127</v>
      </c>
      <c r="M83" s="374" t="s">
        <v>129</v>
      </c>
      <c r="N83" s="374" t="s">
        <v>183</v>
      </c>
      <c r="O83" s="374" t="s">
        <v>47</v>
      </c>
      <c r="P83" s="374"/>
      <c r="Q83" s="374"/>
      <c r="R83" s="243"/>
      <c r="S83" s="243"/>
      <c r="T83" s="243"/>
      <c r="U83" s="243"/>
      <c r="V83" s="243"/>
      <c r="W83" s="243"/>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c r="CH83" s="51"/>
      <c r="CI83" s="51"/>
      <c r="CJ83" s="51"/>
      <c r="CK83" s="51"/>
      <c r="CL83" s="51"/>
      <c r="CM83" s="51"/>
      <c r="CN83" s="51"/>
      <c r="CO83" s="51"/>
      <c r="CP83" s="51"/>
      <c r="CQ83" s="51"/>
      <c r="CR83" s="51"/>
      <c r="CS83" s="51"/>
      <c r="CT83" s="51"/>
      <c r="CU83" s="51"/>
    </row>
    <row r="84" customFormat="false" ht="42.75" hidden="false" customHeight="true" outlineLevel="1" collapsed="false">
      <c r="A84" s="50"/>
      <c r="B84" s="374"/>
      <c r="C84" s="374"/>
      <c r="D84" s="374" t="s">
        <v>184</v>
      </c>
      <c r="E84" s="374" t="s">
        <v>185</v>
      </c>
      <c r="F84" s="374" t="s">
        <v>118</v>
      </c>
      <c r="G84" s="374" t="s">
        <v>119</v>
      </c>
      <c r="H84" s="374" t="s">
        <v>120</v>
      </c>
      <c r="I84" s="374" t="s">
        <v>123</v>
      </c>
      <c r="J84" s="374" t="s">
        <v>124</v>
      </c>
      <c r="K84" s="374"/>
      <c r="L84" s="374"/>
      <c r="M84" s="374"/>
      <c r="N84" s="374"/>
      <c r="O84" s="374"/>
      <c r="P84" s="374" t="s">
        <v>186</v>
      </c>
      <c r="Q84" s="374" t="s">
        <v>187</v>
      </c>
      <c r="R84" s="243"/>
      <c r="S84" s="243"/>
      <c r="T84" s="243"/>
      <c r="U84" s="243"/>
      <c r="V84" s="243"/>
      <c r="W84" s="243"/>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E84" s="51"/>
      <c r="BF84" s="51"/>
      <c r="BG84" s="51"/>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c r="CH84" s="51"/>
      <c r="CI84" s="51"/>
      <c r="CJ84" s="51"/>
      <c r="CK84" s="51"/>
      <c r="CL84" s="51"/>
      <c r="CM84" s="51"/>
      <c r="CN84" s="51"/>
      <c r="CO84" s="51"/>
      <c r="CP84" s="51"/>
      <c r="CQ84" s="51"/>
      <c r="CR84" s="51"/>
      <c r="CS84" s="51"/>
      <c r="CT84" s="51"/>
      <c r="CU84" s="51"/>
    </row>
    <row r="85" customFormat="false" ht="18" hidden="false" customHeight="true" outlineLevel="1" collapsed="false">
      <c r="A85" s="50"/>
      <c r="B85" s="390" t="s">
        <v>188</v>
      </c>
      <c r="C85" s="390"/>
      <c r="D85" s="385"/>
      <c r="E85" s="391"/>
      <c r="F85" s="279"/>
      <c r="G85" s="279"/>
      <c r="H85" s="279"/>
      <c r="I85" s="392"/>
      <c r="J85" s="279"/>
      <c r="K85" s="279"/>
      <c r="L85" s="279"/>
      <c r="M85" s="279"/>
      <c r="N85" s="279"/>
      <c r="O85" s="279"/>
      <c r="P85" s="393"/>
      <c r="Q85" s="393"/>
      <c r="R85" s="243"/>
      <c r="S85" s="243"/>
      <c r="T85" s="243"/>
      <c r="U85" s="243"/>
      <c r="V85" s="243"/>
      <c r="W85" s="243"/>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c r="CH85" s="51"/>
      <c r="CI85" s="51"/>
      <c r="CJ85" s="51"/>
      <c r="CK85" s="51"/>
      <c r="CL85" s="51"/>
      <c r="CM85" s="51"/>
      <c r="CN85" s="51"/>
      <c r="CO85" s="51"/>
      <c r="CP85" s="51"/>
      <c r="CQ85" s="51"/>
      <c r="CR85" s="51"/>
      <c r="CS85" s="51"/>
      <c r="CT85" s="51"/>
      <c r="CU85" s="51"/>
    </row>
    <row r="86" customFormat="false" ht="18" hidden="false" customHeight="true" outlineLevel="1" collapsed="false">
      <c r="A86" s="50"/>
      <c r="B86" s="390" t="s">
        <v>231</v>
      </c>
      <c r="C86" s="390"/>
      <c r="D86" s="385"/>
      <c r="E86" s="391"/>
      <c r="F86" s="279"/>
      <c r="G86" s="279"/>
      <c r="H86" s="279"/>
      <c r="I86" s="392"/>
      <c r="J86" s="279"/>
      <c r="K86" s="279"/>
      <c r="L86" s="279"/>
      <c r="M86" s="279"/>
      <c r="N86" s="279"/>
      <c r="O86" s="279"/>
      <c r="P86" s="393"/>
      <c r="Q86" s="393"/>
      <c r="R86" s="243"/>
      <c r="S86" s="243"/>
      <c r="T86" s="243"/>
      <c r="U86" s="243"/>
      <c r="V86" s="243"/>
      <c r="W86" s="243"/>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c r="BF86" s="51"/>
      <c r="BG86" s="51"/>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c r="CH86" s="51"/>
      <c r="CI86" s="51"/>
      <c r="CJ86" s="51"/>
      <c r="CK86" s="51"/>
      <c r="CL86" s="51"/>
      <c r="CM86" s="51"/>
      <c r="CN86" s="51"/>
      <c r="CO86" s="51"/>
      <c r="CP86" s="51"/>
      <c r="CQ86" s="51"/>
      <c r="CR86" s="51"/>
      <c r="CS86" s="51"/>
      <c r="CT86" s="51"/>
      <c r="CU86" s="51"/>
    </row>
    <row r="87" customFormat="false" ht="18" hidden="false" customHeight="true" outlineLevel="1" collapsed="false">
      <c r="A87" s="50"/>
      <c r="B87" s="390" t="s">
        <v>47</v>
      </c>
      <c r="C87" s="390"/>
      <c r="D87" s="385"/>
      <c r="E87" s="391"/>
      <c r="F87" s="279"/>
      <c r="G87" s="279"/>
      <c r="H87" s="279"/>
      <c r="I87" s="392"/>
      <c r="J87" s="279"/>
      <c r="K87" s="279"/>
      <c r="L87" s="279"/>
      <c r="M87" s="279"/>
      <c r="N87" s="279"/>
      <c r="O87" s="279"/>
      <c r="P87" s="393"/>
      <c r="Q87" s="393"/>
      <c r="R87" s="243"/>
      <c r="S87" s="243"/>
      <c r="T87" s="243"/>
      <c r="U87" s="243"/>
      <c r="V87" s="243"/>
      <c r="W87" s="243"/>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row>
    <row r="88" customFormat="false" ht="18" hidden="false" customHeight="true" outlineLevel="1" collapsed="false">
      <c r="A88" s="50"/>
      <c r="B88" s="382" t="s">
        <v>159</v>
      </c>
      <c r="C88" s="382"/>
      <c r="D88" s="378" t="n">
        <f aca="false">SUM(D85:D87)</f>
        <v>0</v>
      </c>
      <c r="E88" s="378" t="n">
        <f aca="false">SUM(E85:E87)</f>
        <v>0</v>
      </c>
      <c r="F88" s="378" t="n">
        <f aca="false">SUM(F85:F87)</f>
        <v>0</v>
      </c>
      <c r="G88" s="378" t="n">
        <f aca="false">SUM(G85:G87)</f>
        <v>0</v>
      </c>
      <c r="H88" s="378" t="n">
        <f aca="false">SUM(H85:H87)</f>
        <v>0</v>
      </c>
      <c r="I88" s="378" t="n">
        <f aca="false">SUM(I85:I87)</f>
        <v>0</v>
      </c>
      <c r="J88" s="378" t="n">
        <f aca="false">SUM(J85:J87)</f>
        <v>0</v>
      </c>
      <c r="K88" s="378" t="n">
        <f aca="false">SUM(K85:K87)</f>
        <v>0</v>
      </c>
      <c r="L88" s="378" t="n">
        <f aca="false">SUM(L85:L87)</f>
        <v>0</v>
      </c>
      <c r="M88" s="378" t="n">
        <f aca="false">SUM(M85:M87)</f>
        <v>0</v>
      </c>
      <c r="N88" s="378" t="n">
        <f aca="false">SUM(N85:N87)</f>
        <v>0</v>
      </c>
      <c r="O88" s="378" t="n">
        <f aca="false">SUM(O85:O87)</f>
        <v>0</v>
      </c>
      <c r="P88" s="378" t="n">
        <f aca="false">SUM(P85:P87)</f>
        <v>0</v>
      </c>
      <c r="Q88" s="378" t="n">
        <f aca="false">SUM(Q85:Q87)</f>
        <v>0</v>
      </c>
      <c r="R88" s="243"/>
      <c r="S88" s="243"/>
      <c r="T88" s="243"/>
      <c r="U88" s="243"/>
      <c r="V88" s="243"/>
      <c r="W88" s="243"/>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c r="CH88" s="51"/>
      <c r="CI88" s="51"/>
      <c r="CJ88" s="51"/>
      <c r="CK88" s="51"/>
      <c r="CL88" s="51"/>
      <c r="CM88" s="51"/>
      <c r="CN88" s="51"/>
      <c r="CO88" s="51"/>
      <c r="CP88" s="51"/>
      <c r="CQ88" s="51"/>
      <c r="CR88" s="51"/>
      <c r="CS88" s="51"/>
      <c r="CT88" s="51"/>
      <c r="CU88" s="51"/>
    </row>
    <row r="89" s="51" customFormat="true" ht="18" hidden="false" customHeight="true" outlineLevel="1" collapsed="false">
      <c r="A89" s="50"/>
      <c r="B89" s="324"/>
      <c r="C89" s="324"/>
      <c r="D89" s="324"/>
      <c r="E89" s="324"/>
      <c r="F89" s="324"/>
      <c r="G89" s="324"/>
      <c r="H89" s="324"/>
      <c r="I89" s="324"/>
      <c r="J89" s="324"/>
      <c r="K89" s="324"/>
      <c r="L89" s="324"/>
      <c r="M89" s="324"/>
      <c r="N89" s="324"/>
      <c r="O89" s="324"/>
      <c r="P89" s="324"/>
      <c r="Q89" s="324"/>
      <c r="R89" s="324"/>
      <c r="S89" s="50"/>
      <c r="T89" s="110"/>
      <c r="U89" s="110"/>
    </row>
    <row r="90" s="51" customFormat="true" ht="18" hidden="false" customHeight="true" outlineLevel="0" collapsed="false">
      <c r="A90" s="50"/>
      <c r="B90" s="324"/>
      <c r="C90" s="324"/>
      <c r="D90" s="324"/>
      <c r="E90" s="324"/>
      <c r="F90" s="324"/>
      <c r="G90" s="324"/>
      <c r="H90" s="324"/>
      <c r="I90" s="324"/>
      <c r="J90" s="324"/>
      <c r="K90" s="324"/>
      <c r="L90" s="324"/>
      <c r="M90" s="324"/>
      <c r="N90" s="324"/>
      <c r="O90" s="324"/>
      <c r="P90" s="324"/>
      <c r="Q90" s="324"/>
      <c r="R90" s="324"/>
      <c r="S90" s="50"/>
      <c r="T90" s="110"/>
      <c r="U90" s="110"/>
    </row>
    <row r="91" customFormat="false" ht="18" hidden="false" customHeight="true" outlineLevel="0" collapsed="false">
      <c r="A91" s="254"/>
      <c r="B91" s="325"/>
      <c r="C91" s="325"/>
      <c r="D91" s="325"/>
      <c r="E91" s="325"/>
      <c r="F91" s="325"/>
      <c r="G91" s="325"/>
      <c r="H91" s="325"/>
      <c r="I91" s="325"/>
      <c r="J91" s="325"/>
      <c r="K91" s="325"/>
      <c r="L91" s="325"/>
      <c r="M91" s="325"/>
      <c r="N91" s="325"/>
      <c r="O91" s="325"/>
      <c r="P91" s="325"/>
      <c r="Q91" s="325"/>
      <c r="R91" s="325"/>
      <c r="S91" s="254"/>
      <c r="T91" s="254"/>
      <c r="U91" s="254"/>
    </row>
    <row r="92" s="40" customFormat="true" ht="18" hidden="false" customHeight="true" outlineLevel="0" collapsed="false">
      <c r="A92" s="38"/>
      <c r="B92" s="326" t="s">
        <v>194</v>
      </c>
      <c r="C92" s="327"/>
      <c r="D92" s="327"/>
      <c r="E92" s="327"/>
      <c r="F92" s="327"/>
      <c r="G92" s="327"/>
      <c r="H92" s="327"/>
      <c r="I92" s="327"/>
      <c r="J92" s="327"/>
      <c r="K92" s="327"/>
      <c r="L92" s="327"/>
      <c r="M92" s="327"/>
      <c r="N92" s="327"/>
      <c r="O92" s="327"/>
      <c r="P92" s="327"/>
      <c r="Q92" s="327"/>
      <c r="R92" s="327"/>
      <c r="S92" s="38"/>
      <c r="T92" s="38"/>
      <c r="U92" s="38"/>
    </row>
    <row r="93" s="51" customFormat="true" ht="18" hidden="false" customHeight="true" outlineLevel="0" collapsed="false">
      <c r="A93" s="50"/>
      <c r="B93" s="328"/>
      <c r="C93" s="324"/>
      <c r="D93" s="324"/>
      <c r="E93" s="324"/>
      <c r="F93" s="324"/>
      <c r="G93" s="324"/>
      <c r="H93" s="324"/>
      <c r="I93" s="324"/>
      <c r="J93" s="324"/>
      <c r="K93" s="324"/>
      <c r="L93" s="324"/>
      <c r="M93" s="324"/>
      <c r="N93" s="324"/>
      <c r="O93" s="324"/>
      <c r="P93" s="324"/>
      <c r="Q93" s="324"/>
      <c r="R93" s="324"/>
      <c r="S93" s="50"/>
      <c r="T93" s="50"/>
      <c r="U93" s="50"/>
    </row>
    <row r="94" s="51" customFormat="true" ht="18" hidden="false" customHeight="true" outlineLevel="0" collapsed="false">
      <c r="A94" s="50"/>
      <c r="B94" s="133" t="s">
        <v>195</v>
      </c>
      <c r="C94" s="303"/>
      <c r="D94" s="133"/>
      <c r="E94" s="330"/>
      <c r="F94" s="324"/>
      <c r="G94" s="324"/>
      <c r="H94" s="50"/>
      <c r="I94" s="324"/>
      <c r="J94" s="324"/>
      <c r="K94" s="324"/>
      <c r="L94" s="324"/>
      <c r="M94" s="324"/>
      <c r="N94" s="324"/>
      <c r="O94" s="324"/>
      <c r="P94" s="324"/>
      <c r="Q94" s="324"/>
      <c r="R94" s="324"/>
      <c r="S94" s="50"/>
      <c r="T94" s="50"/>
      <c r="U94" s="50"/>
    </row>
    <row r="95" s="51" customFormat="true" ht="18" hidden="false" customHeight="true" outlineLevel="0" collapsed="false">
      <c r="A95" s="50"/>
      <c r="B95" s="331"/>
      <c r="C95" s="331"/>
      <c r="D95" s="331"/>
      <c r="E95" s="331"/>
      <c r="F95" s="331"/>
      <c r="G95" s="331"/>
      <c r="H95" s="331"/>
      <c r="I95" s="331"/>
      <c r="J95" s="331"/>
      <c r="K95" s="331"/>
      <c r="L95" s="331"/>
      <c r="M95" s="331"/>
      <c r="N95" s="331"/>
      <c r="O95" s="331"/>
      <c r="P95" s="331"/>
      <c r="Q95" s="331"/>
      <c r="R95" s="331"/>
      <c r="S95" s="50"/>
      <c r="T95" s="50"/>
      <c r="U95" s="50"/>
    </row>
    <row r="96" s="51" customFormat="true" ht="18" hidden="false" customHeight="true" outlineLevel="0" collapsed="false">
      <c r="A96" s="50"/>
      <c r="B96" s="324"/>
      <c r="C96" s="324"/>
      <c r="D96" s="324"/>
      <c r="E96" s="324"/>
      <c r="F96" s="394" t="s">
        <v>232</v>
      </c>
      <c r="G96" s="395"/>
      <c r="H96" s="395"/>
      <c r="I96" s="395"/>
      <c r="J96" s="395"/>
      <c r="K96" s="324"/>
      <c r="L96" s="324"/>
      <c r="M96" s="324"/>
      <c r="N96" s="324"/>
      <c r="O96" s="324"/>
      <c r="P96" s="324"/>
      <c r="Q96" s="324"/>
      <c r="R96" s="324"/>
      <c r="S96" s="50"/>
      <c r="T96" s="50"/>
      <c r="U96" s="50"/>
    </row>
    <row r="97" customFormat="false" ht="18" hidden="false" customHeight="true" outlineLevel="0" collapsed="false">
      <c r="A97" s="50"/>
      <c r="B97" s="177"/>
      <c r="C97" s="396" t="s">
        <v>114</v>
      </c>
      <c r="D97" s="396"/>
      <c r="E97" s="396" t="s">
        <v>197</v>
      </c>
      <c r="F97" s="396" t="s">
        <v>116</v>
      </c>
      <c r="G97" s="396"/>
      <c r="H97" s="396"/>
      <c r="I97" s="396"/>
      <c r="J97" s="396"/>
      <c r="K97" s="396"/>
      <c r="L97" s="396"/>
      <c r="M97" s="396"/>
      <c r="N97" s="396" t="s">
        <v>117</v>
      </c>
      <c r="O97" s="396"/>
      <c r="P97" s="396"/>
      <c r="Q97" s="396"/>
      <c r="R97" s="396"/>
      <c r="S97" s="243"/>
      <c r="T97" s="243"/>
      <c r="U97" s="243"/>
      <c r="V97" s="243"/>
      <c r="W97" s="243"/>
      <c r="X97" s="243"/>
      <c r="Y97" s="243"/>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row>
    <row r="98" customFormat="false" ht="27.75" hidden="false" customHeight="true" outlineLevel="0" collapsed="false">
      <c r="A98" s="50"/>
      <c r="B98" s="50"/>
      <c r="C98" s="397" t="s">
        <v>198</v>
      </c>
      <c r="D98" s="398" t="s">
        <v>199</v>
      </c>
      <c r="E98" s="396"/>
      <c r="F98" s="396" t="s">
        <v>118</v>
      </c>
      <c r="G98" s="396" t="s">
        <v>119</v>
      </c>
      <c r="H98" s="396" t="s">
        <v>120</v>
      </c>
      <c r="I98" s="396" t="s">
        <v>121</v>
      </c>
      <c r="J98" s="396" t="s">
        <v>122</v>
      </c>
      <c r="K98" s="396" t="s">
        <v>123</v>
      </c>
      <c r="L98" s="396" t="s">
        <v>124</v>
      </c>
      <c r="M98" s="396" t="s">
        <v>125</v>
      </c>
      <c r="N98" s="396" t="s">
        <v>128</v>
      </c>
      <c r="O98" s="396" t="s">
        <v>127</v>
      </c>
      <c r="P98" s="396" t="s">
        <v>129</v>
      </c>
      <c r="Q98" s="396" t="s">
        <v>130</v>
      </c>
      <c r="R98" s="396" t="s">
        <v>131</v>
      </c>
      <c r="S98" s="340"/>
      <c r="T98" s="243"/>
      <c r="U98" s="243"/>
      <c r="V98" s="243"/>
      <c r="W98" s="243"/>
      <c r="X98" s="243"/>
      <c r="Y98" s="243"/>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c r="CH98" s="51"/>
      <c r="CI98" s="51"/>
      <c r="CJ98" s="51"/>
      <c r="CK98" s="51"/>
      <c r="CL98" s="51"/>
      <c r="CM98" s="51"/>
      <c r="CN98" s="51"/>
      <c r="CO98" s="51"/>
      <c r="CP98" s="51"/>
      <c r="CQ98" s="51"/>
      <c r="CR98" s="51"/>
      <c r="CS98" s="51"/>
      <c r="CT98" s="51"/>
      <c r="CU98" s="51"/>
      <c r="CV98" s="51"/>
      <c r="CW98" s="51"/>
    </row>
    <row r="99" customFormat="false" ht="18" hidden="false" customHeight="true" outlineLevel="0" collapsed="false">
      <c r="A99" s="50"/>
      <c r="B99" s="399" t="s">
        <v>233</v>
      </c>
      <c r="C99" s="400" t="n">
        <f aca="false">'CO2-GHG emissions'!C122</f>
        <v>0</v>
      </c>
      <c r="D99" s="400" t="n">
        <f aca="false">'CO2-GHG emissions'!D122</f>
        <v>0</v>
      </c>
      <c r="E99" s="400" t="n">
        <f aca="false">'CO2-GHG emissions'!E122</f>
        <v>0</v>
      </c>
      <c r="F99" s="400" t="n">
        <f aca="false">'CO2-GHG emissions'!F122</f>
        <v>0</v>
      </c>
      <c r="G99" s="400" t="n">
        <f aca="false">'CO2-GHG emissions'!G122</f>
        <v>0</v>
      </c>
      <c r="H99" s="400" t="n">
        <f aca="false">'CO2-GHG emissions'!H122</f>
        <v>0</v>
      </c>
      <c r="I99" s="400" t="n">
        <f aca="false">'CO2-GHG emissions'!I122</f>
        <v>0</v>
      </c>
      <c r="J99" s="400" t="n">
        <f aca="false">'CO2-GHG emissions'!J122</f>
        <v>0</v>
      </c>
      <c r="K99" s="400" t="n">
        <f aca="false">'CO2-GHG emissions'!K122</f>
        <v>0</v>
      </c>
      <c r="L99" s="400" t="n">
        <f aca="false">'CO2-GHG emissions'!L122</f>
        <v>0</v>
      </c>
      <c r="M99" s="400" t="n">
        <f aca="false">'CO2-GHG emissions'!M122</f>
        <v>0</v>
      </c>
      <c r="N99" s="400" t="n">
        <f aca="false">'CO2-GHG emissions'!O122</f>
        <v>0</v>
      </c>
      <c r="O99" s="400" t="n">
        <f aca="false">'CO2-GHG emissions'!P122</f>
        <v>0</v>
      </c>
      <c r="P99" s="400" t="n">
        <f aca="false">'CO2-GHG emissions'!Q122</f>
        <v>0</v>
      </c>
      <c r="Q99" s="400" t="n">
        <f aca="false">'CO2-GHG emissions'!R122</f>
        <v>0</v>
      </c>
      <c r="R99" s="400" t="n">
        <f aca="false">'CO2-GHG emissions'!S122</f>
        <v>0</v>
      </c>
      <c r="S99" s="340"/>
      <c r="T99" s="243"/>
      <c r="U99" s="243"/>
      <c r="V99" s="243"/>
      <c r="W99" s="243"/>
      <c r="X99" s="243"/>
      <c r="Y99" s="243"/>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c r="CH99" s="51"/>
      <c r="CI99" s="51"/>
      <c r="CJ99" s="51"/>
      <c r="CK99" s="51"/>
      <c r="CL99" s="51"/>
      <c r="CM99" s="51"/>
      <c r="CN99" s="51"/>
      <c r="CO99" s="51"/>
      <c r="CP99" s="51"/>
      <c r="CQ99" s="51"/>
      <c r="CR99" s="51"/>
      <c r="CS99" s="51"/>
      <c r="CT99" s="51"/>
      <c r="CU99" s="51"/>
      <c r="CV99" s="51"/>
      <c r="CW99" s="51"/>
    </row>
    <row r="100" customFormat="false" ht="18" hidden="false" customHeight="true" outlineLevel="0" collapsed="false">
      <c r="A100" s="50"/>
      <c r="B100" s="399" t="s">
        <v>234</v>
      </c>
      <c r="C100" s="401"/>
      <c r="D100" s="401"/>
      <c r="E100" s="401"/>
      <c r="F100" s="401"/>
      <c r="G100" s="401"/>
      <c r="H100" s="401"/>
      <c r="I100" s="401"/>
      <c r="J100" s="401"/>
      <c r="K100" s="401"/>
      <c r="L100" s="401"/>
      <c r="M100" s="401"/>
      <c r="N100" s="401"/>
      <c r="O100" s="401"/>
      <c r="P100" s="401"/>
      <c r="Q100" s="401"/>
      <c r="R100" s="401"/>
      <c r="S100" s="340"/>
      <c r="T100" s="243"/>
      <c r="U100" s="243"/>
      <c r="V100" s="243"/>
      <c r="W100" s="243"/>
      <c r="X100" s="243"/>
      <c r="Y100" s="243"/>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c r="CH100" s="51"/>
      <c r="CI100" s="51"/>
      <c r="CJ100" s="51"/>
      <c r="CK100" s="51"/>
      <c r="CL100" s="51"/>
      <c r="CM100" s="51"/>
      <c r="CN100" s="51"/>
      <c r="CO100" s="51"/>
      <c r="CP100" s="51"/>
      <c r="CQ100" s="51"/>
      <c r="CR100" s="51"/>
      <c r="CS100" s="51"/>
      <c r="CT100" s="51"/>
      <c r="CU100" s="51"/>
      <c r="CV100" s="51"/>
      <c r="CW100" s="51"/>
    </row>
    <row r="101" s="106" customFormat="true" ht="18" hidden="false" customHeight="true" outlineLevel="0" collapsed="false">
      <c r="A101" s="110"/>
      <c r="B101" s="50"/>
      <c r="C101" s="342"/>
      <c r="D101" s="174"/>
      <c r="E101" s="174"/>
      <c r="F101" s="174"/>
      <c r="G101" s="174"/>
      <c r="H101" s="174"/>
      <c r="I101" s="174"/>
      <c r="J101" s="174"/>
      <c r="K101" s="174"/>
      <c r="L101" s="174"/>
      <c r="M101" s="174"/>
      <c r="N101" s="174"/>
      <c r="O101" s="174"/>
      <c r="P101" s="174"/>
      <c r="Q101" s="174"/>
      <c r="R101" s="174"/>
      <c r="S101" s="110"/>
      <c r="T101" s="50"/>
      <c r="U101" s="50"/>
    </row>
    <row r="102" s="51" customFormat="true" ht="18" hidden="false" customHeight="true" outlineLevel="0" collapsed="false">
      <c r="A102" s="50"/>
      <c r="B102" s="50"/>
      <c r="C102" s="50"/>
      <c r="D102" s="50"/>
      <c r="E102" s="50"/>
      <c r="F102" s="50"/>
      <c r="G102" s="50"/>
      <c r="H102" s="50"/>
      <c r="I102" s="50"/>
      <c r="J102" s="50"/>
      <c r="K102" s="50"/>
      <c r="L102" s="50"/>
      <c r="M102" s="50"/>
      <c r="N102" s="50"/>
      <c r="O102" s="50"/>
      <c r="P102" s="50"/>
      <c r="Q102" s="50"/>
      <c r="R102" s="50"/>
      <c r="S102" s="50"/>
      <c r="T102" s="50"/>
      <c r="U102" s="50"/>
    </row>
    <row r="103" s="51" customFormat="true" ht="18" hidden="false" customHeight="true" outlineLevel="1" collapsed="false">
      <c r="A103" s="50"/>
      <c r="B103" s="343" t="s">
        <v>200</v>
      </c>
      <c r="C103" s="303"/>
      <c r="D103" s="343"/>
      <c r="E103" s="343"/>
      <c r="F103" s="343"/>
      <c r="G103" s="343"/>
      <c r="H103" s="343"/>
      <c r="I103" s="343"/>
      <c r="J103" s="343"/>
      <c r="K103" s="344"/>
      <c r="L103" s="344"/>
      <c r="M103" s="344"/>
      <c r="N103" s="344"/>
      <c r="O103" s="344"/>
      <c r="P103" s="344"/>
      <c r="Q103" s="344"/>
      <c r="R103" s="344"/>
      <c r="S103" s="345"/>
      <c r="T103" s="50"/>
      <c r="U103" s="50"/>
    </row>
    <row r="104" s="51" customFormat="true" ht="18" hidden="false" customHeight="true" outlineLevel="1" collapsed="false">
      <c r="A104" s="50"/>
      <c r="B104" s="343"/>
      <c r="C104" s="343"/>
      <c r="D104" s="343"/>
      <c r="E104" s="343"/>
      <c r="F104" s="343"/>
      <c r="G104" s="343"/>
      <c r="H104" s="343"/>
      <c r="I104" s="343"/>
      <c r="J104" s="343"/>
      <c r="K104" s="344"/>
      <c r="L104" s="344"/>
      <c r="M104" s="344"/>
      <c r="N104" s="344"/>
      <c r="O104" s="344"/>
      <c r="P104" s="344"/>
      <c r="Q104" s="344"/>
      <c r="R104" s="344"/>
      <c r="S104" s="345"/>
      <c r="T104" s="50"/>
      <c r="U104" s="50"/>
    </row>
    <row r="105" customFormat="false" ht="41.25" hidden="false" customHeight="true" outlineLevel="1" collapsed="false">
      <c r="A105" s="50"/>
      <c r="B105" s="320" t="s">
        <v>202</v>
      </c>
      <c r="C105" s="320"/>
      <c r="D105" s="402" t="s">
        <v>235</v>
      </c>
      <c r="E105" s="348"/>
      <c r="F105" s="348"/>
      <c r="G105" s="348"/>
      <c r="H105" s="348"/>
      <c r="I105" s="348"/>
      <c r="J105" s="348"/>
      <c r="K105" s="349"/>
      <c r="L105" s="349"/>
      <c r="M105" s="349"/>
      <c r="N105" s="349"/>
      <c r="O105" s="349"/>
      <c r="P105" s="349"/>
      <c r="Q105" s="349"/>
      <c r="R105" s="349"/>
      <c r="S105" s="345"/>
      <c r="T105" s="50"/>
      <c r="U105" s="50"/>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row>
    <row r="106" customFormat="false" ht="18" hidden="false" customHeight="true" outlineLevel="1" collapsed="false">
      <c r="A106" s="50"/>
      <c r="B106" s="384" t="s">
        <v>205</v>
      </c>
      <c r="C106" s="384"/>
      <c r="D106" s="403"/>
      <c r="E106" s="243"/>
      <c r="F106" s="348"/>
      <c r="G106" s="348"/>
      <c r="H106" s="348"/>
      <c r="I106" s="348"/>
      <c r="J106" s="348"/>
      <c r="K106" s="349"/>
      <c r="L106" s="349"/>
      <c r="M106" s="349"/>
      <c r="N106" s="349"/>
      <c r="O106" s="349"/>
      <c r="P106" s="349"/>
      <c r="Q106" s="349"/>
      <c r="R106" s="349"/>
      <c r="S106" s="345"/>
      <c r="T106" s="50"/>
      <c r="U106" s="50"/>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row>
    <row r="107" customFormat="false" ht="18" hidden="false" customHeight="true" outlineLevel="1" collapsed="false">
      <c r="A107" s="50"/>
      <c r="B107" s="377" t="s">
        <v>236</v>
      </c>
      <c r="C107" s="377"/>
      <c r="D107" s="403"/>
      <c r="E107" s="348"/>
      <c r="F107" s="348"/>
      <c r="G107" s="348"/>
      <c r="H107" s="348"/>
      <c r="I107" s="348"/>
      <c r="J107" s="348"/>
      <c r="K107" s="349"/>
      <c r="L107" s="349"/>
      <c r="M107" s="349"/>
      <c r="N107" s="349"/>
      <c r="O107" s="349"/>
      <c r="P107" s="349"/>
      <c r="Q107" s="349"/>
      <c r="R107" s="349"/>
      <c r="S107" s="345"/>
      <c r="T107" s="352"/>
      <c r="U107" s="352"/>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row>
    <row r="108" customFormat="false" ht="18" hidden="false" customHeight="true" outlineLevel="1" collapsed="false">
      <c r="A108" s="50"/>
      <c r="B108" s="377" t="s">
        <v>237</v>
      </c>
      <c r="C108" s="377"/>
      <c r="D108" s="403"/>
      <c r="E108" s="348"/>
      <c r="F108" s="348"/>
      <c r="G108" s="348"/>
      <c r="H108" s="348"/>
      <c r="I108" s="348"/>
      <c r="J108" s="348"/>
      <c r="K108" s="349"/>
      <c r="L108" s="349"/>
      <c r="M108" s="349"/>
      <c r="N108" s="349"/>
      <c r="O108" s="349"/>
      <c r="P108" s="349"/>
      <c r="Q108" s="349"/>
      <c r="R108" s="349"/>
      <c r="S108" s="345"/>
      <c r="T108" s="352"/>
      <c r="U108" s="352"/>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row>
    <row r="109" customFormat="false" ht="18" hidden="false" customHeight="true" outlineLevel="1" collapsed="false">
      <c r="A109" s="50"/>
      <c r="B109" s="49"/>
      <c r="C109" s="353"/>
      <c r="D109" s="328"/>
      <c r="E109" s="343"/>
      <c r="F109" s="343"/>
      <c r="G109" s="343"/>
      <c r="H109" s="343"/>
      <c r="I109" s="343"/>
      <c r="J109" s="343"/>
      <c r="K109" s="344"/>
      <c r="L109" s="344"/>
      <c r="M109" s="344"/>
      <c r="N109" s="344"/>
      <c r="O109" s="344"/>
      <c r="P109" s="344"/>
      <c r="Q109" s="344"/>
      <c r="R109" s="344"/>
      <c r="S109" s="345"/>
      <c r="T109" s="352"/>
      <c r="U109" s="352"/>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row>
    <row r="110" customFormat="false" ht="18" hidden="false" customHeight="true" outlineLevel="0" collapsed="false">
      <c r="A110" s="50"/>
      <c r="B110" s="49"/>
      <c r="C110" s="353"/>
      <c r="D110" s="328"/>
      <c r="E110" s="343"/>
      <c r="F110" s="343"/>
      <c r="G110" s="343"/>
      <c r="H110" s="343"/>
      <c r="I110" s="343"/>
      <c r="J110" s="343"/>
      <c r="K110" s="344"/>
      <c r="L110" s="344"/>
      <c r="M110" s="344"/>
      <c r="N110" s="344"/>
      <c r="O110" s="344"/>
      <c r="P110" s="344"/>
      <c r="Q110" s="344"/>
      <c r="R110" s="344"/>
      <c r="S110" s="345"/>
      <c r="T110" s="352"/>
      <c r="U110" s="352"/>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row>
    <row r="111" customFormat="false" ht="18" hidden="false" customHeight="true" outlineLevel="0" collapsed="false">
      <c r="A111" s="254"/>
      <c r="B111" s="354"/>
      <c r="C111" s="354"/>
      <c r="D111" s="354"/>
      <c r="E111" s="354"/>
      <c r="F111" s="354"/>
      <c r="G111" s="354"/>
      <c r="H111" s="354"/>
      <c r="I111" s="354"/>
      <c r="J111" s="354"/>
      <c r="K111" s="355"/>
      <c r="L111" s="355"/>
      <c r="M111" s="355"/>
      <c r="N111" s="355"/>
      <c r="O111" s="355"/>
      <c r="P111" s="355"/>
      <c r="Q111" s="355"/>
      <c r="R111" s="355"/>
      <c r="S111" s="356"/>
      <c r="T111" s="357"/>
      <c r="U111" s="357"/>
    </row>
    <row r="112" s="40" customFormat="true" ht="18" hidden="false" customHeight="true" outlineLevel="0" collapsed="false">
      <c r="A112" s="38"/>
      <c r="B112" s="358" t="s">
        <v>91</v>
      </c>
      <c r="C112" s="359"/>
      <c r="D112" s="359"/>
      <c r="E112" s="359"/>
      <c r="F112" s="359"/>
      <c r="G112" s="359"/>
      <c r="H112" s="359"/>
      <c r="I112" s="359"/>
      <c r="J112" s="359"/>
      <c r="K112" s="360"/>
      <c r="L112" s="360"/>
      <c r="M112" s="360"/>
      <c r="N112" s="360"/>
      <c r="O112" s="360"/>
      <c r="P112" s="360"/>
      <c r="Q112" s="360"/>
      <c r="R112" s="360"/>
      <c r="S112" s="361"/>
      <c r="T112" s="362"/>
      <c r="U112" s="362"/>
    </row>
    <row r="113" s="51" customFormat="true" ht="15" hidden="false" customHeight="true" outlineLevel="0" collapsed="false">
      <c r="A113" s="50"/>
      <c r="B113" s="343"/>
      <c r="C113" s="343"/>
      <c r="D113" s="343"/>
      <c r="E113" s="343"/>
      <c r="F113" s="343"/>
      <c r="G113" s="343"/>
      <c r="H113" s="343"/>
      <c r="I113" s="343"/>
      <c r="J113" s="343"/>
      <c r="K113" s="344"/>
      <c r="L113" s="344"/>
      <c r="M113" s="344"/>
      <c r="N113" s="344"/>
      <c r="O113" s="344"/>
      <c r="P113" s="344"/>
      <c r="Q113" s="344"/>
      <c r="R113" s="344"/>
      <c r="S113" s="345"/>
      <c r="T113" s="352"/>
      <c r="U113" s="352"/>
    </row>
    <row r="114" s="406" customFormat="true" ht="17.25" hidden="false" customHeight="true" outlineLevel="0" collapsed="false">
      <c r="A114" s="352"/>
      <c r="B114" s="374" t="s">
        <v>112</v>
      </c>
      <c r="C114" s="374"/>
      <c r="D114" s="374" t="s">
        <v>238</v>
      </c>
      <c r="E114" s="374"/>
      <c r="F114" s="374"/>
      <c r="G114" s="374"/>
      <c r="H114" s="374"/>
      <c r="I114" s="374"/>
      <c r="J114" s="374"/>
      <c r="K114" s="374"/>
      <c r="L114" s="374"/>
      <c r="M114" s="374"/>
      <c r="N114" s="374"/>
      <c r="O114" s="374"/>
      <c r="P114" s="374"/>
      <c r="Q114" s="374"/>
      <c r="R114" s="374"/>
      <c r="S114" s="374"/>
      <c r="T114" s="404"/>
      <c r="U114" s="404"/>
      <c r="V114" s="404"/>
      <c r="W114" s="404"/>
      <c r="X114" s="404"/>
      <c r="Y114" s="404"/>
      <c r="Z114" s="404"/>
      <c r="AA114" s="404"/>
      <c r="AB114" s="404"/>
      <c r="AC114" s="404"/>
      <c r="AD114" s="404"/>
      <c r="AE114" s="404"/>
      <c r="AF114" s="405"/>
      <c r="AG114" s="405"/>
      <c r="AH114" s="405"/>
      <c r="AI114" s="405"/>
      <c r="AJ114" s="405"/>
      <c r="AK114" s="405"/>
      <c r="AL114" s="405"/>
      <c r="AM114" s="405"/>
      <c r="AN114" s="405"/>
      <c r="AO114" s="405"/>
      <c r="AP114" s="405"/>
      <c r="AQ114" s="405"/>
      <c r="AR114" s="405"/>
      <c r="AS114" s="405"/>
      <c r="AT114" s="405"/>
      <c r="AU114" s="405"/>
      <c r="AV114" s="405"/>
      <c r="AW114" s="405"/>
      <c r="AX114" s="405"/>
      <c r="AY114" s="405"/>
      <c r="AZ114" s="405"/>
      <c r="BA114" s="405"/>
      <c r="BB114" s="405"/>
      <c r="BC114" s="405"/>
      <c r="BD114" s="405"/>
      <c r="BE114" s="405"/>
      <c r="BF114" s="405"/>
      <c r="BG114" s="405"/>
      <c r="BH114" s="405"/>
      <c r="BI114" s="405"/>
      <c r="BJ114" s="405"/>
      <c r="BK114" s="405"/>
      <c r="BL114" s="405"/>
      <c r="BM114" s="405"/>
      <c r="BN114" s="405"/>
      <c r="BO114" s="405"/>
      <c r="BP114" s="405"/>
      <c r="BQ114" s="405"/>
      <c r="BR114" s="405"/>
      <c r="BS114" s="405"/>
      <c r="BT114" s="405"/>
      <c r="BU114" s="405"/>
      <c r="BV114" s="405"/>
      <c r="BW114" s="405"/>
      <c r="BX114" s="405"/>
      <c r="BY114" s="405"/>
      <c r="BZ114" s="405"/>
      <c r="CA114" s="405"/>
      <c r="CB114" s="405"/>
      <c r="CC114" s="405"/>
      <c r="CD114" s="405"/>
      <c r="CE114" s="405"/>
      <c r="CF114" s="405"/>
      <c r="CG114" s="405"/>
      <c r="CH114" s="405"/>
      <c r="CI114" s="405"/>
      <c r="CJ114" s="405"/>
      <c r="CK114" s="405"/>
      <c r="CL114" s="405"/>
      <c r="CM114" s="405"/>
      <c r="CN114" s="405"/>
      <c r="CO114" s="405"/>
      <c r="CP114" s="405"/>
      <c r="CQ114" s="405"/>
      <c r="CR114" s="405"/>
      <c r="CS114" s="405"/>
      <c r="CT114" s="405"/>
      <c r="CU114" s="405"/>
    </row>
    <row r="115" s="406" customFormat="true" ht="13.5" hidden="false" customHeight="true" outlineLevel="0" collapsed="false">
      <c r="A115" s="352"/>
      <c r="B115" s="374"/>
      <c r="C115" s="374"/>
      <c r="D115" s="374" t="s">
        <v>114</v>
      </c>
      <c r="E115" s="374" t="s">
        <v>197</v>
      </c>
      <c r="F115" s="374" t="s">
        <v>116</v>
      </c>
      <c r="G115" s="374"/>
      <c r="H115" s="374"/>
      <c r="I115" s="374"/>
      <c r="J115" s="374"/>
      <c r="K115" s="374"/>
      <c r="L115" s="374"/>
      <c r="M115" s="374"/>
      <c r="N115" s="374" t="s">
        <v>117</v>
      </c>
      <c r="O115" s="374"/>
      <c r="P115" s="374"/>
      <c r="Q115" s="374"/>
      <c r="R115" s="374"/>
      <c r="S115" s="374" t="s">
        <v>48</v>
      </c>
      <c r="T115" s="404"/>
      <c r="U115" s="404"/>
      <c r="V115" s="404"/>
      <c r="W115" s="404"/>
      <c r="X115" s="404"/>
      <c r="Y115" s="404"/>
      <c r="Z115" s="404"/>
      <c r="AA115" s="404"/>
      <c r="AB115" s="404"/>
      <c r="AC115" s="404"/>
      <c r="AD115" s="404"/>
      <c r="AE115" s="404"/>
      <c r="AF115" s="405"/>
      <c r="AG115" s="405"/>
      <c r="AH115" s="405"/>
      <c r="AI115" s="405"/>
      <c r="AJ115" s="405"/>
      <c r="AK115" s="405"/>
      <c r="AL115" s="405"/>
      <c r="AM115" s="405"/>
      <c r="AN115" s="405"/>
      <c r="AO115" s="405"/>
      <c r="AP115" s="405"/>
      <c r="AQ115" s="405"/>
      <c r="AR115" s="405"/>
      <c r="AS115" s="405"/>
      <c r="AT115" s="405"/>
      <c r="AU115" s="405"/>
      <c r="AV115" s="405"/>
      <c r="AW115" s="405"/>
      <c r="AX115" s="405"/>
      <c r="AY115" s="405"/>
      <c r="AZ115" s="405"/>
      <c r="BA115" s="405"/>
      <c r="BB115" s="405"/>
      <c r="BC115" s="405"/>
      <c r="BD115" s="405"/>
      <c r="BE115" s="405"/>
      <c r="BF115" s="405"/>
      <c r="BG115" s="405"/>
      <c r="BH115" s="405"/>
      <c r="BI115" s="405"/>
      <c r="BJ115" s="405"/>
      <c r="BK115" s="405"/>
      <c r="BL115" s="405"/>
      <c r="BM115" s="405"/>
      <c r="BN115" s="405"/>
      <c r="BO115" s="405"/>
      <c r="BP115" s="405"/>
      <c r="BQ115" s="405"/>
      <c r="BR115" s="405"/>
      <c r="BS115" s="405"/>
      <c r="BT115" s="405"/>
      <c r="BU115" s="405"/>
      <c r="BV115" s="405"/>
      <c r="BW115" s="405"/>
      <c r="BX115" s="405"/>
      <c r="BY115" s="405"/>
      <c r="BZ115" s="405"/>
      <c r="CA115" s="405"/>
      <c r="CB115" s="405"/>
      <c r="CC115" s="405"/>
      <c r="CD115" s="405"/>
      <c r="CE115" s="405"/>
      <c r="CF115" s="405"/>
      <c r="CG115" s="405"/>
      <c r="CH115" s="405"/>
      <c r="CI115" s="405"/>
      <c r="CJ115" s="405"/>
      <c r="CK115" s="405"/>
      <c r="CL115" s="405"/>
      <c r="CM115" s="405"/>
      <c r="CN115" s="405"/>
      <c r="CO115" s="405"/>
      <c r="CP115" s="405"/>
      <c r="CQ115" s="405"/>
      <c r="CR115" s="405"/>
      <c r="CS115" s="405"/>
      <c r="CT115" s="405"/>
      <c r="CU115" s="405"/>
    </row>
    <row r="116" s="406" customFormat="true" ht="52.5" hidden="false" customHeight="true" outlineLevel="0" collapsed="false">
      <c r="A116" s="352"/>
      <c r="B116" s="374"/>
      <c r="C116" s="374"/>
      <c r="D116" s="374"/>
      <c r="E116" s="374"/>
      <c r="F116" s="374" t="s">
        <v>118</v>
      </c>
      <c r="G116" s="374" t="s">
        <v>119</v>
      </c>
      <c r="H116" s="374" t="s">
        <v>239</v>
      </c>
      <c r="I116" s="374" t="s">
        <v>121</v>
      </c>
      <c r="J116" s="374" t="s">
        <v>122</v>
      </c>
      <c r="K116" s="374" t="s">
        <v>123</v>
      </c>
      <c r="L116" s="374" t="s">
        <v>124</v>
      </c>
      <c r="M116" s="374" t="s">
        <v>125</v>
      </c>
      <c r="N116" s="374" t="s">
        <v>128</v>
      </c>
      <c r="O116" s="374" t="s">
        <v>127</v>
      </c>
      <c r="P116" s="374" t="s">
        <v>129</v>
      </c>
      <c r="Q116" s="374" t="s">
        <v>130</v>
      </c>
      <c r="R116" s="374" t="s">
        <v>131</v>
      </c>
      <c r="S116" s="374"/>
      <c r="T116" s="404"/>
      <c r="U116" s="404"/>
      <c r="V116" s="404"/>
      <c r="W116" s="404"/>
      <c r="X116" s="404"/>
      <c r="Y116" s="404"/>
      <c r="Z116" s="404"/>
      <c r="AA116" s="404"/>
      <c r="AB116" s="404"/>
      <c r="AC116" s="404"/>
      <c r="AD116" s="404"/>
      <c r="AE116" s="404"/>
      <c r="AF116" s="405"/>
      <c r="AG116" s="405"/>
      <c r="AH116" s="405"/>
      <c r="AI116" s="405"/>
      <c r="AJ116" s="405"/>
      <c r="AK116" s="405"/>
      <c r="AL116" s="405"/>
      <c r="AM116" s="405"/>
      <c r="AN116" s="405"/>
      <c r="AO116" s="405"/>
      <c r="AP116" s="405"/>
      <c r="AQ116" s="405"/>
      <c r="AR116" s="405"/>
      <c r="AS116" s="405"/>
      <c r="AT116" s="405"/>
      <c r="AU116" s="405"/>
      <c r="AV116" s="405"/>
      <c r="AW116" s="405"/>
      <c r="AX116" s="405"/>
      <c r="AY116" s="405"/>
      <c r="AZ116" s="405"/>
      <c r="BA116" s="405"/>
      <c r="BB116" s="405"/>
      <c r="BC116" s="405"/>
      <c r="BD116" s="405"/>
      <c r="BE116" s="405"/>
      <c r="BF116" s="405"/>
      <c r="BG116" s="405"/>
      <c r="BH116" s="405"/>
      <c r="BI116" s="405"/>
      <c r="BJ116" s="405"/>
      <c r="BK116" s="405"/>
      <c r="BL116" s="405"/>
      <c r="BM116" s="405"/>
      <c r="BN116" s="405"/>
      <c r="BO116" s="405"/>
      <c r="BP116" s="405"/>
      <c r="BQ116" s="405"/>
      <c r="BR116" s="405"/>
      <c r="BS116" s="405"/>
      <c r="BT116" s="405"/>
      <c r="BU116" s="405"/>
      <c r="BV116" s="405"/>
      <c r="BW116" s="405"/>
      <c r="BX116" s="405"/>
      <c r="BY116" s="405"/>
      <c r="BZ116" s="405"/>
      <c r="CA116" s="405"/>
      <c r="CB116" s="405"/>
      <c r="CC116" s="405"/>
      <c r="CD116" s="405"/>
      <c r="CE116" s="405"/>
      <c r="CF116" s="405"/>
      <c r="CG116" s="405"/>
      <c r="CH116" s="405"/>
      <c r="CI116" s="405"/>
      <c r="CJ116" s="405"/>
      <c r="CK116" s="405"/>
      <c r="CL116" s="405"/>
      <c r="CM116" s="405"/>
      <c r="CN116" s="405"/>
      <c r="CO116" s="405"/>
      <c r="CP116" s="405"/>
      <c r="CQ116" s="405"/>
      <c r="CR116" s="405"/>
      <c r="CS116" s="405"/>
      <c r="CT116" s="405"/>
      <c r="CU116" s="405"/>
    </row>
    <row r="117" s="406" customFormat="true" ht="15" hidden="false" customHeight="true" outlineLevel="0" collapsed="false">
      <c r="A117" s="352"/>
      <c r="B117" s="375" t="s">
        <v>132</v>
      </c>
      <c r="C117" s="375"/>
      <c r="D117" s="407" t="s">
        <v>133</v>
      </c>
      <c r="E117" s="407"/>
      <c r="F117" s="407"/>
      <c r="G117" s="407"/>
      <c r="H117" s="407"/>
      <c r="I117" s="407"/>
      <c r="J117" s="407"/>
      <c r="K117" s="407"/>
      <c r="L117" s="407"/>
      <c r="M117" s="407"/>
      <c r="N117" s="407"/>
      <c r="O117" s="407"/>
      <c r="P117" s="407"/>
      <c r="Q117" s="407"/>
      <c r="R117" s="407"/>
      <c r="S117" s="407"/>
      <c r="T117" s="404"/>
      <c r="U117" s="404"/>
      <c r="V117" s="404"/>
      <c r="W117" s="404"/>
      <c r="X117" s="404"/>
      <c r="Y117" s="404"/>
      <c r="Z117" s="404"/>
      <c r="AA117" s="404"/>
      <c r="AB117" s="404"/>
      <c r="AC117" s="404"/>
      <c r="AD117" s="404"/>
      <c r="AE117" s="404"/>
      <c r="AF117" s="405"/>
      <c r="AG117" s="405"/>
      <c r="AH117" s="405"/>
      <c r="AI117" s="405"/>
      <c r="AJ117" s="405"/>
      <c r="AK117" s="405"/>
      <c r="AL117" s="405"/>
      <c r="AM117" s="405"/>
      <c r="AN117" s="405"/>
      <c r="AO117" s="405"/>
      <c r="AP117" s="405"/>
      <c r="AQ117" s="405"/>
      <c r="AR117" s="405"/>
      <c r="AS117" s="405"/>
      <c r="AT117" s="405"/>
      <c r="AU117" s="405"/>
      <c r="AV117" s="405"/>
      <c r="AW117" s="405"/>
      <c r="AX117" s="405"/>
      <c r="AY117" s="405"/>
      <c r="AZ117" s="405"/>
      <c r="BA117" s="405"/>
      <c r="BB117" s="405"/>
      <c r="BC117" s="405"/>
      <c r="BD117" s="405"/>
      <c r="BE117" s="405"/>
      <c r="BF117" s="405"/>
      <c r="BG117" s="405"/>
      <c r="BH117" s="405"/>
      <c r="BI117" s="405"/>
      <c r="BJ117" s="405"/>
      <c r="BK117" s="405"/>
      <c r="BL117" s="405"/>
      <c r="BM117" s="405"/>
      <c r="BN117" s="405"/>
      <c r="BO117" s="405"/>
      <c r="BP117" s="405"/>
      <c r="BQ117" s="405"/>
      <c r="BR117" s="405"/>
      <c r="BS117" s="405"/>
      <c r="BT117" s="405"/>
      <c r="BU117" s="405"/>
      <c r="BV117" s="405"/>
      <c r="BW117" s="405"/>
      <c r="BX117" s="405"/>
      <c r="BY117" s="405"/>
      <c r="BZ117" s="405"/>
      <c r="CA117" s="405"/>
      <c r="CB117" s="405"/>
      <c r="CC117" s="405"/>
      <c r="CD117" s="405"/>
      <c r="CE117" s="405"/>
      <c r="CF117" s="405"/>
      <c r="CG117" s="405"/>
      <c r="CH117" s="405"/>
      <c r="CI117" s="405"/>
      <c r="CJ117" s="405"/>
      <c r="CK117" s="405"/>
      <c r="CL117" s="405"/>
      <c r="CM117" s="405"/>
      <c r="CN117" s="405"/>
      <c r="CO117" s="405"/>
      <c r="CP117" s="405"/>
      <c r="CQ117" s="405"/>
      <c r="CR117" s="405"/>
      <c r="CS117" s="405"/>
      <c r="CT117" s="405"/>
      <c r="CU117" s="405"/>
    </row>
    <row r="118" s="406" customFormat="true" ht="16.5" hidden="false" customHeight="true" outlineLevel="0" collapsed="false">
      <c r="A118" s="352"/>
      <c r="B118" s="377" t="s">
        <v>135</v>
      </c>
      <c r="C118" s="377"/>
      <c r="D118" s="408" t="n">
        <f aca="false">D35*D$100</f>
        <v>0</v>
      </c>
      <c r="E118" s="408" t="n">
        <f aca="false">E35*E$100</f>
        <v>0</v>
      </c>
      <c r="F118" s="408" t="n">
        <f aca="false">F35*F$100</f>
        <v>0</v>
      </c>
      <c r="G118" s="408" t="n">
        <f aca="false">G35*G$100</f>
        <v>0</v>
      </c>
      <c r="H118" s="408" t="n">
        <f aca="false">H35*H$100</f>
        <v>0</v>
      </c>
      <c r="I118" s="408" t="n">
        <f aca="false">I35*I$100</f>
        <v>0</v>
      </c>
      <c r="J118" s="408" t="n">
        <f aca="false">J35*J$100</f>
        <v>0</v>
      </c>
      <c r="K118" s="408" t="n">
        <f aca="false">K35*K$100</f>
        <v>0</v>
      </c>
      <c r="L118" s="408" t="n">
        <f aca="false">L35*L$100</f>
        <v>0</v>
      </c>
      <c r="M118" s="408" t="n">
        <f aca="false">M35*M$100</f>
        <v>0</v>
      </c>
      <c r="N118" s="408" t="n">
        <f aca="false">N35*N$100</f>
        <v>0</v>
      </c>
      <c r="O118" s="408" t="n">
        <f aca="false">O35*O$100</f>
        <v>0</v>
      </c>
      <c r="P118" s="408" t="n">
        <f aca="false">P35*P$100</f>
        <v>0</v>
      </c>
      <c r="Q118" s="408" t="n">
        <f aca="false">Q35*Q$100</f>
        <v>0</v>
      </c>
      <c r="R118" s="408" t="n">
        <f aca="false">R35*R$100</f>
        <v>0</v>
      </c>
      <c r="S118" s="409" t="n">
        <f aca="false">SUM(D118:R118)</f>
        <v>0</v>
      </c>
      <c r="T118" s="404"/>
      <c r="U118" s="404"/>
      <c r="V118" s="404"/>
      <c r="W118" s="404"/>
      <c r="X118" s="404"/>
      <c r="Y118" s="404"/>
      <c r="Z118" s="404"/>
      <c r="AA118" s="404"/>
      <c r="AB118" s="404"/>
      <c r="AC118" s="404"/>
      <c r="AD118" s="404"/>
      <c r="AE118" s="404"/>
      <c r="AF118" s="405"/>
      <c r="AG118" s="405"/>
      <c r="AH118" s="405"/>
      <c r="AI118" s="405"/>
      <c r="AJ118" s="405"/>
      <c r="AK118" s="405"/>
      <c r="AL118" s="405"/>
      <c r="AM118" s="405"/>
      <c r="AN118" s="405"/>
      <c r="AO118" s="405"/>
      <c r="AP118" s="405"/>
      <c r="AQ118" s="405"/>
      <c r="AR118" s="405"/>
      <c r="AS118" s="405"/>
      <c r="AT118" s="405"/>
      <c r="AU118" s="405"/>
      <c r="AV118" s="405"/>
      <c r="AW118" s="405"/>
      <c r="AX118" s="405"/>
      <c r="AY118" s="405"/>
      <c r="AZ118" s="405"/>
      <c r="BA118" s="405"/>
      <c r="BB118" s="405"/>
      <c r="BC118" s="405"/>
      <c r="BD118" s="405"/>
      <c r="BE118" s="405"/>
      <c r="BF118" s="405"/>
      <c r="BG118" s="405"/>
      <c r="BH118" s="405"/>
      <c r="BI118" s="405"/>
      <c r="BJ118" s="405"/>
      <c r="BK118" s="405"/>
      <c r="BL118" s="405"/>
      <c r="BM118" s="405"/>
      <c r="BN118" s="405"/>
      <c r="BO118" s="405"/>
      <c r="BP118" s="405"/>
      <c r="BQ118" s="405"/>
      <c r="BR118" s="405"/>
      <c r="BS118" s="405"/>
      <c r="BT118" s="405"/>
      <c r="BU118" s="405"/>
      <c r="BV118" s="405"/>
      <c r="BW118" s="405"/>
      <c r="BX118" s="405"/>
      <c r="BY118" s="405"/>
      <c r="BZ118" s="405"/>
      <c r="CA118" s="405"/>
      <c r="CB118" s="405"/>
      <c r="CC118" s="405"/>
      <c r="CD118" s="405"/>
      <c r="CE118" s="405"/>
      <c r="CF118" s="405"/>
      <c r="CG118" s="405"/>
      <c r="CH118" s="405"/>
      <c r="CI118" s="405"/>
      <c r="CJ118" s="405"/>
      <c r="CK118" s="405"/>
      <c r="CL118" s="405"/>
      <c r="CM118" s="405"/>
      <c r="CN118" s="405"/>
      <c r="CO118" s="405"/>
      <c r="CP118" s="405"/>
      <c r="CQ118" s="405"/>
      <c r="CR118" s="405"/>
      <c r="CS118" s="405"/>
      <c r="CT118" s="405"/>
      <c r="CU118" s="405"/>
    </row>
    <row r="119" s="406" customFormat="true" ht="16.5" hidden="false" customHeight="true" outlineLevel="0" collapsed="false">
      <c r="A119" s="352"/>
      <c r="B119" s="379" t="s">
        <v>220</v>
      </c>
      <c r="C119" s="379"/>
      <c r="D119" s="408" t="n">
        <f aca="false">D36*D$100</f>
        <v>0</v>
      </c>
      <c r="E119" s="408" t="n">
        <f aca="false">E36*E$100</f>
        <v>0</v>
      </c>
      <c r="F119" s="408" t="n">
        <f aca="false">F36*F$100</f>
        <v>0</v>
      </c>
      <c r="G119" s="408" t="n">
        <f aca="false">G36*G$100</f>
        <v>0</v>
      </c>
      <c r="H119" s="408" t="n">
        <f aca="false">H36*H$100</f>
        <v>0</v>
      </c>
      <c r="I119" s="408" t="n">
        <f aca="false">I36*I$100</f>
        <v>0</v>
      </c>
      <c r="J119" s="408" t="n">
        <f aca="false">J36*J$100</f>
        <v>0</v>
      </c>
      <c r="K119" s="408" t="n">
        <f aca="false">K36*K$100</f>
        <v>0</v>
      </c>
      <c r="L119" s="408" t="n">
        <f aca="false">L36*L$100</f>
        <v>0</v>
      </c>
      <c r="M119" s="408" t="n">
        <f aca="false">M36*M$100</f>
        <v>0</v>
      </c>
      <c r="N119" s="408" t="n">
        <f aca="false">N36*N$100</f>
        <v>0</v>
      </c>
      <c r="O119" s="408" t="n">
        <f aca="false">O36*O$100</f>
        <v>0</v>
      </c>
      <c r="P119" s="408" t="n">
        <f aca="false">P36*P$100</f>
        <v>0</v>
      </c>
      <c r="Q119" s="408" t="n">
        <f aca="false">Q36*Q$100</f>
        <v>0</v>
      </c>
      <c r="R119" s="408" t="n">
        <f aca="false">R36*R$100</f>
        <v>0</v>
      </c>
      <c r="S119" s="409" t="n">
        <f aca="false">SUM(D119:R119)</f>
        <v>0</v>
      </c>
      <c r="T119" s="404"/>
      <c r="U119" s="404"/>
      <c r="V119" s="404"/>
      <c r="W119" s="404"/>
      <c r="X119" s="404"/>
      <c r="Y119" s="404"/>
      <c r="Z119" s="404"/>
      <c r="AA119" s="404"/>
      <c r="AB119" s="404"/>
      <c r="AC119" s="404"/>
      <c r="AD119" s="404"/>
      <c r="AE119" s="404"/>
      <c r="AF119" s="405"/>
      <c r="AG119" s="405"/>
      <c r="AH119" s="405"/>
      <c r="AI119" s="405"/>
      <c r="AJ119" s="405"/>
      <c r="AK119" s="405"/>
      <c r="AL119" s="405"/>
      <c r="AM119" s="405"/>
      <c r="AN119" s="405"/>
      <c r="AO119" s="405"/>
      <c r="AP119" s="405"/>
      <c r="AQ119" s="405"/>
      <c r="AR119" s="405"/>
      <c r="AS119" s="405"/>
      <c r="AT119" s="405"/>
      <c r="AU119" s="405"/>
      <c r="AV119" s="405"/>
      <c r="AW119" s="405"/>
      <c r="AX119" s="405"/>
      <c r="AY119" s="405"/>
      <c r="AZ119" s="405"/>
      <c r="BA119" s="405"/>
      <c r="BB119" s="405"/>
      <c r="BC119" s="405"/>
      <c r="BD119" s="405"/>
      <c r="BE119" s="405"/>
      <c r="BF119" s="405"/>
      <c r="BG119" s="405"/>
      <c r="BH119" s="405"/>
      <c r="BI119" s="405"/>
      <c r="BJ119" s="405"/>
      <c r="BK119" s="405"/>
      <c r="BL119" s="405"/>
      <c r="BM119" s="405"/>
      <c r="BN119" s="405"/>
      <c r="BO119" s="405"/>
      <c r="BP119" s="405"/>
      <c r="BQ119" s="405"/>
      <c r="BR119" s="405"/>
      <c r="BS119" s="405"/>
      <c r="BT119" s="405"/>
      <c r="BU119" s="405"/>
      <c r="BV119" s="405"/>
      <c r="BW119" s="405"/>
      <c r="BX119" s="405"/>
      <c r="BY119" s="405"/>
      <c r="BZ119" s="405"/>
      <c r="CA119" s="405"/>
      <c r="CB119" s="405"/>
      <c r="CC119" s="405"/>
      <c r="CD119" s="405"/>
      <c r="CE119" s="405"/>
      <c r="CF119" s="405"/>
      <c r="CG119" s="405"/>
      <c r="CH119" s="405"/>
      <c r="CI119" s="405"/>
      <c r="CJ119" s="405"/>
      <c r="CK119" s="405"/>
      <c r="CL119" s="405"/>
      <c r="CM119" s="405"/>
      <c r="CN119" s="405"/>
      <c r="CO119" s="405"/>
      <c r="CP119" s="405"/>
      <c r="CQ119" s="405"/>
      <c r="CR119" s="405"/>
      <c r="CS119" s="405"/>
      <c r="CT119" s="405"/>
      <c r="CU119" s="405"/>
    </row>
    <row r="120" s="406" customFormat="true" ht="16.5" hidden="false" customHeight="true" outlineLevel="0" collapsed="false">
      <c r="A120" s="352"/>
      <c r="B120" s="377" t="s">
        <v>141</v>
      </c>
      <c r="C120" s="377"/>
      <c r="D120" s="408" t="n">
        <f aca="false">D37*D$100</f>
        <v>0</v>
      </c>
      <c r="E120" s="408" t="n">
        <f aca="false">E37*E$100</f>
        <v>0</v>
      </c>
      <c r="F120" s="408" t="n">
        <f aca="false">F37*F$100</f>
        <v>0</v>
      </c>
      <c r="G120" s="408" t="n">
        <f aca="false">G37*G$100</f>
        <v>0</v>
      </c>
      <c r="H120" s="408" t="n">
        <f aca="false">H37*H$100</f>
        <v>0</v>
      </c>
      <c r="I120" s="408" t="n">
        <f aca="false">I37*I$100</f>
        <v>0</v>
      </c>
      <c r="J120" s="408" t="n">
        <f aca="false">J37*J$100</f>
        <v>0</v>
      </c>
      <c r="K120" s="408" t="n">
        <f aca="false">K37*K$100</f>
        <v>0</v>
      </c>
      <c r="L120" s="408" t="n">
        <f aca="false">L37*L$100</f>
        <v>0</v>
      </c>
      <c r="M120" s="408" t="n">
        <f aca="false">M37*M$100</f>
        <v>0</v>
      </c>
      <c r="N120" s="408" t="n">
        <f aca="false">N37*N$100</f>
        <v>0</v>
      </c>
      <c r="O120" s="408" t="n">
        <f aca="false">O37*O$100</f>
        <v>0</v>
      </c>
      <c r="P120" s="408" t="n">
        <f aca="false">P37*P$100</f>
        <v>0</v>
      </c>
      <c r="Q120" s="408" t="n">
        <f aca="false">Q37*Q$100</f>
        <v>0</v>
      </c>
      <c r="R120" s="408" t="n">
        <f aca="false">R37*R$100</f>
        <v>0</v>
      </c>
      <c r="S120" s="409" t="n">
        <f aca="false">SUM(D120:R120)</f>
        <v>0</v>
      </c>
      <c r="T120" s="404"/>
      <c r="U120" s="404"/>
      <c r="V120" s="404"/>
      <c r="W120" s="404"/>
      <c r="X120" s="404"/>
      <c r="Y120" s="404"/>
      <c r="Z120" s="404"/>
      <c r="AA120" s="404"/>
      <c r="AB120" s="404"/>
      <c r="AC120" s="404"/>
      <c r="AD120" s="404"/>
      <c r="AE120" s="404"/>
      <c r="AF120" s="405"/>
      <c r="AG120" s="405"/>
      <c r="AH120" s="405"/>
      <c r="AI120" s="405"/>
      <c r="AJ120" s="405"/>
      <c r="AK120" s="405"/>
      <c r="AL120" s="405"/>
      <c r="AM120" s="405"/>
      <c r="AN120" s="405"/>
      <c r="AO120" s="405"/>
      <c r="AP120" s="405"/>
      <c r="AQ120" s="405"/>
      <c r="AR120" s="405"/>
      <c r="AS120" s="405"/>
      <c r="AT120" s="405"/>
      <c r="AU120" s="405"/>
      <c r="AV120" s="405"/>
      <c r="AW120" s="405"/>
      <c r="AX120" s="405"/>
      <c r="AY120" s="405"/>
      <c r="AZ120" s="405"/>
      <c r="BA120" s="405"/>
      <c r="BB120" s="405"/>
      <c r="BC120" s="405"/>
      <c r="BD120" s="405"/>
      <c r="BE120" s="405"/>
      <c r="BF120" s="405"/>
      <c r="BG120" s="405"/>
      <c r="BH120" s="405"/>
      <c r="BI120" s="405"/>
      <c r="BJ120" s="405"/>
      <c r="BK120" s="405"/>
      <c r="BL120" s="405"/>
      <c r="BM120" s="405"/>
      <c r="BN120" s="405"/>
      <c r="BO120" s="405"/>
      <c r="BP120" s="405"/>
      <c r="BQ120" s="405"/>
      <c r="BR120" s="405"/>
      <c r="BS120" s="405"/>
      <c r="BT120" s="405"/>
      <c r="BU120" s="405"/>
      <c r="BV120" s="405"/>
      <c r="BW120" s="405"/>
      <c r="BX120" s="405"/>
      <c r="BY120" s="405"/>
      <c r="BZ120" s="405"/>
      <c r="CA120" s="405"/>
      <c r="CB120" s="405"/>
      <c r="CC120" s="405"/>
      <c r="CD120" s="405"/>
      <c r="CE120" s="405"/>
      <c r="CF120" s="405"/>
      <c r="CG120" s="405"/>
      <c r="CH120" s="405"/>
      <c r="CI120" s="405"/>
      <c r="CJ120" s="405"/>
      <c r="CK120" s="405"/>
      <c r="CL120" s="405"/>
      <c r="CM120" s="405"/>
      <c r="CN120" s="405"/>
      <c r="CO120" s="405"/>
      <c r="CP120" s="405"/>
      <c r="CQ120" s="405"/>
      <c r="CR120" s="405"/>
      <c r="CS120" s="405"/>
      <c r="CT120" s="405"/>
      <c r="CU120" s="405"/>
    </row>
    <row r="121" s="406" customFormat="true" ht="16.5" hidden="false" customHeight="true" outlineLevel="0" collapsed="false">
      <c r="A121" s="352"/>
      <c r="B121" s="377" t="s">
        <v>137</v>
      </c>
      <c r="C121" s="377"/>
      <c r="D121" s="408" t="n">
        <f aca="false">D38*D$100</f>
        <v>0</v>
      </c>
      <c r="E121" s="408" t="n">
        <f aca="false">E38*E$100</f>
        <v>0</v>
      </c>
      <c r="F121" s="408" t="n">
        <f aca="false">F38*F$100</f>
        <v>0</v>
      </c>
      <c r="G121" s="408" t="n">
        <f aca="false">G38*G$100</f>
        <v>0</v>
      </c>
      <c r="H121" s="408" t="n">
        <f aca="false">H38*H$100</f>
        <v>0</v>
      </c>
      <c r="I121" s="408" t="n">
        <f aca="false">I38*I$100</f>
        <v>0</v>
      </c>
      <c r="J121" s="408" t="n">
        <f aca="false">J38*J$100</f>
        <v>0</v>
      </c>
      <c r="K121" s="408" t="n">
        <f aca="false">K38*K$100</f>
        <v>0</v>
      </c>
      <c r="L121" s="408" t="n">
        <f aca="false">L38*L$100</f>
        <v>0</v>
      </c>
      <c r="M121" s="408" t="n">
        <f aca="false">M38*M$100</f>
        <v>0</v>
      </c>
      <c r="N121" s="408" t="n">
        <f aca="false">N38*N$100</f>
        <v>0</v>
      </c>
      <c r="O121" s="408" t="n">
        <f aca="false">O38*O$100</f>
        <v>0</v>
      </c>
      <c r="P121" s="408" t="n">
        <f aca="false">P38*P$100</f>
        <v>0</v>
      </c>
      <c r="Q121" s="408" t="n">
        <f aca="false">Q38*Q$100</f>
        <v>0</v>
      </c>
      <c r="R121" s="408" t="n">
        <f aca="false">R38*R$100</f>
        <v>0</v>
      </c>
      <c r="S121" s="409" t="n">
        <f aca="false">SUM(D121:R121)</f>
        <v>0</v>
      </c>
      <c r="T121" s="404"/>
      <c r="U121" s="404"/>
      <c r="V121" s="404"/>
      <c r="W121" s="404"/>
      <c r="X121" s="404"/>
      <c r="Y121" s="404"/>
      <c r="Z121" s="404"/>
      <c r="AA121" s="404"/>
      <c r="AB121" s="404"/>
      <c r="AC121" s="404"/>
      <c r="AD121" s="404"/>
      <c r="AE121" s="404"/>
      <c r="AF121" s="405"/>
      <c r="AG121" s="405"/>
      <c r="AH121" s="405"/>
      <c r="AI121" s="405"/>
      <c r="AJ121" s="405"/>
      <c r="AK121" s="405"/>
      <c r="AL121" s="405"/>
      <c r="AM121" s="405"/>
      <c r="AN121" s="405"/>
      <c r="AO121" s="405"/>
      <c r="AP121" s="405"/>
      <c r="AQ121" s="405"/>
      <c r="AR121" s="405"/>
      <c r="AS121" s="405"/>
      <c r="AT121" s="405"/>
      <c r="AU121" s="405"/>
      <c r="AV121" s="405"/>
      <c r="AW121" s="405"/>
      <c r="AX121" s="405"/>
      <c r="AY121" s="405"/>
      <c r="AZ121" s="405"/>
      <c r="BA121" s="405"/>
      <c r="BB121" s="405"/>
      <c r="BC121" s="405"/>
      <c r="BD121" s="405"/>
      <c r="BE121" s="405"/>
      <c r="BF121" s="405"/>
      <c r="BG121" s="405"/>
      <c r="BH121" s="405"/>
      <c r="BI121" s="405"/>
      <c r="BJ121" s="405"/>
      <c r="BK121" s="405"/>
      <c r="BL121" s="405"/>
      <c r="BM121" s="405"/>
      <c r="BN121" s="405"/>
      <c r="BO121" s="405"/>
      <c r="BP121" s="405"/>
      <c r="BQ121" s="405"/>
      <c r="BR121" s="405"/>
      <c r="BS121" s="405"/>
      <c r="BT121" s="405"/>
      <c r="BU121" s="405"/>
      <c r="BV121" s="405"/>
      <c r="BW121" s="405"/>
      <c r="BX121" s="405"/>
      <c r="BY121" s="405"/>
      <c r="BZ121" s="405"/>
      <c r="CA121" s="405"/>
      <c r="CB121" s="405"/>
      <c r="CC121" s="405"/>
      <c r="CD121" s="405"/>
      <c r="CE121" s="405"/>
      <c r="CF121" s="405"/>
      <c r="CG121" s="405"/>
      <c r="CH121" s="405"/>
      <c r="CI121" s="405"/>
      <c r="CJ121" s="405"/>
      <c r="CK121" s="405"/>
      <c r="CL121" s="405"/>
      <c r="CM121" s="405"/>
      <c r="CN121" s="405"/>
      <c r="CO121" s="405"/>
      <c r="CP121" s="405"/>
      <c r="CQ121" s="405"/>
      <c r="CR121" s="405"/>
      <c r="CS121" s="405"/>
      <c r="CT121" s="405"/>
      <c r="CU121" s="405"/>
    </row>
    <row r="122" s="406" customFormat="true" ht="16.5" hidden="false" customHeight="true" outlineLevel="0" collapsed="false">
      <c r="A122" s="352"/>
      <c r="B122" s="379" t="s">
        <v>142</v>
      </c>
      <c r="C122" s="380" t="s">
        <v>143</v>
      </c>
      <c r="D122" s="408" t="n">
        <f aca="false">D39*D$100</f>
        <v>0</v>
      </c>
      <c r="E122" s="408" t="n">
        <f aca="false">E39*E$100</f>
        <v>0</v>
      </c>
      <c r="F122" s="408" t="n">
        <f aca="false">F39*F$100</f>
        <v>0</v>
      </c>
      <c r="G122" s="408" t="n">
        <f aca="false">G39*G$100</f>
        <v>0</v>
      </c>
      <c r="H122" s="408" t="n">
        <f aca="false">H39*H$100</f>
        <v>0</v>
      </c>
      <c r="I122" s="408" t="n">
        <f aca="false">I39*I$100</f>
        <v>0</v>
      </c>
      <c r="J122" s="408" t="n">
        <f aca="false">J39*J$100</f>
        <v>0</v>
      </c>
      <c r="K122" s="408" t="n">
        <f aca="false">K39*K$100</f>
        <v>0</v>
      </c>
      <c r="L122" s="408" t="n">
        <f aca="false">L39*L$100</f>
        <v>0</v>
      </c>
      <c r="M122" s="408" t="n">
        <f aca="false">M39*M$100</f>
        <v>0</v>
      </c>
      <c r="N122" s="408" t="n">
        <f aca="false">N39*N$100</f>
        <v>0</v>
      </c>
      <c r="O122" s="408" t="n">
        <f aca="false">O39*O$100</f>
        <v>0</v>
      </c>
      <c r="P122" s="408" t="n">
        <f aca="false">P39*P$100</f>
        <v>0</v>
      </c>
      <c r="Q122" s="408" t="n">
        <f aca="false">Q39*Q$100</f>
        <v>0</v>
      </c>
      <c r="R122" s="408" t="n">
        <f aca="false">R39*R$100</f>
        <v>0</v>
      </c>
      <c r="S122" s="409" t="n">
        <f aca="false">SUM(D122:R122)</f>
        <v>0</v>
      </c>
      <c r="T122" s="404"/>
      <c r="U122" s="404"/>
      <c r="V122" s="404"/>
      <c r="W122" s="404"/>
      <c r="X122" s="404"/>
      <c r="Y122" s="404"/>
      <c r="Z122" s="404"/>
      <c r="AA122" s="404"/>
      <c r="AB122" s="404"/>
      <c r="AC122" s="404"/>
      <c r="AD122" s="404"/>
      <c r="AE122" s="404"/>
      <c r="AF122" s="405"/>
      <c r="AG122" s="405"/>
      <c r="AH122" s="405"/>
      <c r="AI122" s="405"/>
      <c r="AJ122" s="405"/>
      <c r="AK122" s="405"/>
      <c r="AL122" s="405"/>
      <c r="AM122" s="405"/>
      <c r="AN122" s="405"/>
      <c r="AO122" s="405"/>
      <c r="AP122" s="405"/>
      <c r="AQ122" s="405"/>
      <c r="AR122" s="405"/>
      <c r="AS122" s="405"/>
      <c r="AT122" s="405"/>
      <c r="AU122" s="405"/>
      <c r="AV122" s="405"/>
      <c r="AW122" s="405"/>
      <c r="AX122" s="405"/>
      <c r="AY122" s="405"/>
      <c r="AZ122" s="405"/>
      <c r="BA122" s="405"/>
      <c r="BB122" s="405"/>
      <c r="BC122" s="405"/>
      <c r="BD122" s="405"/>
      <c r="BE122" s="405"/>
      <c r="BF122" s="405"/>
      <c r="BG122" s="405"/>
      <c r="BH122" s="405"/>
      <c r="BI122" s="405"/>
      <c r="BJ122" s="405"/>
      <c r="BK122" s="405"/>
      <c r="BL122" s="405"/>
      <c r="BM122" s="405"/>
      <c r="BN122" s="405"/>
      <c r="BO122" s="405"/>
      <c r="BP122" s="405"/>
      <c r="BQ122" s="405"/>
      <c r="BR122" s="405"/>
      <c r="BS122" s="405"/>
      <c r="BT122" s="405"/>
      <c r="BU122" s="405"/>
      <c r="BV122" s="405"/>
      <c r="BW122" s="405"/>
      <c r="BX122" s="405"/>
      <c r="BY122" s="405"/>
      <c r="BZ122" s="405"/>
      <c r="CA122" s="405"/>
      <c r="CB122" s="405"/>
      <c r="CC122" s="405"/>
      <c r="CD122" s="405"/>
      <c r="CE122" s="405"/>
      <c r="CF122" s="405"/>
      <c r="CG122" s="405"/>
      <c r="CH122" s="405"/>
      <c r="CI122" s="405"/>
      <c r="CJ122" s="405"/>
      <c r="CK122" s="405"/>
      <c r="CL122" s="405"/>
      <c r="CM122" s="405"/>
      <c r="CN122" s="405"/>
      <c r="CO122" s="405"/>
      <c r="CP122" s="405"/>
      <c r="CQ122" s="405"/>
      <c r="CR122" s="405"/>
      <c r="CS122" s="405"/>
      <c r="CT122" s="405"/>
      <c r="CU122" s="405"/>
    </row>
    <row r="123" s="406" customFormat="true" ht="22.5" hidden="false" customHeight="true" outlineLevel="0" collapsed="false">
      <c r="A123" s="352"/>
      <c r="B123" s="379"/>
      <c r="C123" s="381" t="s">
        <v>144</v>
      </c>
      <c r="D123" s="408" t="n">
        <f aca="false">D40*D$100</f>
        <v>0</v>
      </c>
      <c r="E123" s="408" t="n">
        <f aca="false">E40*E$100</f>
        <v>0</v>
      </c>
      <c r="F123" s="408" t="n">
        <f aca="false">F40*F$100</f>
        <v>0</v>
      </c>
      <c r="G123" s="408" t="n">
        <f aca="false">G40*G$100</f>
        <v>0</v>
      </c>
      <c r="H123" s="408" t="n">
        <f aca="false">H40*H$100</f>
        <v>0</v>
      </c>
      <c r="I123" s="408" t="n">
        <f aca="false">I40*I$100</f>
        <v>0</v>
      </c>
      <c r="J123" s="408" t="n">
        <f aca="false">J40*J$100</f>
        <v>0</v>
      </c>
      <c r="K123" s="408" t="n">
        <f aca="false">K40*K$100</f>
        <v>0</v>
      </c>
      <c r="L123" s="408" t="n">
        <f aca="false">L40*L$100</f>
        <v>0</v>
      </c>
      <c r="M123" s="408" t="n">
        <f aca="false">M40*M$100</f>
        <v>0</v>
      </c>
      <c r="N123" s="408" t="n">
        <f aca="false">N40*N$100</f>
        <v>0</v>
      </c>
      <c r="O123" s="408" t="n">
        <f aca="false">O40*O$100</f>
        <v>0</v>
      </c>
      <c r="P123" s="408" t="n">
        <f aca="false">P40*P$100</f>
        <v>0</v>
      </c>
      <c r="Q123" s="408" t="n">
        <f aca="false">Q40*Q$100</f>
        <v>0</v>
      </c>
      <c r="R123" s="408" t="n">
        <f aca="false">R40*R$100</f>
        <v>0</v>
      </c>
      <c r="S123" s="409" t="n">
        <f aca="false">SUM(D123:R123)</f>
        <v>0</v>
      </c>
      <c r="T123" s="404"/>
      <c r="U123" s="404"/>
      <c r="V123" s="404"/>
      <c r="W123" s="404"/>
      <c r="X123" s="404"/>
      <c r="Y123" s="404"/>
      <c r="Z123" s="404"/>
      <c r="AA123" s="404"/>
      <c r="AB123" s="404"/>
      <c r="AC123" s="404"/>
      <c r="AD123" s="404"/>
      <c r="AE123" s="404"/>
      <c r="AF123" s="405"/>
      <c r="AG123" s="405"/>
      <c r="AH123" s="405"/>
      <c r="AI123" s="405"/>
      <c r="AJ123" s="405"/>
      <c r="AK123" s="405"/>
      <c r="AL123" s="405"/>
      <c r="AM123" s="405"/>
      <c r="AN123" s="405"/>
      <c r="AO123" s="405"/>
      <c r="AP123" s="405"/>
      <c r="AQ123" s="405"/>
      <c r="AR123" s="405"/>
      <c r="AS123" s="405"/>
      <c r="AT123" s="405"/>
      <c r="AU123" s="405"/>
      <c r="AV123" s="405"/>
      <c r="AW123" s="405"/>
      <c r="AX123" s="405"/>
      <c r="AY123" s="405"/>
      <c r="AZ123" s="405"/>
      <c r="BA123" s="405"/>
      <c r="BB123" s="405"/>
      <c r="BC123" s="405"/>
      <c r="BD123" s="405"/>
      <c r="BE123" s="405"/>
      <c r="BF123" s="405"/>
      <c r="BG123" s="405"/>
      <c r="BH123" s="405"/>
      <c r="BI123" s="405"/>
      <c r="BJ123" s="405"/>
      <c r="BK123" s="405"/>
      <c r="BL123" s="405"/>
      <c r="BM123" s="405"/>
      <c r="BN123" s="405"/>
      <c r="BO123" s="405"/>
      <c r="BP123" s="405"/>
      <c r="BQ123" s="405"/>
      <c r="BR123" s="405"/>
      <c r="BS123" s="405"/>
      <c r="BT123" s="405"/>
      <c r="BU123" s="405"/>
      <c r="BV123" s="405"/>
      <c r="BW123" s="405"/>
      <c r="BX123" s="405"/>
      <c r="BY123" s="405"/>
      <c r="BZ123" s="405"/>
      <c r="CA123" s="405"/>
      <c r="CB123" s="405"/>
      <c r="CC123" s="405"/>
      <c r="CD123" s="405"/>
      <c r="CE123" s="405"/>
      <c r="CF123" s="405"/>
      <c r="CG123" s="405"/>
      <c r="CH123" s="405"/>
      <c r="CI123" s="405"/>
      <c r="CJ123" s="405"/>
      <c r="CK123" s="405"/>
      <c r="CL123" s="405"/>
      <c r="CM123" s="405"/>
      <c r="CN123" s="405"/>
      <c r="CO123" s="405"/>
      <c r="CP123" s="405"/>
      <c r="CQ123" s="405"/>
      <c r="CR123" s="405"/>
      <c r="CS123" s="405"/>
      <c r="CT123" s="405"/>
      <c r="CU123" s="405"/>
    </row>
    <row r="124" s="406" customFormat="true" ht="16.5" hidden="false" customHeight="true" outlineLevel="0" collapsed="false">
      <c r="A124" s="352"/>
      <c r="B124" s="410" t="s">
        <v>240</v>
      </c>
      <c r="C124" s="410"/>
      <c r="D124" s="408" t="n">
        <f aca="false">D41*D$99</f>
        <v>0</v>
      </c>
      <c r="E124" s="408" t="n">
        <f aca="false">E41*E$99</f>
        <v>0</v>
      </c>
      <c r="F124" s="408" t="n">
        <f aca="false">F41*F$99</f>
        <v>0</v>
      </c>
      <c r="G124" s="408" t="n">
        <f aca="false">G41*G$99</f>
        <v>0</v>
      </c>
      <c r="H124" s="408" t="n">
        <f aca="false">H41*H$99</f>
        <v>0</v>
      </c>
      <c r="I124" s="408" t="n">
        <f aca="false">I41*I$100</f>
        <v>0</v>
      </c>
      <c r="J124" s="408" t="n">
        <f aca="false">J41*J$99</f>
        <v>0</v>
      </c>
      <c r="K124" s="408" t="n">
        <f aca="false">K41*K$99</f>
        <v>0</v>
      </c>
      <c r="L124" s="408" t="n">
        <f aca="false">L41*L$99</f>
        <v>0</v>
      </c>
      <c r="M124" s="408" t="n">
        <f aca="false">M41*M$99</f>
        <v>0</v>
      </c>
      <c r="N124" s="408" t="n">
        <f aca="false">N41*N$99</f>
        <v>0</v>
      </c>
      <c r="O124" s="408" t="n">
        <f aca="false">O41*O$99</f>
        <v>0</v>
      </c>
      <c r="P124" s="408" t="n">
        <f aca="false">P41*P$99</f>
        <v>0</v>
      </c>
      <c r="Q124" s="408" t="n">
        <f aca="false">Q41*Q$99</f>
        <v>0</v>
      </c>
      <c r="R124" s="408" t="n">
        <f aca="false">R41*R$99</f>
        <v>0</v>
      </c>
      <c r="S124" s="409" t="n">
        <f aca="false">SUM(D124:R124)</f>
        <v>0</v>
      </c>
      <c r="T124" s="404"/>
      <c r="U124" s="404"/>
      <c r="V124" s="404"/>
      <c r="W124" s="404"/>
      <c r="X124" s="404"/>
      <c r="Y124" s="404"/>
      <c r="Z124" s="404"/>
      <c r="AA124" s="404"/>
      <c r="AB124" s="404"/>
      <c r="AC124" s="404"/>
      <c r="AD124" s="404"/>
      <c r="AE124" s="404"/>
      <c r="AF124" s="405"/>
      <c r="AG124" s="405"/>
      <c r="AH124" s="405"/>
      <c r="AI124" s="405"/>
      <c r="AJ124" s="405"/>
      <c r="AK124" s="405"/>
      <c r="AL124" s="405"/>
      <c r="AM124" s="405"/>
      <c r="AN124" s="405"/>
      <c r="AO124" s="405"/>
      <c r="AP124" s="405"/>
      <c r="AQ124" s="405"/>
      <c r="AR124" s="405"/>
      <c r="AS124" s="405"/>
      <c r="AT124" s="405"/>
      <c r="AU124" s="405"/>
      <c r="AV124" s="405"/>
      <c r="AW124" s="405"/>
      <c r="AX124" s="405"/>
      <c r="AY124" s="405"/>
      <c r="AZ124" s="405"/>
      <c r="BA124" s="405"/>
      <c r="BB124" s="405"/>
      <c r="BC124" s="405"/>
      <c r="BD124" s="405"/>
      <c r="BE124" s="405"/>
      <c r="BF124" s="405"/>
      <c r="BG124" s="405"/>
      <c r="BH124" s="405"/>
      <c r="BI124" s="405"/>
      <c r="BJ124" s="405"/>
      <c r="BK124" s="405"/>
      <c r="BL124" s="405"/>
      <c r="BM124" s="405"/>
      <c r="BN124" s="405"/>
      <c r="BO124" s="405"/>
      <c r="BP124" s="405"/>
      <c r="BQ124" s="405"/>
      <c r="BR124" s="405"/>
      <c r="BS124" s="405"/>
      <c r="BT124" s="405"/>
      <c r="BU124" s="405"/>
      <c r="BV124" s="405"/>
      <c r="BW124" s="405"/>
      <c r="BX124" s="405"/>
      <c r="BY124" s="405"/>
      <c r="BZ124" s="405"/>
      <c r="CA124" s="405"/>
      <c r="CB124" s="405"/>
      <c r="CC124" s="405"/>
      <c r="CD124" s="405"/>
      <c r="CE124" s="405"/>
      <c r="CF124" s="405"/>
      <c r="CG124" s="405"/>
      <c r="CH124" s="405"/>
      <c r="CI124" s="405"/>
      <c r="CJ124" s="405"/>
      <c r="CK124" s="405"/>
      <c r="CL124" s="405"/>
      <c r="CM124" s="405"/>
      <c r="CN124" s="405"/>
      <c r="CO124" s="405"/>
      <c r="CP124" s="405"/>
      <c r="CQ124" s="405"/>
      <c r="CR124" s="405"/>
      <c r="CS124" s="405"/>
      <c r="CT124" s="405"/>
      <c r="CU124" s="405"/>
    </row>
    <row r="125" s="406" customFormat="true" ht="16.5" hidden="false" customHeight="true" outlineLevel="0" collapsed="false">
      <c r="A125" s="352"/>
      <c r="B125" s="375" t="s">
        <v>147</v>
      </c>
      <c r="C125" s="375"/>
      <c r="D125" s="411"/>
      <c r="E125" s="411"/>
      <c r="F125" s="411"/>
      <c r="G125" s="411"/>
      <c r="H125" s="411"/>
      <c r="I125" s="411"/>
      <c r="J125" s="411"/>
      <c r="K125" s="411"/>
      <c r="L125" s="411"/>
      <c r="M125" s="411"/>
      <c r="N125" s="411"/>
      <c r="O125" s="411"/>
      <c r="P125" s="411"/>
      <c r="Q125" s="411"/>
      <c r="R125" s="411"/>
      <c r="S125" s="411"/>
      <c r="T125" s="404"/>
      <c r="U125" s="404"/>
      <c r="V125" s="404"/>
      <c r="W125" s="404"/>
      <c r="X125" s="404"/>
      <c r="Y125" s="404"/>
      <c r="Z125" s="404"/>
      <c r="AA125" s="404"/>
      <c r="AB125" s="404"/>
      <c r="AC125" s="404"/>
      <c r="AD125" s="404"/>
      <c r="AE125" s="404"/>
      <c r="AF125" s="405"/>
      <c r="AG125" s="405"/>
      <c r="AH125" s="405"/>
      <c r="AI125" s="405"/>
      <c r="AJ125" s="405"/>
      <c r="AK125" s="405"/>
      <c r="AL125" s="405"/>
      <c r="AM125" s="405"/>
      <c r="AN125" s="405"/>
      <c r="AO125" s="405"/>
      <c r="AP125" s="405"/>
      <c r="AQ125" s="405"/>
      <c r="AR125" s="405"/>
      <c r="AS125" s="405"/>
      <c r="AT125" s="405"/>
      <c r="AU125" s="405"/>
      <c r="AV125" s="405"/>
      <c r="AW125" s="405"/>
      <c r="AX125" s="405"/>
      <c r="AY125" s="405"/>
      <c r="AZ125" s="405"/>
      <c r="BA125" s="405"/>
      <c r="BB125" s="405"/>
      <c r="BC125" s="405"/>
      <c r="BD125" s="405"/>
      <c r="BE125" s="405"/>
      <c r="BF125" s="405"/>
      <c r="BG125" s="405"/>
      <c r="BH125" s="405"/>
      <c r="BI125" s="405"/>
      <c r="BJ125" s="405"/>
      <c r="BK125" s="405"/>
      <c r="BL125" s="405"/>
      <c r="BM125" s="405"/>
      <c r="BN125" s="405"/>
      <c r="BO125" s="405"/>
      <c r="BP125" s="405"/>
      <c r="BQ125" s="405"/>
      <c r="BR125" s="405"/>
      <c r="BS125" s="405"/>
      <c r="BT125" s="405"/>
      <c r="BU125" s="405"/>
      <c r="BV125" s="405"/>
      <c r="BW125" s="405"/>
      <c r="BX125" s="405"/>
      <c r="BY125" s="405"/>
      <c r="BZ125" s="405"/>
      <c r="CA125" s="405"/>
      <c r="CB125" s="405"/>
      <c r="CC125" s="405"/>
      <c r="CD125" s="405"/>
      <c r="CE125" s="405"/>
      <c r="CF125" s="405"/>
      <c r="CG125" s="405"/>
      <c r="CH125" s="405"/>
      <c r="CI125" s="405"/>
      <c r="CJ125" s="405"/>
      <c r="CK125" s="405"/>
      <c r="CL125" s="405"/>
      <c r="CM125" s="405"/>
      <c r="CN125" s="405"/>
      <c r="CO125" s="405"/>
      <c r="CP125" s="405"/>
      <c r="CQ125" s="405"/>
      <c r="CR125" s="405"/>
      <c r="CS125" s="405"/>
      <c r="CT125" s="405"/>
      <c r="CU125" s="405"/>
    </row>
    <row r="126" s="406" customFormat="true" ht="16.5" hidden="false" customHeight="true" outlineLevel="0" collapsed="false">
      <c r="A126" s="352"/>
      <c r="B126" s="377" t="s">
        <v>148</v>
      </c>
      <c r="C126" s="377"/>
      <c r="D126" s="408" t="n">
        <f aca="false">D43*D$100</f>
        <v>0</v>
      </c>
      <c r="E126" s="408" t="n">
        <f aca="false">E43*E$100</f>
        <v>0</v>
      </c>
      <c r="F126" s="408" t="n">
        <f aca="false">F43*F$100</f>
        <v>0</v>
      </c>
      <c r="G126" s="408" t="n">
        <f aca="false">G43*G$100</f>
        <v>0</v>
      </c>
      <c r="H126" s="408" t="n">
        <f aca="false">H43*H$100</f>
        <v>0</v>
      </c>
      <c r="I126" s="408" t="n">
        <f aca="false">I43*I$100</f>
        <v>0</v>
      </c>
      <c r="J126" s="408" t="n">
        <f aca="false">J43*J$100</f>
        <v>0</v>
      </c>
      <c r="K126" s="408" t="n">
        <f aca="false">K43*K$100</f>
        <v>0</v>
      </c>
      <c r="L126" s="408" t="n">
        <f aca="false">L43*L$100</f>
        <v>0</v>
      </c>
      <c r="M126" s="408" t="n">
        <f aca="false">M43*M$100</f>
        <v>0</v>
      </c>
      <c r="N126" s="408" t="n">
        <f aca="false">N43*N$100</f>
        <v>0</v>
      </c>
      <c r="O126" s="408" t="n">
        <f aca="false">O43*O$100</f>
        <v>0</v>
      </c>
      <c r="P126" s="408" t="n">
        <f aca="false">P43*P$100</f>
        <v>0</v>
      </c>
      <c r="Q126" s="408" t="n">
        <f aca="false">Q43*Q$100</f>
        <v>0</v>
      </c>
      <c r="R126" s="408" t="n">
        <f aca="false">R43*R$100</f>
        <v>0</v>
      </c>
      <c r="S126" s="409" t="n">
        <f aca="false">SUM(D126:R126)</f>
        <v>0</v>
      </c>
      <c r="T126" s="404"/>
      <c r="U126" s="404"/>
      <c r="V126" s="404"/>
      <c r="W126" s="404"/>
      <c r="X126" s="404"/>
      <c r="Y126" s="404"/>
      <c r="Z126" s="404"/>
      <c r="AA126" s="404"/>
      <c r="AB126" s="404"/>
      <c r="AC126" s="404"/>
      <c r="AD126" s="404"/>
      <c r="AE126" s="404"/>
      <c r="AF126" s="405"/>
      <c r="AG126" s="405"/>
      <c r="AH126" s="405"/>
      <c r="AI126" s="405"/>
      <c r="AJ126" s="405"/>
      <c r="AK126" s="405"/>
      <c r="AL126" s="405"/>
      <c r="AM126" s="405"/>
      <c r="AN126" s="405"/>
      <c r="AO126" s="405"/>
      <c r="AP126" s="405"/>
      <c r="AQ126" s="405"/>
      <c r="AR126" s="405"/>
      <c r="AS126" s="405"/>
      <c r="AT126" s="405"/>
      <c r="AU126" s="405"/>
      <c r="AV126" s="405"/>
      <c r="AW126" s="405"/>
      <c r="AX126" s="405"/>
      <c r="AY126" s="405"/>
      <c r="AZ126" s="405"/>
      <c r="BA126" s="405"/>
      <c r="BB126" s="405"/>
      <c r="BC126" s="405"/>
      <c r="BD126" s="405"/>
      <c r="BE126" s="405"/>
      <c r="BF126" s="405"/>
      <c r="BG126" s="405"/>
      <c r="BH126" s="405"/>
      <c r="BI126" s="405"/>
      <c r="BJ126" s="405"/>
      <c r="BK126" s="405"/>
      <c r="BL126" s="405"/>
      <c r="BM126" s="405"/>
      <c r="BN126" s="405"/>
      <c r="BO126" s="405"/>
      <c r="BP126" s="405"/>
      <c r="BQ126" s="405"/>
      <c r="BR126" s="405"/>
      <c r="BS126" s="405"/>
      <c r="BT126" s="405"/>
      <c r="BU126" s="405"/>
      <c r="BV126" s="405"/>
      <c r="BW126" s="405"/>
      <c r="BX126" s="405"/>
      <c r="BY126" s="405"/>
      <c r="BZ126" s="405"/>
      <c r="CA126" s="405"/>
      <c r="CB126" s="405"/>
      <c r="CC126" s="405"/>
      <c r="CD126" s="405"/>
      <c r="CE126" s="405"/>
      <c r="CF126" s="405"/>
      <c r="CG126" s="405"/>
      <c r="CH126" s="405"/>
      <c r="CI126" s="405"/>
      <c r="CJ126" s="405"/>
      <c r="CK126" s="405"/>
      <c r="CL126" s="405"/>
      <c r="CM126" s="405"/>
      <c r="CN126" s="405"/>
      <c r="CO126" s="405"/>
      <c r="CP126" s="405"/>
      <c r="CQ126" s="405"/>
      <c r="CR126" s="405"/>
      <c r="CS126" s="405"/>
      <c r="CT126" s="405"/>
      <c r="CU126" s="405"/>
    </row>
    <row r="127" s="406" customFormat="true" ht="16.5" hidden="false" customHeight="true" outlineLevel="0" collapsed="false">
      <c r="A127" s="352"/>
      <c r="B127" s="377" t="s">
        <v>150</v>
      </c>
      <c r="C127" s="377"/>
      <c r="D127" s="408" t="n">
        <f aca="false">D44*D$100</f>
        <v>0</v>
      </c>
      <c r="E127" s="408" t="n">
        <f aca="false">E44*E$100</f>
        <v>0</v>
      </c>
      <c r="F127" s="408" t="n">
        <f aca="false">F44*F$100</f>
        <v>0</v>
      </c>
      <c r="G127" s="408" t="n">
        <f aca="false">G44*G$100</f>
        <v>0</v>
      </c>
      <c r="H127" s="408" t="n">
        <f aca="false">H44*H$100</f>
        <v>0</v>
      </c>
      <c r="I127" s="408" t="n">
        <f aca="false">I44*I$100</f>
        <v>0</v>
      </c>
      <c r="J127" s="408" t="n">
        <f aca="false">J44*J$100</f>
        <v>0</v>
      </c>
      <c r="K127" s="408" t="n">
        <f aca="false">K44*K$100</f>
        <v>0</v>
      </c>
      <c r="L127" s="408" t="n">
        <f aca="false">L44*L$100</f>
        <v>0</v>
      </c>
      <c r="M127" s="408" t="n">
        <f aca="false">M44*M$100</f>
        <v>0</v>
      </c>
      <c r="N127" s="408" t="n">
        <f aca="false">N44*N$100</f>
        <v>0</v>
      </c>
      <c r="O127" s="408" t="n">
        <f aca="false">O44*O$100</f>
        <v>0</v>
      </c>
      <c r="P127" s="408" t="n">
        <f aca="false">P44*P$100</f>
        <v>0</v>
      </c>
      <c r="Q127" s="408" t="n">
        <f aca="false">Q44*Q$100</f>
        <v>0</v>
      </c>
      <c r="R127" s="408" t="n">
        <f aca="false">R44*R$100</f>
        <v>0</v>
      </c>
      <c r="S127" s="409" t="n">
        <f aca="false">SUM(D127:R127)</f>
        <v>0</v>
      </c>
      <c r="T127" s="243"/>
      <c r="U127" s="243"/>
      <c r="V127" s="404"/>
      <c r="W127" s="404"/>
      <c r="X127" s="404"/>
      <c r="Y127" s="404"/>
      <c r="Z127" s="404"/>
      <c r="AA127" s="404"/>
      <c r="AB127" s="404"/>
      <c r="AC127" s="404"/>
      <c r="AD127" s="404"/>
      <c r="AE127" s="404"/>
      <c r="AF127" s="405"/>
      <c r="AG127" s="405"/>
      <c r="AH127" s="405"/>
      <c r="AI127" s="405"/>
      <c r="AJ127" s="405"/>
      <c r="AK127" s="405"/>
      <c r="AL127" s="405"/>
      <c r="AM127" s="405"/>
      <c r="AN127" s="405"/>
      <c r="AO127" s="405"/>
      <c r="AP127" s="405"/>
      <c r="AQ127" s="405"/>
      <c r="AR127" s="405"/>
      <c r="AS127" s="405"/>
      <c r="AT127" s="405"/>
      <c r="AU127" s="405"/>
      <c r="AV127" s="405"/>
      <c r="AW127" s="405"/>
      <c r="AX127" s="405"/>
      <c r="AY127" s="405"/>
      <c r="AZ127" s="405"/>
      <c r="BA127" s="405"/>
      <c r="BB127" s="405"/>
      <c r="BC127" s="405"/>
      <c r="BD127" s="405"/>
      <c r="BE127" s="405"/>
      <c r="BF127" s="405"/>
      <c r="BG127" s="405"/>
      <c r="BH127" s="405"/>
      <c r="BI127" s="405"/>
      <c r="BJ127" s="405"/>
      <c r="BK127" s="405"/>
      <c r="BL127" s="405"/>
      <c r="BM127" s="405"/>
      <c r="BN127" s="405"/>
      <c r="BO127" s="405"/>
      <c r="BP127" s="405"/>
      <c r="BQ127" s="405"/>
      <c r="BR127" s="405"/>
      <c r="BS127" s="405"/>
      <c r="BT127" s="405"/>
      <c r="BU127" s="405"/>
      <c r="BV127" s="405"/>
      <c r="BW127" s="405"/>
      <c r="BX127" s="405"/>
      <c r="BY127" s="405"/>
      <c r="BZ127" s="405"/>
      <c r="CA127" s="405"/>
      <c r="CB127" s="405"/>
      <c r="CC127" s="405"/>
      <c r="CD127" s="405"/>
      <c r="CE127" s="405"/>
      <c r="CF127" s="405"/>
      <c r="CG127" s="405"/>
      <c r="CH127" s="405"/>
      <c r="CI127" s="405"/>
      <c r="CJ127" s="405"/>
      <c r="CK127" s="405"/>
      <c r="CL127" s="405"/>
      <c r="CM127" s="405"/>
      <c r="CN127" s="405"/>
      <c r="CO127" s="405"/>
      <c r="CP127" s="405"/>
      <c r="CQ127" s="405"/>
      <c r="CR127" s="405"/>
      <c r="CS127" s="405"/>
      <c r="CT127" s="405"/>
      <c r="CU127" s="405"/>
    </row>
    <row r="128" s="406" customFormat="true" ht="16.5" hidden="false" customHeight="true" outlineLevel="0" collapsed="false">
      <c r="A128" s="352"/>
      <c r="B128" s="377" t="s">
        <v>221</v>
      </c>
      <c r="C128" s="377"/>
      <c r="D128" s="408" t="n">
        <f aca="false">D45*D$100</f>
        <v>0</v>
      </c>
      <c r="E128" s="408" t="n">
        <f aca="false">E45*E$100</f>
        <v>0</v>
      </c>
      <c r="F128" s="408" t="n">
        <f aca="false">F45*F$100</f>
        <v>0</v>
      </c>
      <c r="G128" s="408" t="n">
        <f aca="false">G45*G$100</f>
        <v>0</v>
      </c>
      <c r="H128" s="408" t="n">
        <f aca="false">H45*H$100</f>
        <v>0</v>
      </c>
      <c r="I128" s="408" t="n">
        <f aca="false">I45*I$100</f>
        <v>0</v>
      </c>
      <c r="J128" s="408" t="n">
        <f aca="false">J45*J$100</f>
        <v>0</v>
      </c>
      <c r="K128" s="408" t="n">
        <f aca="false">K45*K$100</f>
        <v>0</v>
      </c>
      <c r="L128" s="408" t="n">
        <f aca="false">L45*L$100</f>
        <v>0</v>
      </c>
      <c r="M128" s="408" t="n">
        <f aca="false">M45*M$100</f>
        <v>0</v>
      </c>
      <c r="N128" s="408" t="n">
        <f aca="false">N45*N$100</f>
        <v>0</v>
      </c>
      <c r="O128" s="408" t="n">
        <f aca="false">O45*O$100</f>
        <v>0</v>
      </c>
      <c r="P128" s="408" t="n">
        <f aca="false">P45*P$100</f>
        <v>0</v>
      </c>
      <c r="Q128" s="408" t="n">
        <f aca="false">Q45*Q$100</f>
        <v>0</v>
      </c>
      <c r="R128" s="408" t="n">
        <f aca="false">R45*R$100</f>
        <v>0</v>
      </c>
      <c r="S128" s="409" t="n">
        <f aca="false">SUM(D128:R128)</f>
        <v>0</v>
      </c>
      <c r="T128" s="243"/>
      <c r="U128" s="243"/>
      <c r="V128" s="404"/>
      <c r="W128" s="404"/>
      <c r="X128" s="404"/>
      <c r="Y128" s="404"/>
      <c r="Z128" s="404"/>
      <c r="AA128" s="404"/>
      <c r="AB128" s="404"/>
      <c r="AC128" s="404"/>
      <c r="AD128" s="404"/>
      <c r="AE128" s="404"/>
      <c r="AF128" s="405"/>
      <c r="AG128" s="405"/>
      <c r="AH128" s="405"/>
      <c r="AI128" s="405"/>
      <c r="AJ128" s="405"/>
      <c r="AK128" s="405"/>
      <c r="AL128" s="405"/>
      <c r="AM128" s="405"/>
      <c r="AN128" s="405"/>
      <c r="AO128" s="405"/>
      <c r="AP128" s="405"/>
      <c r="AQ128" s="405"/>
      <c r="AR128" s="405"/>
      <c r="AS128" s="405"/>
      <c r="AT128" s="405"/>
      <c r="AU128" s="405"/>
      <c r="AV128" s="405"/>
      <c r="AW128" s="405"/>
      <c r="AX128" s="405"/>
      <c r="AY128" s="405"/>
      <c r="AZ128" s="405"/>
      <c r="BA128" s="405"/>
      <c r="BB128" s="405"/>
      <c r="BC128" s="405"/>
      <c r="BD128" s="405"/>
      <c r="BE128" s="405"/>
      <c r="BF128" s="405"/>
      <c r="BG128" s="405"/>
      <c r="BH128" s="405"/>
      <c r="BI128" s="405"/>
      <c r="BJ128" s="405"/>
      <c r="BK128" s="405"/>
      <c r="BL128" s="405"/>
      <c r="BM128" s="405"/>
      <c r="BN128" s="405"/>
      <c r="BO128" s="405"/>
      <c r="BP128" s="405"/>
      <c r="BQ128" s="405"/>
      <c r="BR128" s="405"/>
      <c r="BS128" s="405"/>
      <c r="BT128" s="405"/>
      <c r="BU128" s="405"/>
      <c r="BV128" s="405"/>
      <c r="BW128" s="405"/>
      <c r="BX128" s="405"/>
      <c r="BY128" s="405"/>
      <c r="BZ128" s="405"/>
      <c r="CA128" s="405"/>
      <c r="CB128" s="405"/>
      <c r="CC128" s="405"/>
      <c r="CD128" s="405"/>
      <c r="CE128" s="405"/>
      <c r="CF128" s="405"/>
      <c r="CG128" s="405"/>
      <c r="CH128" s="405"/>
      <c r="CI128" s="405"/>
      <c r="CJ128" s="405"/>
      <c r="CK128" s="405"/>
      <c r="CL128" s="405"/>
      <c r="CM128" s="405"/>
      <c r="CN128" s="405"/>
      <c r="CO128" s="405"/>
      <c r="CP128" s="405"/>
      <c r="CQ128" s="405"/>
      <c r="CR128" s="405"/>
      <c r="CS128" s="405"/>
      <c r="CT128" s="405"/>
      <c r="CU128" s="405"/>
    </row>
    <row r="129" s="406" customFormat="true" ht="16.5" hidden="false" customHeight="true" outlineLevel="0" collapsed="false">
      <c r="A129" s="352"/>
      <c r="B129" s="410" t="s">
        <v>240</v>
      </c>
      <c r="C129" s="410"/>
      <c r="D129" s="408" t="n">
        <f aca="false">D46*D103</f>
        <v>0</v>
      </c>
      <c r="E129" s="408" t="n">
        <f aca="false">E46*E103</f>
        <v>0</v>
      </c>
      <c r="F129" s="408" t="n">
        <f aca="false">F46*F103</f>
        <v>0</v>
      </c>
      <c r="G129" s="408" t="n">
        <f aca="false">G46*G103</f>
        <v>0</v>
      </c>
      <c r="H129" s="408" t="n">
        <f aca="false">H46*H103</f>
        <v>0</v>
      </c>
      <c r="I129" s="408" t="n">
        <f aca="false">I46*I$100</f>
        <v>0</v>
      </c>
      <c r="J129" s="408" t="n">
        <f aca="false">J46*J103</f>
        <v>0</v>
      </c>
      <c r="K129" s="408" t="n">
        <f aca="false">K46*K103</f>
        <v>0</v>
      </c>
      <c r="L129" s="408" t="n">
        <f aca="false">L46*L103</f>
        <v>0</v>
      </c>
      <c r="M129" s="408" t="n">
        <f aca="false">M46*M103</f>
        <v>0</v>
      </c>
      <c r="N129" s="408" t="n">
        <f aca="false">N46*N103</f>
        <v>0</v>
      </c>
      <c r="O129" s="408" t="n">
        <f aca="false">O46*O103</f>
        <v>0</v>
      </c>
      <c r="P129" s="408" t="n">
        <f aca="false">P46*P103</f>
        <v>0</v>
      </c>
      <c r="Q129" s="408" t="n">
        <f aca="false">Q46*Q103</f>
        <v>0</v>
      </c>
      <c r="R129" s="408" t="n">
        <f aca="false">R46*R103</f>
        <v>0</v>
      </c>
      <c r="S129" s="409" t="n">
        <f aca="false">SUM(D129:R129)</f>
        <v>0</v>
      </c>
      <c r="T129" s="243"/>
      <c r="U129" s="243"/>
      <c r="V129" s="404"/>
      <c r="W129" s="404"/>
      <c r="X129" s="404"/>
      <c r="Y129" s="404"/>
      <c r="Z129" s="404"/>
      <c r="AA129" s="404"/>
      <c r="AB129" s="404"/>
      <c r="AC129" s="404"/>
      <c r="AD129" s="404"/>
      <c r="AE129" s="404"/>
      <c r="AF129" s="405"/>
      <c r="AG129" s="405"/>
      <c r="AH129" s="405"/>
      <c r="AI129" s="405"/>
      <c r="AJ129" s="405"/>
      <c r="AK129" s="405"/>
      <c r="AL129" s="405"/>
      <c r="AM129" s="405"/>
      <c r="AN129" s="405"/>
      <c r="AO129" s="405"/>
      <c r="AP129" s="405"/>
      <c r="AQ129" s="405"/>
      <c r="AR129" s="405"/>
      <c r="AS129" s="405"/>
      <c r="AT129" s="405"/>
      <c r="AU129" s="405"/>
      <c r="AV129" s="405"/>
      <c r="AW129" s="405"/>
      <c r="AX129" s="405"/>
      <c r="AY129" s="405"/>
      <c r="AZ129" s="405"/>
      <c r="BA129" s="405"/>
      <c r="BB129" s="405"/>
      <c r="BC129" s="405"/>
      <c r="BD129" s="405"/>
      <c r="BE129" s="405"/>
      <c r="BF129" s="405"/>
      <c r="BG129" s="405"/>
      <c r="BH129" s="405"/>
      <c r="BI129" s="405"/>
      <c r="BJ129" s="405"/>
      <c r="BK129" s="405"/>
      <c r="BL129" s="405"/>
      <c r="BM129" s="405"/>
      <c r="BN129" s="405"/>
      <c r="BO129" s="405"/>
      <c r="BP129" s="405"/>
      <c r="BQ129" s="405"/>
      <c r="BR129" s="405"/>
      <c r="BS129" s="405"/>
      <c r="BT129" s="405"/>
      <c r="BU129" s="405"/>
      <c r="BV129" s="405"/>
      <c r="BW129" s="405"/>
      <c r="BX129" s="405"/>
      <c r="BY129" s="405"/>
      <c r="BZ129" s="405"/>
      <c r="CA129" s="405"/>
      <c r="CB129" s="405"/>
      <c r="CC129" s="405"/>
      <c r="CD129" s="405"/>
      <c r="CE129" s="405"/>
      <c r="CF129" s="405"/>
      <c r="CG129" s="405"/>
      <c r="CH129" s="405"/>
      <c r="CI129" s="405"/>
      <c r="CJ129" s="405"/>
      <c r="CK129" s="405"/>
      <c r="CL129" s="405"/>
      <c r="CM129" s="405"/>
      <c r="CN129" s="405"/>
      <c r="CO129" s="405"/>
      <c r="CP129" s="405"/>
      <c r="CQ129" s="405"/>
      <c r="CR129" s="405"/>
      <c r="CS129" s="405"/>
      <c r="CT129" s="405"/>
      <c r="CU129" s="405"/>
    </row>
    <row r="130" s="406" customFormat="true" ht="16.5" hidden="false" customHeight="true" outlineLevel="0" collapsed="false">
      <c r="A130" s="352"/>
      <c r="B130" s="375" t="s">
        <v>241</v>
      </c>
      <c r="C130" s="375"/>
      <c r="D130" s="411"/>
      <c r="E130" s="411"/>
      <c r="F130" s="411"/>
      <c r="G130" s="411"/>
      <c r="H130" s="411"/>
      <c r="I130" s="411"/>
      <c r="J130" s="411"/>
      <c r="K130" s="411"/>
      <c r="L130" s="411"/>
      <c r="M130" s="411"/>
      <c r="N130" s="411"/>
      <c r="O130" s="411"/>
      <c r="P130" s="411"/>
      <c r="Q130" s="411"/>
      <c r="R130" s="411"/>
      <c r="S130" s="411"/>
      <c r="T130" s="243"/>
      <c r="U130" s="243"/>
      <c r="V130" s="404"/>
      <c r="W130" s="404"/>
      <c r="X130" s="404"/>
      <c r="Y130" s="404"/>
      <c r="Z130" s="404"/>
      <c r="AA130" s="404"/>
      <c r="AB130" s="404"/>
      <c r="AC130" s="404"/>
      <c r="AD130" s="404"/>
      <c r="AE130" s="404"/>
      <c r="AF130" s="405"/>
      <c r="AG130" s="405"/>
      <c r="AH130" s="405"/>
      <c r="AI130" s="405"/>
      <c r="AJ130" s="405"/>
      <c r="AK130" s="405"/>
      <c r="AL130" s="405"/>
      <c r="AM130" s="405"/>
      <c r="AN130" s="405"/>
      <c r="AO130" s="405"/>
      <c r="AP130" s="405"/>
      <c r="AQ130" s="405"/>
      <c r="AR130" s="405"/>
      <c r="AS130" s="405"/>
      <c r="AT130" s="405"/>
      <c r="AU130" s="405"/>
      <c r="AV130" s="405"/>
      <c r="AW130" s="405"/>
      <c r="AX130" s="405"/>
      <c r="AY130" s="405"/>
      <c r="AZ130" s="405"/>
      <c r="BA130" s="405"/>
      <c r="BB130" s="405"/>
      <c r="BC130" s="405"/>
      <c r="BD130" s="405"/>
      <c r="BE130" s="405"/>
      <c r="BF130" s="405"/>
      <c r="BG130" s="405"/>
      <c r="BH130" s="405"/>
      <c r="BI130" s="405"/>
      <c r="BJ130" s="405"/>
      <c r="BK130" s="405"/>
      <c r="BL130" s="405"/>
      <c r="BM130" s="405"/>
      <c r="BN130" s="405"/>
      <c r="BO130" s="405"/>
      <c r="BP130" s="405"/>
      <c r="BQ130" s="405"/>
      <c r="BR130" s="405"/>
      <c r="BS130" s="405"/>
      <c r="BT130" s="405"/>
      <c r="BU130" s="405"/>
      <c r="BV130" s="405"/>
      <c r="BW130" s="405"/>
      <c r="BX130" s="405"/>
      <c r="BY130" s="405"/>
      <c r="BZ130" s="405"/>
      <c r="CA130" s="405"/>
      <c r="CB130" s="405"/>
      <c r="CC130" s="405"/>
      <c r="CD130" s="405"/>
      <c r="CE130" s="405"/>
      <c r="CF130" s="405"/>
      <c r="CG130" s="405"/>
      <c r="CH130" s="405"/>
      <c r="CI130" s="405"/>
      <c r="CJ130" s="405"/>
      <c r="CK130" s="405"/>
      <c r="CL130" s="405"/>
      <c r="CM130" s="405"/>
      <c r="CN130" s="405"/>
      <c r="CO130" s="405"/>
      <c r="CP130" s="405"/>
      <c r="CQ130" s="405"/>
      <c r="CR130" s="405"/>
      <c r="CS130" s="405"/>
      <c r="CT130" s="405"/>
      <c r="CU130" s="405"/>
    </row>
    <row r="131" s="406" customFormat="true" ht="16.5" hidden="false" customHeight="true" outlineLevel="0" collapsed="false">
      <c r="A131" s="352"/>
      <c r="B131" s="384" t="s">
        <v>157</v>
      </c>
      <c r="C131" s="384"/>
      <c r="D131" s="408" t="n">
        <f aca="false">D48*D$100</f>
        <v>0</v>
      </c>
      <c r="E131" s="408" t="n">
        <f aca="false">E48*E$100</f>
        <v>0</v>
      </c>
      <c r="F131" s="408" t="n">
        <f aca="false">F48*F$100</f>
        <v>0</v>
      </c>
      <c r="G131" s="408" t="n">
        <f aca="false">G48*G$100</f>
        <v>0</v>
      </c>
      <c r="H131" s="408" t="n">
        <f aca="false">H48*H$100</f>
        <v>0</v>
      </c>
      <c r="I131" s="408" t="n">
        <f aca="false">I48*I$100</f>
        <v>0</v>
      </c>
      <c r="J131" s="408" t="n">
        <f aca="false">J48*J$100</f>
        <v>0</v>
      </c>
      <c r="K131" s="408" t="n">
        <f aca="false">K48*K$100</f>
        <v>0</v>
      </c>
      <c r="L131" s="408" t="n">
        <f aca="false">L48*L$100</f>
        <v>0</v>
      </c>
      <c r="M131" s="408" t="n">
        <f aca="false">M48*M$100</f>
        <v>0</v>
      </c>
      <c r="N131" s="408" t="n">
        <f aca="false">N48*N$100</f>
        <v>0</v>
      </c>
      <c r="O131" s="408" t="n">
        <f aca="false">O48*O$100</f>
        <v>0</v>
      </c>
      <c r="P131" s="408" t="n">
        <f aca="false">P48*P$100</f>
        <v>0</v>
      </c>
      <c r="Q131" s="408" t="n">
        <f aca="false">Q48*Q$100</f>
        <v>0</v>
      </c>
      <c r="R131" s="408" t="n">
        <f aca="false">R48*R$100</f>
        <v>0</v>
      </c>
      <c r="S131" s="409" t="n">
        <f aca="false">SUM(D131:R131)</f>
        <v>0</v>
      </c>
      <c r="T131" s="243"/>
      <c r="U131" s="243"/>
      <c r="V131" s="404"/>
      <c r="W131" s="404"/>
      <c r="X131" s="404"/>
      <c r="Y131" s="404"/>
      <c r="Z131" s="404"/>
      <c r="AA131" s="404"/>
      <c r="AB131" s="404"/>
      <c r="AC131" s="404"/>
      <c r="AD131" s="404"/>
      <c r="AE131" s="404"/>
      <c r="AF131" s="405"/>
      <c r="AG131" s="405"/>
      <c r="AH131" s="405"/>
      <c r="AI131" s="405"/>
      <c r="AJ131" s="405"/>
      <c r="AK131" s="405"/>
      <c r="AL131" s="405"/>
      <c r="AM131" s="405"/>
      <c r="AN131" s="405"/>
      <c r="AO131" s="405"/>
      <c r="AP131" s="405"/>
      <c r="AQ131" s="405"/>
      <c r="AR131" s="405"/>
      <c r="AS131" s="405"/>
      <c r="AT131" s="405"/>
      <c r="AU131" s="405"/>
      <c r="AV131" s="405"/>
      <c r="AW131" s="405"/>
      <c r="AX131" s="405"/>
      <c r="AY131" s="405"/>
      <c r="AZ131" s="405"/>
      <c r="BA131" s="405"/>
      <c r="BB131" s="405"/>
      <c r="BC131" s="405"/>
      <c r="BD131" s="405"/>
      <c r="BE131" s="405"/>
      <c r="BF131" s="405"/>
      <c r="BG131" s="405"/>
      <c r="BH131" s="405"/>
      <c r="BI131" s="405"/>
      <c r="BJ131" s="405"/>
      <c r="BK131" s="405"/>
      <c r="BL131" s="405"/>
      <c r="BM131" s="405"/>
      <c r="BN131" s="405"/>
      <c r="BO131" s="405"/>
      <c r="BP131" s="405"/>
      <c r="BQ131" s="405"/>
      <c r="BR131" s="405"/>
      <c r="BS131" s="405"/>
      <c r="BT131" s="405"/>
      <c r="BU131" s="405"/>
      <c r="BV131" s="405"/>
      <c r="BW131" s="405"/>
      <c r="BX131" s="405"/>
      <c r="BY131" s="405"/>
      <c r="BZ131" s="405"/>
      <c r="CA131" s="405"/>
      <c r="CB131" s="405"/>
      <c r="CC131" s="405"/>
      <c r="CD131" s="405"/>
      <c r="CE131" s="405"/>
      <c r="CF131" s="405"/>
      <c r="CG131" s="405"/>
      <c r="CH131" s="405"/>
      <c r="CI131" s="405"/>
      <c r="CJ131" s="405"/>
      <c r="CK131" s="405"/>
      <c r="CL131" s="405"/>
      <c r="CM131" s="405"/>
      <c r="CN131" s="405"/>
      <c r="CO131" s="405"/>
      <c r="CP131" s="405"/>
      <c r="CQ131" s="405"/>
      <c r="CR131" s="405"/>
      <c r="CS131" s="405"/>
      <c r="CT131" s="405"/>
      <c r="CU131" s="405"/>
    </row>
    <row r="132" s="406" customFormat="true" ht="16.5" hidden="false" customHeight="true" outlineLevel="0" collapsed="false">
      <c r="A132" s="352"/>
      <c r="B132" s="375" t="s">
        <v>242</v>
      </c>
      <c r="C132" s="375"/>
      <c r="D132" s="411"/>
      <c r="E132" s="411"/>
      <c r="F132" s="411"/>
      <c r="G132" s="411"/>
      <c r="H132" s="411"/>
      <c r="I132" s="411"/>
      <c r="J132" s="411"/>
      <c r="K132" s="411"/>
      <c r="L132" s="411"/>
      <c r="M132" s="411"/>
      <c r="N132" s="411"/>
      <c r="O132" s="411"/>
      <c r="P132" s="411"/>
      <c r="Q132" s="411"/>
      <c r="R132" s="411"/>
      <c r="S132" s="411"/>
      <c r="T132" s="243"/>
      <c r="U132" s="243"/>
      <c r="V132" s="404"/>
      <c r="W132" s="404"/>
      <c r="X132" s="404"/>
      <c r="Y132" s="404"/>
      <c r="Z132" s="404"/>
      <c r="AA132" s="404"/>
      <c r="AB132" s="404"/>
      <c r="AC132" s="404"/>
      <c r="AD132" s="404"/>
      <c r="AE132" s="404"/>
      <c r="AF132" s="405"/>
      <c r="AG132" s="405"/>
      <c r="AH132" s="405"/>
      <c r="AI132" s="405"/>
      <c r="AJ132" s="405"/>
      <c r="AK132" s="405"/>
      <c r="AL132" s="405"/>
      <c r="AM132" s="405"/>
      <c r="AN132" s="405"/>
      <c r="AO132" s="405"/>
      <c r="AP132" s="405"/>
      <c r="AQ132" s="405"/>
      <c r="AR132" s="405"/>
      <c r="AS132" s="405"/>
      <c r="AT132" s="405"/>
      <c r="AU132" s="405"/>
      <c r="AV132" s="405"/>
      <c r="AW132" s="405"/>
      <c r="AX132" s="405"/>
      <c r="AY132" s="405"/>
      <c r="AZ132" s="405"/>
      <c r="BA132" s="405"/>
      <c r="BB132" s="405"/>
      <c r="BC132" s="405"/>
      <c r="BD132" s="405"/>
      <c r="BE132" s="405"/>
      <c r="BF132" s="405"/>
      <c r="BG132" s="405"/>
      <c r="BH132" s="405"/>
      <c r="BI132" s="405"/>
      <c r="BJ132" s="405"/>
      <c r="BK132" s="405"/>
      <c r="BL132" s="405"/>
      <c r="BM132" s="405"/>
      <c r="BN132" s="405"/>
      <c r="BO132" s="405"/>
      <c r="BP132" s="405"/>
      <c r="BQ132" s="405"/>
      <c r="BR132" s="405"/>
      <c r="BS132" s="405"/>
      <c r="BT132" s="405"/>
      <c r="BU132" s="405"/>
      <c r="BV132" s="405"/>
      <c r="BW132" s="405"/>
      <c r="BX132" s="405"/>
      <c r="BY132" s="405"/>
      <c r="BZ132" s="405"/>
      <c r="CA132" s="405"/>
      <c r="CB132" s="405"/>
      <c r="CC132" s="405"/>
      <c r="CD132" s="405"/>
      <c r="CE132" s="405"/>
      <c r="CF132" s="405"/>
      <c r="CG132" s="405"/>
      <c r="CH132" s="405"/>
      <c r="CI132" s="405"/>
      <c r="CJ132" s="405"/>
      <c r="CK132" s="405"/>
      <c r="CL132" s="405"/>
      <c r="CM132" s="405"/>
      <c r="CN132" s="405"/>
      <c r="CO132" s="405"/>
      <c r="CP132" s="405"/>
      <c r="CQ132" s="405"/>
      <c r="CR132" s="405"/>
      <c r="CS132" s="405"/>
      <c r="CT132" s="405"/>
      <c r="CU132" s="405"/>
    </row>
    <row r="133" s="406" customFormat="true" ht="16.5" hidden="false" customHeight="true" outlineLevel="0" collapsed="false">
      <c r="A133" s="352"/>
      <c r="B133" s="384" t="s">
        <v>205</v>
      </c>
      <c r="C133" s="384"/>
      <c r="D133" s="412"/>
      <c r="E133" s="412"/>
      <c r="F133" s="412"/>
      <c r="G133" s="412"/>
      <c r="H133" s="412"/>
      <c r="I133" s="412"/>
      <c r="J133" s="412"/>
      <c r="K133" s="412"/>
      <c r="L133" s="412"/>
      <c r="M133" s="412"/>
      <c r="N133" s="412"/>
      <c r="O133" s="412"/>
      <c r="P133" s="412"/>
      <c r="Q133" s="412"/>
      <c r="R133" s="412"/>
      <c r="S133" s="409" t="n">
        <f aca="false">D106</f>
        <v>0</v>
      </c>
      <c r="T133" s="243"/>
      <c r="U133" s="243"/>
      <c r="V133" s="404"/>
      <c r="W133" s="404"/>
      <c r="X133" s="404"/>
      <c r="Y133" s="404"/>
      <c r="Z133" s="404"/>
      <c r="AA133" s="404"/>
      <c r="AB133" s="404"/>
      <c r="AC133" s="404"/>
      <c r="AD133" s="404"/>
      <c r="AE133" s="404"/>
      <c r="AF133" s="405"/>
      <c r="AG133" s="405"/>
      <c r="AH133" s="405"/>
      <c r="AI133" s="405"/>
      <c r="AJ133" s="405"/>
      <c r="AK133" s="405"/>
      <c r="AL133" s="405"/>
      <c r="AM133" s="405"/>
      <c r="AN133" s="405"/>
      <c r="AO133" s="405"/>
      <c r="AP133" s="405"/>
      <c r="AQ133" s="405"/>
      <c r="AR133" s="405"/>
      <c r="AS133" s="405"/>
      <c r="AT133" s="405"/>
      <c r="AU133" s="405"/>
      <c r="AV133" s="405"/>
      <c r="AW133" s="405"/>
      <c r="AX133" s="405"/>
      <c r="AY133" s="405"/>
      <c r="AZ133" s="405"/>
      <c r="BA133" s="405"/>
      <c r="BB133" s="405"/>
      <c r="BC133" s="405"/>
      <c r="BD133" s="405"/>
      <c r="BE133" s="405"/>
      <c r="BF133" s="405"/>
      <c r="BG133" s="405"/>
      <c r="BH133" s="405"/>
      <c r="BI133" s="405"/>
      <c r="BJ133" s="405"/>
      <c r="BK133" s="405"/>
      <c r="BL133" s="405"/>
      <c r="BM133" s="405"/>
      <c r="BN133" s="405"/>
      <c r="BO133" s="405"/>
      <c r="BP133" s="405"/>
      <c r="BQ133" s="405"/>
      <c r="BR133" s="405"/>
      <c r="BS133" s="405"/>
      <c r="BT133" s="405"/>
      <c r="BU133" s="405"/>
      <c r="BV133" s="405"/>
      <c r="BW133" s="405"/>
      <c r="BX133" s="405"/>
      <c r="BY133" s="405"/>
      <c r="BZ133" s="405"/>
      <c r="CA133" s="405"/>
      <c r="CB133" s="405"/>
      <c r="CC133" s="405"/>
      <c r="CD133" s="405"/>
      <c r="CE133" s="405"/>
      <c r="CF133" s="405"/>
      <c r="CG133" s="405"/>
      <c r="CH133" s="405"/>
      <c r="CI133" s="405"/>
      <c r="CJ133" s="405"/>
      <c r="CK133" s="405"/>
      <c r="CL133" s="405"/>
      <c r="CM133" s="405"/>
      <c r="CN133" s="405"/>
      <c r="CO133" s="405"/>
      <c r="CP133" s="405"/>
      <c r="CQ133" s="405"/>
      <c r="CR133" s="405"/>
      <c r="CS133" s="405"/>
      <c r="CT133" s="405"/>
      <c r="CU133" s="405"/>
    </row>
    <row r="134" s="406" customFormat="true" ht="16.5" hidden="false" customHeight="true" outlineLevel="0" collapsed="false">
      <c r="A134" s="352"/>
      <c r="B134" s="377" t="s">
        <v>236</v>
      </c>
      <c r="C134" s="377"/>
      <c r="D134" s="412"/>
      <c r="E134" s="412"/>
      <c r="F134" s="412"/>
      <c r="G134" s="412"/>
      <c r="H134" s="412"/>
      <c r="I134" s="412"/>
      <c r="J134" s="412"/>
      <c r="K134" s="412"/>
      <c r="L134" s="412"/>
      <c r="M134" s="412"/>
      <c r="N134" s="412"/>
      <c r="O134" s="412"/>
      <c r="P134" s="412"/>
      <c r="Q134" s="412"/>
      <c r="R134" s="412"/>
      <c r="S134" s="409" t="n">
        <f aca="false">D107</f>
        <v>0</v>
      </c>
      <c r="T134" s="243"/>
      <c r="U134" s="243"/>
      <c r="V134" s="404"/>
      <c r="W134" s="404"/>
      <c r="X134" s="404"/>
      <c r="Y134" s="404"/>
      <c r="Z134" s="404"/>
      <c r="AA134" s="404"/>
      <c r="AB134" s="404"/>
      <c r="AC134" s="404"/>
      <c r="AD134" s="404"/>
      <c r="AE134" s="404"/>
      <c r="AF134" s="405"/>
      <c r="AG134" s="405"/>
      <c r="AH134" s="405"/>
      <c r="AI134" s="405"/>
      <c r="AJ134" s="405"/>
      <c r="AK134" s="405"/>
      <c r="AL134" s="405"/>
      <c r="AM134" s="405"/>
      <c r="AN134" s="405"/>
      <c r="AO134" s="405"/>
      <c r="AP134" s="405"/>
      <c r="AQ134" s="405"/>
      <c r="AR134" s="405"/>
      <c r="AS134" s="405"/>
      <c r="AT134" s="405"/>
      <c r="AU134" s="405"/>
      <c r="AV134" s="405"/>
      <c r="AW134" s="405"/>
      <c r="AX134" s="405"/>
      <c r="AY134" s="405"/>
      <c r="AZ134" s="405"/>
      <c r="BA134" s="405"/>
      <c r="BB134" s="405"/>
      <c r="BC134" s="405"/>
      <c r="BD134" s="405"/>
      <c r="BE134" s="405"/>
      <c r="BF134" s="405"/>
      <c r="BG134" s="405"/>
      <c r="BH134" s="405"/>
      <c r="BI134" s="405"/>
      <c r="BJ134" s="405"/>
      <c r="BK134" s="405"/>
      <c r="BL134" s="405"/>
      <c r="BM134" s="405"/>
      <c r="BN134" s="405"/>
      <c r="BO134" s="405"/>
      <c r="BP134" s="405"/>
      <c r="BQ134" s="405"/>
      <c r="BR134" s="405"/>
      <c r="BS134" s="405"/>
      <c r="BT134" s="405"/>
      <c r="BU134" s="405"/>
      <c r="BV134" s="405"/>
      <c r="BW134" s="405"/>
      <c r="BX134" s="405"/>
      <c r="BY134" s="405"/>
      <c r="BZ134" s="405"/>
      <c r="CA134" s="405"/>
      <c r="CB134" s="405"/>
      <c r="CC134" s="405"/>
      <c r="CD134" s="405"/>
      <c r="CE134" s="405"/>
      <c r="CF134" s="405"/>
      <c r="CG134" s="405"/>
      <c r="CH134" s="405"/>
      <c r="CI134" s="405"/>
      <c r="CJ134" s="405"/>
      <c r="CK134" s="405"/>
      <c r="CL134" s="405"/>
      <c r="CM134" s="405"/>
      <c r="CN134" s="405"/>
      <c r="CO134" s="405"/>
      <c r="CP134" s="405"/>
      <c r="CQ134" s="405"/>
      <c r="CR134" s="405"/>
      <c r="CS134" s="405"/>
      <c r="CT134" s="405"/>
      <c r="CU134" s="405"/>
    </row>
    <row r="135" s="406" customFormat="true" ht="16.5" hidden="false" customHeight="true" outlineLevel="0" collapsed="false">
      <c r="A135" s="352"/>
      <c r="B135" s="377" t="s">
        <v>237</v>
      </c>
      <c r="C135" s="377"/>
      <c r="D135" s="412"/>
      <c r="E135" s="412"/>
      <c r="F135" s="412"/>
      <c r="G135" s="412"/>
      <c r="H135" s="412"/>
      <c r="I135" s="412"/>
      <c r="J135" s="412"/>
      <c r="K135" s="412"/>
      <c r="L135" s="412"/>
      <c r="M135" s="412"/>
      <c r="N135" s="412"/>
      <c r="O135" s="412"/>
      <c r="P135" s="412"/>
      <c r="Q135" s="412"/>
      <c r="R135" s="412"/>
      <c r="S135" s="409" t="n">
        <f aca="false">D108</f>
        <v>0</v>
      </c>
      <c r="T135" s="243"/>
      <c r="U135" s="243"/>
      <c r="V135" s="404"/>
      <c r="W135" s="404"/>
      <c r="X135" s="404"/>
      <c r="Y135" s="404"/>
      <c r="Z135" s="404"/>
      <c r="AA135" s="404"/>
      <c r="AB135" s="404"/>
      <c r="AC135" s="404"/>
      <c r="AD135" s="404"/>
      <c r="AE135" s="404"/>
      <c r="AF135" s="405"/>
      <c r="AG135" s="405"/>
      <c r="AH135" s="405"/>
      <c r="AI135" s="405"/>
      <c r="AJ135" s="405"/>
      <c r="AK135" s="405"/>
      <c r="AL135" s="405"/>
      <c r="AM135" s="405"/>
      <c r="AN135" s="405"/>
      <c r="AO135" s="405"/>
      <c r="AP135" s="405"/>
      <c r="AQ135" s="405"/>
      <c r="AR135" s="405"/>
      <c r="AS135" s="405"/>
      <c r="AT135" s="405"/>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row>
    <row r="136" s="406" customFormat="true" ht="16.5" hidden="false" customHeight="true" outlineLevel="0" collapsed="false">
      <c r="A136" s="352"/>
      <c r="B136" s="410" t="s">
        <v>159</v>
      </c>
      <c r="C136" s="410"/>
      <c r="D136" s="409" t="n">
        <f aca="false">SUM(D124,D129,D131)</f>
        <v>0</v>
      </c>
      <c r="E136" s="409" t="n">
        <f aca="false">SUM(E124,E129,E131)</f>
        <v>0</v>
      </c>
      <c r="F136" s="409" t="n">
        <f aca="false">SUM(F124,F129,F131)</f>
        <v>0</v>
      </c>
      <c r="G136" s="409" t="n">
        <f aca="false">SUM(G124,G129,G131)</f>
        <v>0</v>
      </c>
      <c r="H136" s="409" t="n">
        <f aca="false">SUM(H124,H129,H131)</f>
        <v>0</v>
      </c>
      <c r="I136" s="409" t="n">
        <f aca="false">SUM(I124,I129,I131)</f>
        <v>0</v>
      </c>
      <c r="J136" s="409" t="n">
        <f aca="false">SUM(J124,J129,J131)</f>
        <v>0</v>
      </c>
      <c r="K136" s="409" t="n">
        <f aca="false">SUM(K124,K129,K131)</f>
        <v>0</v>
      </c>
      <c r="L136" s="409" t="n">
        <f aca="false">SUM(L124,L129,L131)</f>
        <v>0</v>
      </c>
      <c r="M136" s="409" t="n">
        <f aca="false">SUM(M124,M129,M131)</f>
        <v>0</v>
      </c>
      <c r="N136" s="409" t="n">
        <f aca="false">SUM(N124,N129,N131)</f>
        <v>0</v>
      </c>
      <c r="O136" s="409" t="n">
        <f aca="false">SUM(O124,O129,O131)</f>
        <v>0</v>
      </c>
      <c r="P136" s="409" t="n">
        <f aca="false">SUM(P124,P129,P131)</f>
        <v>0</v>
      </c>
      <c r="Q136" s="409" t="n">
        <f aca="false">SUM(Q124,Q129,Q131)</f>
        <v>0</v>
      </c>
      <c r="R136" s="409" t="n">
        <f aca="false">SUM(R124,R129,R131)</f>
        <v>0</v>
      </c>
      <c r="S136" s="409" t="n">
        <f aca="false">SUM(S124,S129,S131,S133,S134,S135)</f>
        <v>0</v>
      </c>
      <c r="T136" s="243"/>
      <c r="U136" s="243"/>
      <c r="V136" s="404"/>
      <c r="W136" s="404"/>
      <c r="X136" s="404"/>
      <c r="Y136" s="404"/>
      <c r="Z136" s="404"/>
      <c r="AA136" s="404"/>
      <c r="AB136" s="404"/>
      <c r="AC136" s="404"/>
      <c r="AD136" s="404"/>
      <c r="AE136" s="404"/>
      <c r="AF136" s="405"/>
      <c r="AG136" s="405"/>
      <c r="AH136" s="405"/>
      <c r="AI136" s="405"/>
      <c r="AJ136" s="405"/>
      <c r="AK136" s="405"/>
      <c r="AL136" s="405"/>
      <c r="AM136" s="405"/>
      <c r="AN136" s="405"/>
      <c r="AO136" s="405"/>
      <c r="AP136" s="405"/>
      <c r="AQ136" s="405"/>
      <c r="AR136" s="405"/>
      <c r="AS136" s="405"/>
      <c r="AT136" s="405"/>
      <c r="AU136" s="405"/>
      <c r="AV136" s="405"/>
      <c r="AW136" s="405"/>
      <c r="AX136" s="405"/>
      <c r="AY136" s="405"/>
      <c r="AZ136" s="405"/>
      <c r="BA136" s="405"/>
      <c r="BB136" s="405"/>
      <c r="BC136" s="405"/>
      <c r="BD136" s="405"/>
      <c r="BE136" s="405"/>
      <c r="BF136" s="405"/>
      <c r="BG136" s="405"/>
      <c r="BH136" s="405"/>
      <c r="BI136" s="405"/>
      <c r="BJ136" s="405"/>
      <c r="BK136" s="405"/>
      <c r="BL136" s="405"/>
      <c r="BM136" s="405"/>
      <c r="BN136" s="405"/>
      <c r="BO136" s="405"/>
      <c r="BP136" s="405"/>
      <c r="BQ136" s="405"/>
      <c r="BR136" s="405"/>
      <c r="BS136" s="405"/>
      <c r="BT136" s="405"/>
      <c r="BU136" s="405"/>
      <c r="BV136" s="405"/>
      <c r="BW136" s="405"/>
      <c r="BX136" s="405"/>
      <c r="BY136" s="405"/>
      <c r="BZ136" s="405"/>
      <c r="CA136" s="405"/>
      <c r="CB136" s="405"/>
      <c r="CC136" s="405"/>
      <c r="CD136" s="405"/>
      <c r="CE136" s="405"/>
      <c r="CF136" s="405"/>
      <c r="CG136" s="405"/>
      <c r="CH136" s="405"/>
      <c r="CI136" s="405"/>
      <c r="CJ136" s="405"/>
      <c r="CK136" s="405"/>
      <c r="CL136" s="405"/>
      <c r="CM136" s="405"/>
      <c r="CN136" s="405"/>
      <c r="CO136" s="405"/>
      <c r="CP136" s="405"/>
      <c r="CQ136" s="405"/>
      <c r="CR136" s="405"/>
      <c r="CS136" s="405"/>
      <c r="CT136" s="405"/>
      <c r="CU136" s="405"/>
    </row>
    <row r="137" s="51" customFormat="true" ht="7.5" hidden="false" customHeight="true" outlineLevel="0" collapsed="false">
      <c r="A137" s="50"/>
      <c r="B137" s="343"/>
      <c r="C137" s="343"/>
      <c r="D137" s="343"/>
      <c r="E137" s="343"/>
      <c r="F137" s="343"/>
      <c r="G137" s="343"/>
      <c r="H137" s="343"/>
      <c r="I137" s="343"/>
      <c r="J137" s="343"/>
      <c r="K137" s="344"/>
      <c r="L137" s="344"/>
      <c r="M137" s="344"/>
      <c r="N137" s="344"/>
      <c r="O137" s="344"/>
      <c r="P137" s="344"/>
      <c r="Q137" s="344"/>
      <c r="R137" s="344"/>
      <c r="S137" s="345"/>
      <c r="T137" s="50"/>
      <c r="U137" s="50"/>
    </row>
    <row r="138" s="51" customFormat="true" ht="15" hidden="false" customHeight="true" outlineLevel="0" collapsed="false">
      <c r="A138" s="50"/>
      <c r="B138" s="297" t="s">
        <v>160</v>
      </c>
      <c r="C138" s="343"/>
      <c r="D138" s="343"/>
      <c r="E138" s="343"/>
      <c r="F138" s="343"/>
      <c r="G138" s="343"/>
      <c r="H138" s="343"/>
      <c r="I138" s="343"/>
      <c r="J138" s="343"/>
      <c r="K138" s="344"/>
      <c r="L138" s="344"/>
      <c r="M138" s="344"/>
      <c r="N138" s="344"/>
      <c r="O138" s="344"/>
      <c r="P138" s="344"/>
      <c r="Q138" s="344"/>
      <c r="R138" s="344"/>
      <c r="S138" s="345"/>
      <c r="T138" s="50"/>
      <c r="U138" s="50"/>
    </row>
    <row r="139" s="51" customFormat="true" ht="15" hidden="false" customHeight="true" outlineLevel="0" collapsed="false">
      <c r="A139" s="50"/>
      <c r="B139" s="297"/>
      <c r="C139" s="343"/>
      <c r="D139" s="343"/>
      <c r="E139" s="343"/>
      <c r="F139" s="343"/>
      <c r="G139" s="343"/>
      <c r="H139" s="343"/>
      <c r="I139" s="343"/>
      <c r="J139" s="343"/>
      <c r="K139" s="344"/>
      <c r="L139" s="344"/>
      <c r="M139" s="344"/>
      <c r="N139" s="344"/>
      <c r="O139" s="344"/>
      <c r="P139" s="344"/>
      <c r="Q139" s="344"/>
      <c r="R139" s="344"/>
      <c r="S139" s="345"/>
      <c r="T139" s="50"/>
      <c r="U139" s="50"/>
    </row>
    <row r="140" customFormat="false" ht="15" hidden="false" customHeight="true" outlineLevel="0" collapsed="false">
      <c r="A140" s="254"/>
      <c r="B140" s="354"/>
      <c r="C140" s="354"/>
      <c r="D140" s="354"/>
      <c r="E140" s="354"/>
      <c r="F140" s="354"/>
      <c r="G140" s="354"/>
      <c r="H140" s="354"/>
      <c r="I140" s="354"/>
      <c r="J140" s="354"/>
      <c r="K140" s="355"/>
      <c r="L140" s="355"/>
      <c r="M140" s="355"/>
      <c r="N140" s="355"/>
      <c r="O140" s="355"/>
      <c r="P140" s="355"/>
      <c r="Q140" s="355"/>
      <c r="R140" s="355"/>
      <c r="S140" s="356"/>
      <c r="T140" s="254"/>
      <c r="U140" s="254"/>
    </row>
    <row r="141" s="51" customFormat="true" ht="15" hidden="false" customHeight="true" outlineLevel="0" collapsed="false">
      <c r="A141" s="50"/>
      <c r="B141" s="109" t="s">
        <v>214</v>
      </c>
      <c r="C141" s="244"/>
      <c r="D141" s="244"/>
      <c r="E141" s="244"/>
      <c r="F141" s="244"/>
      <c r="G141" s="244"/>
      <c r="H141" s="244"/>
      <c r="I141" s="244"/>
      <c r="J141" s="244"/>
      <c r="K141" s="244"/>
      <c r="L141" s="413"/>
      <c r="M141" s="413"/>
      <c r="N141" s="413"/>
      <c r="O141" s="413"/>
      <c r="P141" s="413"/>
      <c r="Q141" s="110"/>
      <c r="R141" s="110"/>
      <c r="S141" s="345"/>
      <c r="T141" s="50"/>
      <c r="U141" s="50"/>
    </row>
    <row r="142" s="51" customFormat="true" ht="15" hidden="false" customHeight="true" outlineLevel="0" collapsed="false">
      <c r="A142" s="50"/>
      <c r="B142" s="414" t="n">
        <f aca="false">MEI1!B142</f>
        <v>0</v>
      </c>
      <c r="C142" s="414"/>
      <c r="D142" s="414"/>
      <c r="E142" s="414"/>
      <c r="F142" s="414"/>
      <c r="G142" s="414"/>
      <c r="H142" s="414"/>
      <c r="I142" s="414"/>
      <c r="J142" s="414"/>
      <c r="K142" s="414"/>
      <c r="L142" s="414"/>
      <c r="M142" s="414"/>
      <c r="N142" s="414"/>
      <c r="O142" s="414"/>
      <c r="P142" s="414"/>
      <c r="Q142" s="414"/>
      <c r="R142" s="414"/>
      <c r="S142" s="345"/>
      <c r="T142" s="50"/>
      <c r="U142" s="50"/>
    </row>
    <row r="143" s="51" customFormat="true" ht="24" hidden="false" customHeight="true" outlineLevel="0" collapsed="false">
      <c r="A143" s="303"/>
      <c r="B143" s="414"/>
      <c r="C143" s="414"/>
      <c r="D143" s="414"/>
      <c r="E143" s="414"/>
      <c r="F143" s="414"/>
      <c r="G143" s="414"/>
      <c r="H143" s="414"/>
      <c r="I143" s="414"/>
      <c r="J143" s="414"/>
      <c r="K143" s="414"/>
      <c r="L143" s="414"/>
      <c r="M143" s="414"/>
      <c r="N143" s="414"/>
      <c r="O143" s="414"/>
      <c r="P143" s="414"/>
      <c r="Q143" s="414"/>
      <c r="R143" s="414"/>
      <c r="S143" s="137" t="str">
        <f aca="false">CONCATENATE(TEXT(500-LEN(B142), "#")," chars left")</f>
        <v>499 chars left</v>
      </c>
      <c r="T143" s="50"/>
      <c r="U143" s="50"/>
    </row>
    <row r="144" s="51" customFormat="true" ht="14.25" hidden="false" customHeight="false" outlineLevel="0" collapsed="false">
      <c r="A144" s="50"/>
      <c r="B144" s="50"/>
      <c r="C144" s="50"/>
      <c r="D144" s="50"/>
      <c r="E144" s="50"/>
      <c r="F144" s="50"/>
      <c r="G144" s="50"/>
      <c r="H144" s="50"/>
      <c r="I144" s="50"/>
      <c r="J144" s="50"/>
      <c r="K144" s="50"/>
      <c r="L144" s="50"/>
      <c r="M144" s="50"/>
      <c r="N144" s="50"/>
      <c r="O144" s="50"/>
      <c r="P144" s="50"/>
      <c r="Q144" s="50"/>
      <c r="R144" s="50"/>
      <c r="S144" s="50"/>
      <c r="T144" s="50"/>
      <c r="U144" s="50"/>
    </row>
    <row r="145" s="33" customFormat="true" ht="24.75" hidden="false" customHeight="true" outlineLevel="0" collapsed="false">
      <c r="A145" s="216"/>
      <c r="B145" s="216"/>
      <c r="C145" s="216"/>
      <c r="D145" s="216"/>
      <c r="E145" s="216"/>
      <c r="F145" s="216"/>
      <c r="G145" s="216"/>
      <c r="H145" s="216"/>
      <c r="I145" s="216"/>
      <c r="J145" s="216"/>
      <c r="K145" s="216"/>
      <c r="L145" s="216"/>
      <c r="M145" s="216"/>
      <c r="N145" s="216"/>
      <c r="O145" s="216"/>
      <c r="P145" s="216"/>
      <c r="Q145" s="365"/>
      <c r="R145" s="365" t="s">
        <v>243</v>
      </c>
      <c r="S145" s="367" t="s">
        <v>246</v>
      </c>
      <c r="T145" s="31"/>
      <c r="U145" s="212"/>
      <c r="V145" s="31"/>
      <c r="W145" s="31"/>
      <c r="X145" s="31"/>
    </row>
  </sheetData>
  <mergeCells count="104">
    <mergeCell ref="A1:N1"/>
    <mergeCell ref="B23:C25"/>
    <mergeCell ref="D23:S25"/>
    <mergeCell ref="B28:C28"/>
    <mergeCell ref="B31:C33"/>
    <mergeCell ref="D31:S31"/>
    <mergeCell ref="D32:D33"/>
    <mergeCell ref="E32:E33"/>
    <mergeCell ref="F32:M32"/>
    <mergeCell ref="N32:R32"/>
    <mergeCell ref="S32:S33"/>
    <mergeCell ref="B34:C34"/>
    <mergeCell ref="D34:S34"/>
    <mergeCell ref="B35:C35"/>
    <mergeCell ref="B36:C36"/>
    <mergeCell ref="B37:C37"/>
    <mergeCell ref="B38:C38"/>
    <mergeCell ref="B39:B40"/>
    <mergeCell ref="B41:C41"/>
    <mergeCell ref="B42:C42"/>
    <mergeCell ref="D42:S42"/>
    <mergeCell ref="B43:C43"/>
    <mergeCell ref="B44:C44"/>
    <mergeCell ref="B45:C45"/>
    <mergeCell ref="B46:C46"/>
    <mergeCell ref="B47:C47"/>
    <mergeCell ref="D47:S47"/>
    <mergeCell ref="B48:C48"/>
    <mergeCell ref="B49:C49"/>
    <mergeCell ref="B59:C59"/>
    <mergeCell ref="B60:C60"/>
    <mergeCell ref="B64:C64"/>
    <mergeCell ref="B65:C65"/>
    <mergeCell ref="B66:C66"/>
    <mergeCell ref="B67:C67"/>
    <mergeCell ref="B68:C68"/>
    <mergeCell ref="B69:C69"/>
    <mergeCell ref="B73:C75"/>
    <mergeCell ref="D73:E74"/>
    <mergeCell ref="F73:O73"/>
    <mergeCell ref="P73:Q74"/>
    <mergeCell ref="F74:J74"/>
    <mergeCell ref="K74:K75"/>
    <mergeCell ref="L74:L75"/>
    <mergeCell ref="M74:M75"/>
    <mergeCell ref="N74:N75"/>
    <mergeCell ref="O74:O75"/>
    <mergeCell ref="B76:C76"/>
    <mergeCell ref="B77:C77"/>
    <mergeCell ref="B78:C78"/>
    <mergeCell ref="B82:C84"/>
    <mergeCell ref="D82:E83"/>
    <mergeCell ref="F82:O82"/>
    <mergeCell ref="P82:Q83"/>
    <mergeCell ref="F83:J83"/>
    <mergeCell ref="K83:K84"/>
    <mergeCell ref="L83:L84"/>
    <mergeCell ref="M83:M84"/>
    <mergeCell ref="N83:N84"/>
    <mergeCell ref="O83:O84"/>
    <mergeCell ref="B85:C85"/>
    <mergeCell ref="B86:C86"/>
    <mergeCell ref="B87:C87"/>
    <mergeCell ref="B88:C88"/>
    <mergeCell ref="C97:D97"/>
    <mergeCell ref="E97:E98"/>
    <mergeCell ref="F97:M97"/>
    <mergeCell ref="N97:R97"/>
    <mergeCell ref="B105:C105"/>
    <mergeCell ref="B106:C106"/>
    <mergeCell ref="B107:C107"/>
    <mergeCell ref="B108:C108"/>
    <mergeCell ref="B114:C116"/>
    <mergeCell ref="D114:S114"/>
    <mergeCell ref="D115:D116"/>
    <mergeCell ref="E115:E116"/>
    <mergeCell ref="F115:M115"/>
    <mergeCell ref="N115:R115"/>
    <mergeCell ref="S115:S116"/>
    <mergeCell ref="B117:C117"/>
    <mergeCell ref="D117:S117"/>
    <mergeCell ref="B118:C118"/>
    <mergeCell ref="B119:C119"/>
    <mergeCell ref="B120:C120"/>
    <mergeCell ref="B121:C121"/>
    <mergeCell ref="B122:B123"/>
    <mergeCell ref="B124:C124"/>
    <mergeCell ref="B125:C125"/>
    <mergeCell ref="D125:S125"/>
    <mergeCell ref="B126:C126"/>
    <mergeCell ref="B127:C127"/>
    <mergeCell ref="B128:C128"/>
    <mergeCell ref="B129:C129"/>
    <mergeCell ref="B130:C130"/>
    <mergeCell ref="D130:S130"/>
    <mergeCell ref="B131:C131"/>
    <mergeCell ref="B132:C132"/>
    <mergeCell ref="D132:S132"/>
    <mergeCell ref="B133:C133"/>
    <mergeCell ref="D133:R135"/>
    <mergeCell ref="B134:C134"/>
    <mergeCell ref="B135:C135"/>
    <mergeCell ref="B136:C136"/>
    <mergeCell ref="B142:R143"/>
  </mergeCells>
  <dataValidations count="22">
    <dataValidation allowBlank="true" operator="between" prompt="Buildings and facilities of the tertiary sector (services), for example offices of private companies, banks, commercial and retail activities, hospitals, etc. " showDropDown="false" showErrorMessage="true" showInputMessage="true" sqref="B36:C36 B119:C119" type="none">
      <formula1>0</formula1>
      <formula2>0</formula2>
    </dataValidation>
    <dataValidation allowBlank="true" operator="between" prompt="Buildings that are primarily used as residential buildings. Social housing should be included in this sector." showDropDown="false" showErrorMessage="true" showInputMessage="true" sqref="B37:C37 B120:C120" type="none">
      <formula1>0</formula1>
      <formula2>0</formula2>
    </dataValidation>
    <dataValidation allowBlank="true" operator="between" prompt="Refers to manufacturing and construction industries." showDropDown="false" showErrorMessage="true" showInputMessage="true" sqref="B39:B40 B122:B123" type="none">
      <formula1>0</formula1>
      <formula2>0</formula2>
    </dataValidation>
    <dataValidation allowBlank="true" operator="between" prompt="Refers to any other non-energy related sector. Negative numbers are allowed in this cell, in case you need to report emissions reduction achieved through e.g. green infrastructures." showDropDown="false" showErrorMessage="true" showInputMessage="true" sqref="B108:C108 B135:C135" type="none">
      <formula1>0</formula1>
      <formula2>0</formula2>
    </dataValidation>
    <dataValidation allowBlank="true" operator="between" prompt="Refers to certified green electricity purchased by the local authority. Green electricity purchased by other actors should not be accounted here." showDropDown="false" showErrorMessage="true" showInputMessage="true" sqref="B60:C60" type="none">
      <formula1>0</formula1>
      <formula2>0</formula2>
    </dataValidation>
    <dataValidation allowBlank="true" operator="between" prompt="are considered as the main sectors where local authorities can influence energy consumption and consequently reduce CO2 emissions." promptTitle="Covenant Key Sectors" showDropDown="false" showErrorMessage="true" showInputMessage="true" sqref="B51 B138:B139" type="none">
      <formula1>0</formula1>
      <formula2>0</formula2>
    </dataValidation>
    <dataValidation allowBlank="true" operator="between" prompt="Buildings, facilities and machinery of the primary sector (agriculture, forestry, fisheries), for example greenhouses, livestock facilities, irrigation, farm machinery and fishing boats." showDropDown="false" showErrorMessage="true" showInputMessage="true" sqref="B48:C48 B131:C131" type="none">
      <formula1>0</formula1>
      <formula2>0</formula2>
    </dataValidation>
    <dataValidation allowBlank="true" operator="between" prompt="Refers to emissions not related to energy, such as CH4 from landfills." showDropDown="false" showErrorMessage="true" showInputMessage="true" sqref="B106:C106 B133:C133" type="none">
      <formula1>0</formula1>
      <formula2>0</formula2>
    </dataValidation>
    <dataValidation allowBlank="true" operator="between" prompt="Refers to emissions not related to energy, such as to CH4 and N2O emissions from wastewater treatment plants." showDropDown="false" showErrorMessage="true" showInputMessage="true" sqref="B107:C107 B134:C134" type="none">
      <formula1>0</formula1>
      <formula2>0</formula2>
    </dataValidation>
    <dataValidation allowBlank="true" operator="between" prompt="Industries involved in the EU Emissions Trading Scheme (EU-ETS), if actions targeting those industries are foreseen in the SEAP. " showDropDown="false" showErrorMessage="true" showInputMessage="true" sqref="C40 C123" type="none">
      <formula1>0</formula1>
      <formula2>0</formula2>
    </dataValidation>
    <dataValidation allowBlank="true" operator="between" prompt="Industries not involved in the EU Emissions Trading Scheme (EU-ETS), if actions targeting industry are foreseen in the SEAP." showDropDown="false" showErrorMessage="true" showInputMessage="true" sqref="C39 C122" type="none">
      <formula1>0</formula1>
      <formula2>0</formula2>
    </dataValidation>
    <dataValidation allowBlank="true" operator="between" prompt="Road, rail and boat transport in the territory of the local authority which refer to the transport of persons and goods not specified above (e.g. private passenger cars and freight transport)." showDropDown="false" showErrorMessage="true" showInputMessage="true" sqref="B45:C45 B128:C128" type="none">
      <formula1>0</formula1>
      <formula2>0</formula2>
    </dataValidation>
    <dataValidation allowBlank="true" operator="between" prompt="Bus, tramway, metro, urban rail transportation and local ferries used for passenger transport." showDropDown="false" showErrorMessage="true" showInputMessage="true" sqref="B44:C44 B127:C127" type="none">
      <formula1>0</formula1>
      <formula2>0</formula2>
    </dataValidation>
    <dataValidation allowBlank="true" operator="between" prompt="Vehicles owned and used by the local authority/administration." showDropDown="false" showErrorMessage="true" showInputMessage="true" sqref="B43:C43 B126:C126" type="none">
      <formula1>0</formula1>
      <formula2>0</formula2>
    </dataValidation>
    <dataValidation allowBlank="true" operator="between" prompt="Public lighting owned or operated by the local authority (e.g. street lighting and traffic lights). Non-municipal public lighting is included in the sector of “Tertiary buildings, equipment/facilities”." showDropDown="false" showErrorMessage="true" showInputMessage="true" sqref="B38:C38 B121:C121" type="none">
      <formula1>0</formula1>
      <formula2>0</formula2>
    </dataValidation>
    <dataValidation allowBlank="true" operator="between" prompt="Buildings and facilities owned by the local authority. Facilities refer to energy consuming entities that are not buildings, such as wastewater treatment plants." showDropDown="false" showErrorMessage="true" showInputMessage="true" sqref="B35:C35 B118:C118" type="none">
      <formula1>0</formula1>
      <formula2>0</formula2>
    </dataValidation>
    <dataValidation allowBlank="true" operator="between" prompt="NEEFE - Emission factor for not locally produced electricity. It refers to the energy mix used to produce electricity into the national or regional grid.&#10;This factor is used to calculate emissions when there is no local electricity production.&#10;" showDropDown="false" showErrorMessage="true" showInputMessage="true" sqref="C98" type="none">
      <formula1>0</formula1>
      <formula2>0</formula2>
    </dataValidation>
    <dataValidation allowBlank="true" operator="between" prompt="EFE - Emission factor adjusted for locally produced electricity and green electricity purchases. &#10;This factor is used to calculate emissions when there is local electricity production." showDropDown="false" showErrorMessage="true" showInputMessage="true" sqref="D98" type="none">
      <formula1>0</formula1>
      <formula2>0</formula2>
    </dataValidation>
    <dataValidation allowBlank="true" operator="between" prompt="The table below will use the value inserted here to calculate your CO2 emissions. " showDropDown="false" showErrorMessage="true" showInputMessage="true" sqref="D100" type="none">
      <formula1>0</formula1>
      <formula2>0</formula2>
    </dataValidation>
    <dataValidation allowBlank="true" operator="between" prompt="Emission factors are coefficients which quantify the emissions per unit of activity. Your emission factors approach must remain the same across the different emission inventories." showDropDown="false" showErrorMessage="true" showInputMessage="true" sqref="B15" type="none">
      <formula1>0</formula1>
      <formula2>0</formula2>
    </dataValidation>
    <dataValidation allowBlank="true" operator="between" prompt="Your emissions reporting unit must remain the same across the different emission inventories." showDropDown="false" showErrorMessage="true" showInputMessage="true" sqref="B19" type="none">
      <formula1>0</formula1>
      <formula2>0</formula2>
    </dataValidation>
    <dataValidation allowBlank="true" operator="between" showDropDown="false" showErrorMessage="true" showInputMessage="true" sqref="D9" type="list">
      <formula1>MEIs</formula1>
      <formula2>0</formula2>
    </dataValidation>
  </dataValidations>
  <hyperlinks>
    <hyperlink ref="S1" location="Home!A1" display="y HOME"/>
    <hyperlink ref="F96" location="EFs!A1" display="Click here to visualise fuel emission factors"/>
    <hyperlink ref="R145" location="MEI1!A1" display="BACK Û"/>
    <hyperlink ref="S145" location="'Mitigation Actions'!A1" display="Ü NEXT"/>
  </hyperlinks>
  <printOptions headings="false" gridLines="false" gridLinesSet="true" horizontalCentered="true" verticalCentered="false"/>
  <pageMargins left="0.590277777777778" right="0.590277777777778" top="0.590277777777778" bottom="0.590277777777778" header="0.511805555555555" footer="0.511805555555555"/>
  <pageSetup paperSize="8"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2" manualBreakCount="2">
    <brk id="52" man="true" max="16383" min="0"/>
    <brk id="91" man="true" max="16383" min="0"/>
  </rowBreaks>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9999"/>
    <pageSetUpPr fitToPage="true"/>
  </sheetPr>
  <dimension ref="A1:AMJ15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5" topLeftCell="A60" activePane="bottomLeft" state="frozen"/>
      <selection pane="topLeft" activeCell="A1" activeCellId="0" sqref="A1"/>
      <selection pane="bottomLeft" activeCell="G98" activeCellId="0" sqref="G98"/>
    </sheetView>
  </sheetViews>
  <sheetFormatPr defaultColWidth="10.9921875" defaultRowHeight="14.25" zeroHeight="true" outlineLevelRow="1" outlineLevelCol="0"/>
  <cols>
    <col collapsed="false" customWidth="true" hidden="false" outlineLevel="0" max="1" min="1" style="415" width="3.13"/>
    <col collapsed="false" customWidth="true" hidden="false" outlineLevel="0" max="2" min="2" style="415" width="6"/>
    <col collapsed="false" customWidth="true" hidden="false" outlineLevel="0" max="3" min="3" style="415" width="9"/>
    <col collapsed="false" customWidth="true" hidden="false" outlineLevel="0" max="4" min="4" style="415" width="24.13"/>
    <col collapsed="false" customWidth="true" hidden="false" outlineLevel="0" max="5" min="5" style="415" width="37.38"/>
    <col collapsed="false" customWidth="true" hidden="false" outlineLevel="0" max="6" min="6" style="415" width="30"/>
    <col collapsed="false" customWidth="true" hidden="false" outlineLevel="0" max="7" min="7" style="415" width="25.25"/>
    <col collapsed="false" customWidth="true" hidden="false" outlineLevel="0" max="8" min="8" style="415" width="21.25"/>
    <col collapsed="false" customWidth="true" hidden="false" outlineLevel="0" max="9" min="9" style="415" width="23.13"/>
    <col collapsed="false" customWidth="true" hidden="false" outlineLevel="0" max="10" min="10" style="415" width="3.38"/>
    <col collapsed="false" customWidth="true" hidden="false" outlineLevel="0" max="11" min="11" style="415" width="4.87"/>
    <col collapsed="false" customWidth="true" hidden="true" outlineLevel="0" max="12" min="12" style="415" width="3.63"/>
    <col collapsed="false" customWidth="true" hidden="true" outlineLevel="0" max="20" min="13" style="415" width="10.5"/>
    <col collapsed="false" customWidth="false" hidden="true" outlineLevel="0" max="1024" min="21" style="415" width="11"/>
  </cols>
  <sheetData>
    <row r="1" customFormat="false" ht="54" hidden="false" customHeight="true" outlineLevel="0" collapsed="false">
      <c r="A1" s="416" t="s">
        <v>247</v>
      </c>
      <c r="B1" s="416"/>
      <c r="C1" s="417"/>
      <c r="D1" s="417"/>
      <c r="E1" s="417"/>
      <c r="F1" s="418"/>
      <c r="G1" s="418"/>
      <c r="H1" s="418"/>
      <c r="I1" s="419"/>
      <c r="J1" s="32" t="s">
        <v>4</v>
      </c>
      <c r="K1" s="419"/>
    </row>
    <row r="2" customFormat="false" ht="3.6" hidden="false" customHeight="true" outlineLevel="0" collapsed="false">
      <c r="A2" s="420"/>
      <c r="B2" s="421"/>
      <c r="C2" s="421"/>
      <c r="D2" s="421"/>
      <c r="E2" s="421"/>
      <c r="F2" s="421"/>
      <c r="G2" s="421"/>
      <c r="H2" s="421"/>
      <c r="I2" s="421"/>
      <c r="J2" s="421"/>
      <c r="K2" s="422"/>
    </row>
    <row r="3" customFormat="false" ht="6.75" hidden="false" customHeight="true" outlineLevel="0" collapsed="false">
      <c r="A3" s="423"/>
      <c r="B3" s="424"/>
      <c r="C3" s="424"/>
      <c r="D3" s="424"/>
      <c r="E3" s="424"/>
      <c r="F3" s="424"/>
      <c r="G3" s="424"/>
      <c r="H3" s="424"/>
      <c r="I3" s="424"/>
      <c r="J3" s="424"/>
      <c r="K3" s="425"/>
    </row>
    <row r="4" customFormat="false" ht="3.6" hidden="false" customHeight="true" outlineLevel="0" collapsed="false">
      <c r="A4" s="426"/>
      <c r="B4" s="427"/>
      <c r="C4" s="427"/>
      <c r="D4" s="427"/>
      <c r="E4" s="427"/>
      <c r="F4" s="427"/>
      <c r="G4" s="427"/>
      <c r="H4" s="427"/>
      <c r="I4" s="427"/>
      <c r="J4" s="427"/>
      <c r="K4" s="428"/>
    </row>
    <row r="5" customFormat="false" ht="3.75" hidden="false" customHeight="true" outlineLevel="0" collapsed="false">
      <c r="A5" s="429"/>
      <c r="B5" s="430"/>
      <c r="C5" s="430"/>
      <c r="D5" s="430"/>
      <c r="E5" s="430"/>
      <c r="F5" s="430"/>
      <c r="G5" s="431"/>
      <c r="H5" s="431"/>
      <c r="I5" s="431"/>
      <c r="J5" s="431"/>
      <c r="K5" s="431"/>
    </row>
    <row r="6" customFormat="false" ht="3.75" hidden="false" customHeight="true" outlineLevel="0" collapsed="false">
      <c r="A6" s="429"/>
      <c r="B6" s="430"/>
      <c r="C6" s="430"/>
      <c r="D6" s="430"/>
      <c r="E6" s="430"/>
      <c r="F6" s="430"/>
      <c r="G6" s="431"/>
      <c r="H6" s="431"/>
      <c r="I6" s="431"/>
      <c r="J6" s="431"/>
      <c r="K6" s="431"/>
    </row>
    <row r="7" s="35" customFormat="true" ht="33.75" hidden="false" customHeight="true" outlineLevel="0" collapsed="false">
      <c r="A7" s="432" t="s">
        <v>248</v>
      </c>
      <c r="B7" s="34"/>
      <c r="C7" s="34"/>
      <c r="D7" s="34"/>
      <c r="E7" s="34"/>
      <c r="F7" s="34"/>
      <c r="G7" s="34"/>
      <c r="H7" s="34"/>
      <c r="I7" s="34"/>
      <c r="J7" s="34"/>
      <c r="K7" s="34"/>
      <c r="L7" s="433"/>
      <c r="M7" s="34"/>
      <c r="N7" s="34"/>
      <c r="O7" s="34"/>
    </row>
    <row r="8" s="438" customFormat="true" ht="51" hidden="false" customHeight="true" outlineLevel="0" collapsed="false">
      <c r="A8" s="434"/>
      <c r="B8" s="435" t="s">
        <v>249</v>
      </c>
      <c r="C8" s="435"/>
      <c r="D8" s="435"/>
      <c r="E8" s="435"/>
      <c r="F8" s="435"/>
      <c r="G8" s="435"/>
      <c r="H8" s="435"/>
      <c r="I8" s="435"/>
      <c r="J8" s="435"/>
      <c r="K8" s="435"/>
      <c r="L8" s="436"/>
      <c r="M8" s="437"/>
      <c r="N8" s="437"/>
      <c r="O8" s="437"/>
    </row>
    <row r="9" s="442" customFormat="true" ht="21" hidden="false" customHeight="true" outlineLevel="0" collapsed="false">
      <c r="A9" s="439"/>
      <c r="B9" s="440" t="s">
        <v>250</v>
      </c>
      <c r="C9" s="440"/>
      <c r="D9" s="440"/>
      <c r="E9" s="440"/>
      <c r="F9" s="440"/>
      <c r="G9" s="440"/>
      <c r="H9" s="440"/>
      <c r="I9" s="440"/>
      <c r="J9" s="441"/>
      <c r="K9" s="439"/>
    </row>
    <row r="10" s="444" customFormat="true" ht="22.5" hidden="false" customHeight="true" outlineLevel="0" collapsed="false">
      <c r="A10" s="443"/>
      <c r="B10" s="440" t="s">
        <v>251</v>
      </c>
      <c r="C10" s="440"/>
      <c r="D10" s="440"/>
      <c r="E10" s="440"/>
      <c r="F10" s="440"/>
      <c r="G10" s="440"/>
      <c r="H10" s="440"/>
      <c r="I10" s="440"/>
      <c r="J10" s="38"/>
      <c r="K10" s="443"/>
    </row>
    <row r="11" s="451" customFormat="true" ht="27.75" hidden="false" customHeight="true" outlineLevel="0" collapsed="false">
      <c r="A11" s="445"/>
      <c r="B11" s="446"/>
      <c r="C11" s="447" t="s">
        <v>252</v>
      </c>
      <c r="D11" s="448"/>
      <c r="E11" s="449"/>
      <c r="F11" s="449"/>
      <c r="G11" s="449"/>
      <c r="H11" s="449"/>
      <c r="I11" s="449"/>
      <c r="J11" s="446"/>
      <c r="K11" s="449"/>
      <c r="L11" s="450"/>
      <c r="M11" s="450"/>
      <c r="N11" s="450"/>
      <c r="O11" s="450"/>
      <c r="P11" s="450"/>
      <c r="Q11" s="450"/>
      <c r="R11" s="450"/>
    </row>
    <row r="12" customFormat="false" ht="27" hidden="false" customHeight="true" outlineLevel="0" collapsed="false">
      <c r="A12" s="218"/>
      <c r="B12" s="452"/>
      <c r="C12" s="453" t="s">
        <v>253</v>
      </c>
      <c r="D12" s="453"/>
      <c r="E12" s="454" t="s">
        <v>254</v>
      </c>
      <c r="F12" s="454" t="s">
        <v>255</v>
      </c>
      <c r="G12" s="454" t="s">
        <v>256</v>
      </c>
      <c r="H12" s="454"/>
      <c r="I12" s="454"/>
      <c r="J12" s="38"/>
      <c r="K12" s="38"/>
    </row>
    <row r="13" customFormat="false" ht="35.25" hidden="false" customHeight="true" outlineLevel="0" collapsed="false">
      <c r="A13" s="218"/>
      <c r="B13" s="455"/>
      <c r="C13" s="453"/>
      <c r="D13" s="453"/>
      <c r="E13" s="456" t="s">
        <v>257</v>
      </c>
      <c r="F13" s="453" t="s">
        <v>258</v>
      </c>
      <c r="G13" s="456" t="s">
        <v>259</v>
      </c>
      <c r="H13" s="456" t="s">
        <v>260</v>
      </c>
      <c r="I13" s="457" t="s">
        <v>261</v>
      </c>
      <c r="J13" s="38"/>
      <c r="K13" s="38"/>
    </row>
    <row r="14" customFormat="false" ht="32.25" hidden="false" customHeight="true" outlineLevel="0" collapsed="false">
      <c r="A14" s="218"/>
      <c r="B14" s="455"/>
      <c r="C14" s="458" t="s">
        <v>262</v>
      </c>
      <c r="D14" s="458"/>
      <c r="E14" s="458"/>
      <c r="F14" s="458"/>
      <c r="G14" s="458"/>
      <c r="H14" s="458"/>
      <c r="I14" s="458"/>
      <c r="J14" s="38"/>
      <c r="K14" s="38"/>
    </row>
    <row r="15" customFormat="false" ht="77.25" hidden="false" customHeight="true" outlineLevel="0" collapsed="false">
      <c r="A15" s="218"/>
      <c r="B15" s="455"/>
      <c r="C15" s="459"/>
      <c r="D15" s="459"/>
      <c r="E15" s="460" t="s">
        <v>263</v>
      </c>
      <c r="F15" s="460" t="s">
        <v>263</v>
      </c>
      <c r="G15" s="460" t="s">
        <v>264</v>
      </c>
      <c r="H15" s="460" t="s">
        <v>264</v>
      </c>
      <c r="I15" s="460" t="s">
        <v>265</v>
      </c>
      <c r="J15" s="38"/>
      <c r="K15" s="38"/>
    </row>
    <row r="16" s="465" customFormat="true" ht="23.25" hidden="false" customHeight="true" outlineLevel="0" collapsed="false">
      <c r="A16" s="461"/>
      <c r="B16" s="462"/>
      <c r="C16" s="463" t="s">
        <v>266</v>
      </c>
      <c r="D16" s="463"/>
      <c r="E16" s="464" t="s">
        <v>267</v>
      </c>
      <c r="F16" s="464" t="s">
        <v>267</v>
      </c>
      <c r="G16" s="464" t="s">
        <v>267</v>
      </c>
      <c r="H16" s="464" t="s">
        <v>267</v>
      </c>
      <c r="I16" s="464" t="s">
        <v>267</v>
      </c>
      <c r="J16" s="38"/>
      <c r="K16" s="38"/>
    </row>
    <row r="17" s="465" customFormat="true" ht="23.25" hidden="false" customHeight="true" outlineLevel="0" collapsed="false">
      <c r="A17" s="461"/>
      <c r="B17" s="462"/>
      <c r="C17" s="463" t="s">
        <v>268</v>
      </c>
      <c r="D17" s="463"/>
      <c r="E17" s="464" t="s">
        <v>267</v>
      </c>
      <c r="F17" s="464" t="s">
        <v>267</v>
      </c>
      <c r="G17" s="464" t="s">
        <v>267</v>
      </c>
      <c r="H17" s="464" t="s">
        <v>267</v>
      </c>
      <c r="I17" s="464" t="s">
        <v>267</v>
      </c>
      <c r="J17" s="38"/>
      <c r="K17" s="38"/>
    </row>
    <row r="18" s="465" customFormat="true" ht="23.25" hidden="false" customHeight="true" outlineLevel="0" collapsed="false">
      <c r="A18" s="461"/>
      <c r="B18" s="462"/>
      <c r="C18" s="466" t="s">
        <v>269</v>
      </c>
      <c r="D18" s="466"/>
      <c r="E18" s="464" t="s">
        <v>267</v>
      </c>
      <c r="F18" s="464" t="s">
        <v>267</v>
      </c>
      <c r="G18" s="464" t="s">
        <v>267</v>
      </c>
      <c r="H18" s="464" t="s">
        <v>267</v>
      </c>
      <c r="I18" s="464" t="s">
        <v>267</v>
      </c>
      <c r="J18" s="38"/>
      <c r="K18" s="38"/>
    </row>
    <row r="19" s="465" customFormat="true" ht="23.25" hidden="false" customHeight="true" outlineLevel="1" collapsed="false">
      <c r="A19" s="461"/>
      <c r="B19" s="467"/>
      <c r="C19" s="468" t="s">
        <v>270</v>
      </c>
      <c r="D19" s="468"/>
      <c r="E19" s="469" t="s">
        <v>267</v>
      </c>
      <c r="F19" s="469" t="s">
        <v>267</v>
      </c>
      <c r="G19" s="469" t="s">
        <v>267</v>
      </c>
      <c r="H19" s="469" t="s">
        <v>267</v>
      </c>
      <c r="I19" s="470" t="s">
        <v>267</v>
      </c>
      <c r="J19" s="38"/>
      <c r="K19" s="38"/>
    </row>
    <row r="20" s="465" customFormat="true" ht="23.25" hidden="false" customHeight="true" outlineLevel="1" collapsed="false">
      <c r="A20" s="461"/>
      <c r="B20" s="467"/>
      <c r="C20" s="468" t="s">
        <v>271</v>
      </c>
      <c r="D20" s="468"/>
      <c r="E20" s="469" t="s">
        <v>267</v>
      </c>
      <c r="F20" s="469" t="s">
        <v>267</v>
      </c>
      <c r="G20" s="469" t="s">
        <v>267</v>
      </c>
      <c r="H20" s="469" t="s">
        <v>267</v>
      </c>
      <c r="I20" s="470" t="s">
        <v>267</v>
      </c>
      <c r="J20" s="38"/>
      <c r="K20" s="38"/>
    </row>
    <row r="21" s="465" customFormat="true" ht="23.25" hidden="false" customHeight="true" outlineLevel="1" collapsed="false">
      <c r="A21" s="461"/>
      <c r="B21" s="467"/>
      <c r="C21" s="468" t="s">
        <v>272</v>
      </c>
      <c r="D21" s="468"/>
      <c r="E21" s="469" t="s">
        <v>267</v>
      </c>
      <c r="F21" s="469" t="s">
        <v>267</v>
      </c>
      <c r="G21" s="469" t="s">
        <v>267</v>
      </c>
      <c r="H21" s="469" t="s">
        <v>267</v>
      </c>
      <c r="I21" s="470" t="s">
        <v>267</v>
      </c>
      <c r="J21" s="38"/>
      <c r="K21" s="38"/>
    </row>
    <row r="22" s="465" customFormat="true" ht="23.25" hidden="false" customHeight="true" outlineLevel="1" collapsed="false">
      <c r="A22" s="461"/>
      <c r="B22" s="467"/>
      <c r="C22" s="468" t="s">
        <v>273</v>
      </c>
      <c r="D22" s="468"/>
      <c r="E22" s="469" t="s">
        <v>267</v>
      </c>
      <c r="F22" s="469" t="s">
        <v>267</v>
      </c>
      <c r="G22" s="469" t="s">
        <v>267</v>
      </c>
      <c r="H22" s="469" t="s">
        <v>267</v>
      </c>
      <c r="I22" s="470" t="s">
        <v>267</v>
      </c>
      <c r="J22" s="38"/>
      <c r="K22" s="38"/>
    </row>
    <row r="23" s="465" customFormat="true" ht="23.25" hidden="false" customHeight="true" outlineLevel="0" collapsed="false">
      <c r="A23" s="461"/>
      <c r="B23" s="462"/>
      <c r="C23" s="471" t="s">
        <v>274</v>
      </c>
      <c r="D23" s="471"/>
      <c r="E23" s="464" t="s">
        <v>267</v>
      </c>
      <c r="F23" s="464" t="s">
        <v>267</v>
      </c>
      <c r="G23" s="464" t="s">
        <v>267</v>
      </c>
      <c r="H23" s="464" t="s">
        <v>267</v>
      </c>
      <c r="I23" s="464" t="s">
        <v>267</v>
      </c>
      <c r="J23" s="38"/>
      <c r="K23" s="38"/>
    </row>
    <row r="24" s="465" customFormat="true" ht="23.25" hidden="false" customHeight="true" outlineLevel="1" collapsed="false">
      <c r="A24" s="461"/>
      <c r="B24" s="462"/>
      <c r="C24" s="468" t="s">
        <v>275</v>
      </c>
      <c r="D24" s="468"/>
      <c r="E24" s="469" t="s">
        <v>267</v>
      </c>
      <c r="F24" s="469" t="s">
        <v>267</v>
      </c>
      <c r="G24" s="469" t="s">
        <v>267</v>
      </c>
      <c r="H24" s="469" t="s">
        <v>267</v>
      </c>
      <c r="I24" s="470" t="s">
        <v>267</v>
      </c>
      <c r="J24" s="38"/>
      <c r="K24" s="38"/>
    </row>
    <row r="25" s="465" customFormat="true" ht="23.25" hidden="false" customHeight="true" outlineLevel="1" collapsed="false">
      <c r="A25" s="461"/>
      <c r="B25" s="462"/>
      <c r="C25" s="468" t="s">
        <v>276</v>
      </c>
      <c r="D25" s="468"/>
      <c r="E25" s="469" t="s">
        <v>267</v>
      </c>
      <c r="F25" s="469" t="s">
        <v>267</v>
      </c>
      <c r="G25" s="469" t="s">
        <v>267</v>
      </c>
      <c r="H25" s="469" t="s">
        <v>267</v>
      </c>
      <c r="I25" s="470" t="s">
        <v>267</v>
      </c>
      <c r="J25" s="38"/>
      <c r="K25" s="38"/>
    </row>
    <row r="26" s="465" customFormat="true" ht="23.25" hidden="false" customHeight="true" outlineLevel="1" collapsed="false">
      <c r="A26" s="461"/>
      <c r="B26" s="462"/>
      <c r="C26" s="468" t="s">
        <v>277</v>
      </c>
      <c r="D26" s="468"/>
      <c r="E26" s="469" t="s">
        <v>267</v>
      </c>
      <c r="F26" s="469" t="s">
        <v>267</v>
      </c>
      <c r="G26" s="469" t="s">
        <v>267</v>
      </c>
      <c r="H26" s="469" t="s">
        <v>267</v>
      </c>
      <c r="I26" s="470" t="s">
        <v>267</v>
      </c>
      <c r="J26" s="38"/>
      <c r="K26" s="38"/>
    </row>
    <row r="27" s="465" customFormat="true" ht="23.25" hidden="false" customHeight="true" outlineLevel="1" collapsed="false">
      <c r="A27" s="461"/>
      <c r="B27" s="462"/>
      <c r="C27" s="468" t="s">
        <v>278</v>
      </c>
      <c r="D27" s="468"/>
      <c r="E27" s="469" t="s">
        <v>267</v>
      </c>
      <c r="F27" s="469" t="s">
        <v>267</v>
      </c>
      <c r="G27" s="469" t="s">
        <v>267</v>
      </c>
      <c r="H27" s="469" t="s">
        <v>267</v>
      </c>
      <c r="I27" s="470" t="s">
        <v>267</v>
      </c>
      <c r="J27" s="38"/>
      <c r="K27" s="38"/>
    </row>
    <row r="28" s="465" customFormat="true" ht="23.25" hidden="false" customHeight="true" outlineLevel="1" collapsed="false">
      <c r="A28" s="461"/>
      <c r="B28" s="462"/>
      <c r="C28" s="468" t="s">
        <v>279</v>
      </c>
      <c r="D28" s="468"/>
      <c r="E28" s="469" t="s">
        <v>267</v>
      </c>
      <c r="F28" s="469" t="s">
        <v>267</v>
      </c>
      <c r="G28" s="469" t="s">
        <v>267</v>
      </c>
      <c r="H28" s="469" t="s">
        <v>267</v>
      </c>
      <c r="I28" s="470" t="s">
        <v>267</v>
      </c>
      <c r="J28" s="38"/>
      <c r="K28" s="38"/>
    </row>
    <row r="29" s="465" customFormat="true" ht="23.25" hidden="false" customHeight="true" outlineLevel="0" collapsed="false">
      <c r="A29" s="461"/>
      <c r="B29" s="462"/>
      <c r="C29" s="463" t="s">
        <v>280</v>
      </c>
      <c r="D29" s="463"/>
      <c r="E29" s="464" t="s">
        <v>267</v>
      </c>
      <c r="F29" s="464" t="s">
        <v>267</v>
      </c>
      <c r="G29" s="464" t="s">
        <v>267</v>
      </c>
      <c r="H29" s="464" t="s">
        <v>267</v>
      </c>
      <c r="I29" s="464" t="s">
        <v>267</v>
      </c>
      <c r="J29" s="38"/>
      <c r="K29" s="38"/>
    </row>
    <row r="30" s="465" customFormat="true" ht="23.25" hidden="false" customHeight="true" outlineLevel="0" collapsed="false">
      <c r="A30" s="461"/>
      <c r="B30" s="462"/>
      <c r="C30" s="466" t="s">
        <v>281</v>
      </c>
      <c r="D30" s="466"/>
      <c r="E30" s="464" t="s">
        <v>267</v>
      </c>
      <c r="F30" s="464" t="s">
        <v>267</v>
      </c>
      <c r="G30" s="464" t="s">
        <v>267</v>
      </c>
      <c r="H30" s="464" t="s">
        <v>267</v>
      </c>
      <c r="I30" s="464" t="s">
        <v>267</v>
      </c>
      <c r="J30" s="38"/>
      <c r="K30" s="38"/>
    </row>
    <row r="31" s="465" customFormat="true" ht="23.25" hidden="false" customHeight="true" outlineLevel="1" collapsed="false">
      <c r="A31" s="461"/>
      <c r="B31" s="467"/>
      <c r="C31" s="468" t="s">
        <v>282</v>
      </c>
      <c r="D31" s="468"/>
      <c r="E31" s="469" t="s">
        <v>267</v>
      </c>
      <c r="F31" s="469" t="s">
        <v>267</v>
      </c>
      <c r="G31" s="469" t="s">
        <v>267</v>
      </c>
      <c r="H31" s="469" t="s">
        <v>267</v>
      </c>
      <c r="I31" s="470" t="s">
        <v>267</v>
      </c>
      <c r="J31" s="38"/>
      <c r="K31" s="38"/>
    </row>
    <row r="32" s="465" customFormat="true" ht="23.25" hidden="false" customHeight="true" outlineLevel="1" collapsed="false">
      <c r="A32" s="461"/>
      <c r="B32" s="467"/>
      <c r="C32" s="468" t="s">
        <v>283</v>
      </c>
      <c r="D32" s="468"/>
      <c r="E32" s="469" t="s">
        <v>267</v>
      </c>
      <c r="F32" s="469" t="s">
        <v>267</v>
      </c>
      <c r="G32" s="469" t="s">
        <v>267</v>
      </c>
      <c r="H32" s="469" t="s">
        <v>267</v>
      </c>
      <c r="I32" s="470" t="s">
        <v>267</v>
      </c>
      <c r="J32" s="38"/>
      <c r="K32" s="38"/>
    </row>
    <row r="33" s="465" customFormat="true" ht="23.25" hidden="false" customHeight="true" outlineLevel="1" collapsed="false">
      <c r="A33" s="461"/>
      <c r="B33" s="467"/>
      <c r="C33" s="468" t="s">
        <v>284</v>
      </c>
      <c r="D33" s="468"/>
      <c r="E33" s="469" t="s">
        <v>267</v>
      </c>
      <c r="F33" s="469" t="s">
        <v>267</v>
      </c>
      <c r="G33" s="469" t="s">
        <v>267</v>
      </c>
      <c r="H33" s="469" t="s">
        <v>267</v>
      </c>
      <c r="I33" s="470" t="s">
        <v>267</v>
      </c>
      <c r="J33" s="38"/>
      <c r="K33" s="38"/>
    </row>
    <row r="34" s="465" customFormat="true" ht="23.25" hidden="false" customHeight="true" outlineLevel="1" collapsed="false">
      <c r="A34" s="461"/>
      <c r="B34" s="467"/>
      <c r="C34" s="468" t="s">
        <v>285</v>
      </c>
      <c r="D34" s="468"/>
      <c r="E34" s="469" t="s">
        <v>267</v>
      </c>
      <c r="F34" s="469" t="s">
        <v>267</v>
      </c>
      <c r="G34" s="469" t="s">
        <v>267</v>
      </c>
      <c r="H34" s="469" t="s">
        <v>267</v>
      </c>
      <c r="I34" s="470" t="s">
        <v>267</v>
      </c>
      <c r="J34" s="38"/>
      <c r="K34" s="38"/>
    </row>
    <row r="35" s="465" customFormat="true" ht="23.25" hidden="false" customHeight="true" outlineLevel="1" collapsed="false">
      <c r="A35" s="461"/>
      <c r="B35" s="467"/>
      <c r="C35" s="468" t="s">
        <v>286</v>
      </c>
      <c r="D35" s="468"/>
      <c r="E35" s="469" t="s">
        <v>267</v>
      </c>
      <c r="F35" s="469" t="s">
        <v>267</v>
      </c>
      <c r="G35" s="469" t="s">
        <v>267</v>
      </c>
      <c r="H35" s="469" t="s">
        <v>267</v>
      </c>
      <c r="I35" s="470" t="s">
        <v>267</v>
      </c>
      <c r="J35" s="38"/>
      <c r="K35" s="38"/>
    </row>
    <row r="36" s="465" customFormat="true" ht="23.25" hidden="false" customHeight="true" outlineLevel="1" collapsed="false">
      <c r="A36" s="461"/>
      <c r="B36" s="467"/>
      <c r="C36" s="468" t="s">
        <v>287</v>
      </c>
      <c r="D36" s="468"/>
      <c r="E36" s="469" t="s">
        <v>267</v>
      </c>
      <c r="F36" s="469" t="s">
        <v>267</v>
      </c>
      <c r="G36" s="469" t="s">
        <v>267</v>
      </c>
      <c r="H36" s="469" t="s">
        <v>267</v>
      </c>
      <c r="I36" s="470" t="s">
        <v>267</v>
      </c>
      <c r="J36" s="38"/>
      <c r="K36" s="38"/>
    </row>
    <row r="37" s="465" customFormat="true" ht="23.25" hidden="false" customHeight="true" outlineLevel="1" collapsed="false">
      <c r="A37" s="461"/>
      <c r="B37" s="467"/>
      <c r="C37" s="468" t="s">
        <v>288</v>
      </c>
      <c r="D37" s="468"/>
      <c r="E37" s="469" t="s">
        <v>267</v>
      </c>
      <c r="F37" s="469" t="s">
        <v>267</v>
      </c>
      <c r="G37" s="469" t="s">
        <v>267</v>
      </c>
      <c r="H37" s="469" t="s">
        <v>267</v>
      </c>
      <c r="I37" s="470" t="s">
        <v>267</v>
      </c>
      <c r="J37" s="38"/>
      <c r="K37" s="38"/>
    </row>
    <row r="38" s="465" customFormat="true" ht="23.25" hidden="false" customHeight="true" outlineLevel="0" collapsed="false">
      <c r="A38" s="461"/>
      <c r="B38" s="462"/>
      <c r="C38" s="466" t="s">
        <v>289</v>
      </c>
      <c r="D38" s="466"/>
      <c r="E38" s="464" t="s">
        <v>267</v>
      </c>
      <c r="F38" s="464" t="s">
        <v>267</v>
      </c>
      <c r="G38" s="464" t="s">
        <v>267</v>
      </c>
      <c r="H38" s="464" t="s">
        <v>267</v>
      </c>
      <c r="I38" s="464" t="s">
        <v>267</v>
      </c>
      <c r="J38" s="38"/>
      <c r="K38" s="38"/>
    </row>
    <row r="39" s="465" customFormat="true" ht="23.25" hidden="false" customHeight="true" outlineLevel="1" collapsed="false">
      <c r="A39" s="461"/>
      <c r="B39" s="467"/>
      <c r="C39" s="468" t="s">
        <v>290</v>
      </c>
      <c r="D39" s="468"/>
      <c r="E39" s="469" t="s">
        <v>267</v>
      </c>
      <c r="F39" s="469" t="s">
        <v>267</v>
      </c>
      <c r="G39" s="469" t="s">
        <v>267</v>
      </c>
      <c r="H39" s="469" t="s">
        <v>267</v>
      </c>
      <c r="I39" s="470" t="s">
        <v>267</v>
      </c>
      <c r="J39" s="38"/>
      <c r="K39" s="38"/>
    </row>
    <row r="40" s="465" customFormat="true" ht="23.25" hidden="false" customHeight="true" outlineLevel="1" collapsed="false">
      <c r="A40" s="461"/>
      <c r="B40" s="467"/>
      <c r="C40" s="468" t="s">
        <v>291</v>
      </c>
      <c r="D40" s="468"/>
      <c r="E40" s="469" t="s">
        <v>267</v>
      </c>
      <c r="F40" s="469" t="s">
        <v>267</v>
      </c>
      <c r="G40" s="469" t="s">
        <v>267</v>
      </c>
      <c r="H40" s="469" t="s">
        <v>267</v>
      </c>
      <c r="I40" s="470" t="s">
        <v>267</v>
      </c>
      <c r="J40" s="38"/>
      <c r="K40" s="38"/>
    </row>
    <row r="41" s="465" customFormat="true" ht="23.25" hidden="false" customHeight="true" outlineLevel="1" collapsed="false">
      <c r="A41" s="461"/>
      <c r="B41" s="467"/>
      <c r="C41" s="468" t="s">
        <v>292</v>
      </c>
      <c r="D41" s="468"/>
      <c r="E41" s="469" t="s">
        <v>267</v>
      </c>
      <c r="F41" s="469" t="s">
        <v>267</v>
      </c>
      <c r="G41" s="469" t="s">
        <v>267</v>
      </c>
      <c r="H41" s="469" t="s">
        <v>267</v>
      </c>
      <c r="I41" s="470" t="s">
        <v>267</v>
      </c>
      <c r="J41" s="38"/>
      <c r="K41" s="38"/>
    </row>
    <row r="42" s="465" customFormat="true" ht="23.25" hidden="false" customHeight="true" outlineLevel="1" collapsed="false">
      <c r="A42" s="461"/>
      <c r="B42" s="467"/>
      <c r="C42" s="468" t="s">
        <v>293</v>
      </c>
      <c r="D42" s="468"/>
      <c r="E42" s="469" t="s">
        <v>267</v>
      </c>
      <c r="F42" s="469" t="s">
        <v>267</v>
      </c>
      <c r="G42" s="469" t="s">
        <v>267</v>
      </c>
      <c r="H42" s="469" t="s">
        <v>267</v>
      </c>
      <c r="I42" s="470" t="s">
        <v>267</v>
      </c>
      <c r="J42" s="38"/>
      <c r="K42" s="38"/>
    </row>
    <row r="43" s="475" customFormat="true" ht="23.25" hidden="false" customHeight="true" outlineLevel="0" collapsed="false">
      <c r="A43" s="472"/>
      <c r="B43" s="473"/>
      <c r="C43" s="466" t="s">
        <v>294</v>
      </c>
      <c r="D43" s="466"/>
      <c r="E43" s="464" t="s">
        <v>267</v>
      </c>
      <c r="F43" s="464" t="s">
        <v>267</v>
      </c>
      <c r="G43" s="464" t="s">
        <v>267</v>
      </c>
      <c r="H43" s="464" t="s">
        <v>267</v>
      </c>
      <c r="I43" s="464" t="s">
        <v>267</v>
      </c>
      <c r="J43" s="474"/>
      <c r="K43" s="474"/>
    </row>
    <row r="44" s="465" customFormat="true" ht="23.25" hidden="false" customHeight="true" outlineLevel="1" collapsed="false">
      <c r="A44" s="461"/>
      <c r="B44" s="467"/>
      <c r="C44" s="468" t="s">
        <v>295</v>
      </c>
      <c r="D44" s="468"/>
      <c r="E44" s="469" t="s">
        <v>267</v>
      </c>
      <c r="F44" s="469" t="s">
        <v>267</v>
      </c>
      <c r="G44" s="469" t="s">
        <v>267</v>
      </c>
      <c r="H44" s="469" t="s">
        <v>267</v>
      </c>
      <c r="I44" s="470" t="s">
        <v>267</v>
      </c>
      <c r="J44" s="38"/>
      <c r="K44" s="38"/>
    </row>
    <row r="45" s="465" customFormat="true" ht="23.25" hidden="false" customHeight="true" outlineLevel="1" collapsed="false">
      <c r="A45" s="461"/>
      <c r="B45" s="467"/>
      <c r="C45" s="468" t="s">
        <v>296</v>
      </c>
      <c r="D45" s="468"/>
      <c r="E45" s="469" t="s">
        <v>267</v>
      </c>
      <c r="F45" s="469" t="s">
        <v>267</v>
      </c>
      <c r="G45" s="469" t="s">
        <v>267</v>
      </c>
      <c r="H45" s="469" t="s">
        <v>267</v>
      </c>
      <c r="I45" s="470" t="s">
        <v>267</v>
      </c>
      <c r="J45" s="38"/>
      <c r="K45" s="38"/>
    </row>
    <row r="46" s="475" customFormat="true" ht="23.25" hidden="false" customHeight="true" outlineLevel="0" collapsed="false">
      <c r="A46" s="472"/>
      <c r="B46" s="473"/>
      <c r="C46" s="466" t="s">
        <v>297</v>
      </c>
      <c r="D46" s="466"/>
      <c r="E46" s="464" t="s">
        <v>267</v>
      </c>
      <c r="F46" s="464" t="s">
        <v>267</v>
      </c>
      <c r="G46" s="464" t="s">
        <v>267</v>
      </c>
      <c r="H46" s="464" t="s">
        <v>267</v>
      </c>
      <c r="I46" s="464" t="s">
        <v>267</v>
      </c>
      <c r="J46" s="474"/>
      <c r="K46" s="474"/>
    </row>
    <row r="47" s="465" customFormat="true" ht="23.25" hidden="false" customHeight="true" outlineLevel="1" collapsed="false">
      <c r="A47" s="461"/>
      <c r="B47" s="467"/>
      <c r="C47" s="468" t="s">
        <v>298</v>
      </c>
      <c r="D47" s="468"/>
      <c r="E47" s="469" t="s">
        <v>267</v>
      </c>
      <c r="F47" s="469" t="s">
        <v>267</v>
      </c>
      <c r="G47" s="469" t="s">
        <v>267</v>
      </c>
      <c r="H47" s="469" t="s">
        <v>267</v>
      </c>
      <c r="I47" s="470" t="s">
        <v>267</v>
      </c>
      <c r="J47" s="38"/>
      <c r="K47" s="38"/>
    </row>
    <row r="48" s="465" customFormat="true" ht="23.25" hidden="false" customHeight="true" outlineLevel="1" collapsed="false">
      <c r="A48" s="461"/>
      <c r="B48" s="467"/>
      <c r="C48" s="468" t="s">
        <v>299</v>
      </c>
      <c r="D48" s="468"/>
      <c r="E48" s="469" t="s">
        <v>267</v>
      </c>
      <c r="F48" s="469" t="s">
        <v>267</v>
      </c>
      <c r="G48" s="469" t="s">
        <v>267</v>
      </c>
      <c r="H48" s="469" t="s">
        <v>267</v>
      </c>
      <c r="I48" s="470" t="s">
        <v>267</v>
      </c>
      <c r="J48" s="38"/>
      <c r="K48" s="38"/>
    </row>
    <row r="49" s="465" customFormat="true" ht="23.25" hidden="false" customHeight="true" outlineLevel="1" collapsed="false">
      <c r="A49" s="461"/>
      <c r="B49" s="467"/>
      <c r="C49" s="468" t="s">
        <v>300</v>
      </c>
      <c r="D49" s="468"/>
      <c r="E49" s="469" t="s">
        <v>267</v>
      </c>
      <c r="F49" s="469" t="s">
        <v>267</v>
      </c>
      <c r="G49" s="469" t="s">
        <v>267</v>
      </c>
      <c r="H49" s="469" t="s">
        <v>267</v>
      </c>
      <c r="I49" s="470" t="s">
        <v>267</v>
      </c>
      <c r="J49" s="38"/>
      <c r="K49" s="38"/>
    </row>
    <row r="50" s="475" customFormat="true" ht="23.25" hidden="false" customHeight="true" outlineLevel="0" collapsed="false">
      <c r="A50" s="472"/>
      <c r="B50" s="473"/>
      <c r="C50" s="466" t="s">
        <v>301</v>
      </c>
      <c r="D50" s="466"/>
      <c r="E50" s="464" t="s">
        <v>267</v>
      </c>
      <c r="F50" s="464" t="s">
        <v>267</v>
      </c>
      <c r="G50" s="464" t="s">
        <v>267</v>
      </c>
      <c r="H50" s="464" t="s">
        <v>267</v>
      </c>
      <c r="I50" s="464" t="s">
        <v>267</v>
      </c>
      <c r="J50" s="474"/>
      <c r="K50" s="474"/>
    </row>
    <row r="51" s="465" customFormat="true" ht="23.25" hidden="false" customHeight="true" outlineLevel="1" collapsed="false">
      <c r="A51" s="461"/>
      <c r="B51" s="467"/>
      <c r="C51" s="468" t="s">
        <v>302</v>
      </c>
      <c r="D51" s="468"/>
      <c r="E51" s="469" t="s">
        <v>267</v>
      </c>
      <c r="F51" s="469" t="s">
        <v>267</v>
      </c>
      <c r="G51" s="469" t="s">
        <v>267</v>
      </c>
      <c r="H51" s="469" t="s">
        <v>267</v>
      </c>
      <c r="I51" s="470" t="s">
        <v>267</v>
      </c>
      <c r="J51" s="38"/>
      <c r="K51" s="38"/>
    </row>
    <row r="52" s="465" customFormat="true" ht="23.25" hidden="false" customHeight="true" outlineLevel="1" collapsed="false">
      <c r="A52" s="461"/>
      <c r="B52" s="467"/>
      <c r="C52" s="468" t="s">
        <v>303</v>
      </c>
      <c r="D52" s="468"/>
      <c r="E52" s="469" t="s">
        <v>267</v>
      </c>
      <c r="F52" s="469" t="s">
        <v>267</v>
      </c>
      <c r="G52" s="469" t="s">
        <v>267</v>
      </c>
      <c r="H52" s="469" t="s">
        <v>267</v>
      </c>
      <c r="I52" s="470" t="s">
        <v>267</v>
      </c>
      <c r="J52" s="38"/>
      <c r="K52" s="38"/>
    </row>
    <row r="53" s="465" customFormat="true" ht="23.25" hidden="false" customHeight="true" outlineLevel="1" collapsed="false">
      <c r="A53" s="461"/>
      <c r="B53" s="467"/>
      <c r="C53" s="468" t="s">
        <v>304</v>
      </c>
      <c r="D53" s="468"/>
      <c r="E53" s="469" t="s">
        <v>267</v>
      </c>
      <c r="F53" s="469" t="s">
        <v>267</v>
      </c>
      <c r="G53" s="469" t="s">
        <v>267</v>
      </c>
      <c r="H53" s="469" t="s">
        <v>267</v>
      </c>
      <c r="I53" s="470" t="s">
        <v>267</v>
      </c>
      <c r="J53" s="38"/>
      <c r="K53" s="38"/>
    </row>
    <row r="54" s="465" customFormat="true" ht="23.25" hidden="false" customHeight="true" outlineLevel="1" collapsed="false">
      <c r="A54" s="461"/>
      <c r="B54" s="467"/>
      <c r="C54" s="468" t="s">
        <v>305</v>
      </c>
      <c r="D54" s="468"/>
      <c r="E54" s="469" t="s">
        <v>267</v>
      </c>
      <c r="F54" s="469" t="s">
        <v>267</v>
      </c>
      <c r="G54" s="469" t="s">
        <v>267</v>
      </c>
      <c r="H54" s="469" t="s">
        <v>267</v>
      </c>
      <c r="I54" s="470" t="s">
        <v>267</v>
      </c>
      <c r="J54" s="38"/>
      <c r="K54" s="38"/>
    </row>
    <row r="55" s="481" customFormat="true" ht="24.75" hidden="false" customHeight="true" outlineLevel="0" collapsed="false">
      <c r="A55" s="476"/>
      <c r="B55" s="477"/>
      <c r="C55" s="478" t="s">
        <v>47</v>
      </c>
      <c r="D55" s="479" t="s">
        <v>306</v>
      </c>
      <c r="E55" s="464" t="s">
        <v>267</v>
      </c>
      <c r="F55" s="464" t="s">
        <v>267</v>
      </c>
      <c r="G55" s="464" t="s">
        <v>267</v>
      </c>
      <c r="H55" s="464" t="s">
        <v>267</v>
      </c>
      <c r="I55" s="464" t="s">
        <v>267</v>
      </c>
      <c r="J55" s="480"/>
      <c r="K55" s="480"/>
    </row>
    <row r="56" s="465" customFormat="true" ht="18" hidden="false" customHeight="true" outlineLevel="0" collapsed="false">
      <c r="A56" s="461"/>
      <c r="B56" s="467"/>
      <c r="C56" s="38"/>
      <c r="D56" s="38"/>
      <c r="E56" s="38"/>
      <c r="F56" s="38"/>
      <c r="G56" s="38"/>
      <c r="H56" s="38"/>
      <c r="I56" s="38"/>
      <c r="J56" s="38"/>
      <c r="K56" s="38"/>
    </row>
    <row r="57" s="486" customFormat="true" ht="28.5" hidden="false" customHeight="true" outlineLevel="0" collapsed="false">
      <c r="A57" s="482"/>
      <c r="B57" s="483"/>
      <c r="C57" s="447" t="s">
        <v>307</v>
      </c>
      <c r="D57" s="484"/>
      <c r="E57" s="485"/>
      <c r="F57" s="485"/>
      <c r="G57" s="485"/>
      <c r="H57" s="43"/>
      <c r="I57" s="43"/>
      <c r="J57" s="43"/>
      <c r="K57" s="43"/>
    </row>
    <row r="58" s="465" customFormat="true" ht="33.75" hidden="false" customHeight="true" outlineLevel="0" collapsed="false">
      <c r="A58" s="461"/>
      <c r="B58" s="467"/>
      <c r="C58" s="487" t="s">
        <v>253</v>
      </c>
      <c r="D58" s="487"/>
      <c r="E58" s="487" t="s">
        <v>308</v>
      </c>
      <c r="F58" s="488" t="s">
        <v>309</v>
      </c>
      <c r="G58" s="489" t="s">
        <v>310</v>
      </c>
      <c r="H58" s="489"/>
      <c r="I58" s="38"/>
      <c r="J58" s="38"/>
      <c r="K58" s="38"/>
    </row>
    <row r="59" s="465" customFormat="true" ht="57.75" hidden="false" customHeight="true" outlineLevel="0" collapsed="false">
      <c r="A59" s="461"/>
      <c r="B59" s="467"/>
      <c r="C59" s="490" t="s">
        <v>311</v>
      </c>
      <c r="D59" s="490"/>
      <c r="E59" s="490"/>
      <c r="F59" s="490"/>
      <c r="G59" s="490"/>
      <c r="H59" s="490"/>
      <c r="I59" s="38"/>
      <c r="J59" s="38"/>
      <c r="K59" s="38"/>
    </row>
    <row r="60" s="465" customFormat="true" ht="215.25" hidden="false" customHeight="true" outlineLevel="0" collapsed="false">
      <c r="A60" s="461"/>
      <c r="B60" s="467"/>
      <c r="C60" s="491"/>
      <c r="D60" s="491"/>
      <c r="E60" s="492" t="s">
        <v>312</v>
      </c>
      <c r="F60" s="492" t="s">
        <v>263</v>
      </c>
      <c r="G60" s="493" t="s">
        <v>313</v>
      </c>
      <c r="H60" s="493"/>
      <c r="I60" s="38"/>
      <c r="J60" s="38"/>
      <c r="K60" s="38"/>
    </row>
    <row r="61" s="465" customFormat="true" ht="21.75" hidden="false" customHeight="true" outlineLevel="0" collapsed="false">
      <c r="A61" s="461"/>
      <c r="B61" s="462"/>
      <c r="C61" s="494" t="s">
        <v>266</v>
      </c>
      <c r="D61" s="494"/>
      <c r="E61" s="464" t="s">
        <v>314</v>
      </c>
      <c r="F61" s="495" t="s">
        <v>267</v>
      </c>
      <c r="G61" s="496" t="s">
        <v>315</v>
      </c>
      <c r="H61" s="496"/>
      <c r="I61" s="38"/>
      <c r="J61" s="38"/>
      <c r="K61" s="38"/>
    </row>
    <row r="62" customFormat="false" ht="21" hidden="false" customHeight="true" outlineLevel="0" collapsed="false">
      <c r="A62" s="218"/>
      <c r="B62" s="462"/>
      <c r="C62" s="494" t="s">
        <v>268</v>
      </c>
      <c r="D62" s="494"/>
      <c r="E62" s="464" t="s">
        <v>314</v>
      </c>
      <c r="F62" s="495" t="s">
        <v>267</v>
      </c>
      <c r="G62" s="496" t="s">
        <v>315</v>
      </c>
      <c r="H62" s="496"/>
      <c r="I62" s="38"/>
      <c r="J62" s="38"/>
      <c r="K62" s="38"/>
    </row>
    <row r="63" s="465" customFormat="true" ht="22.5" hidden="false" customHeight="true" outlineLevel="0" collapsed="false">
      <c r="A63" s="461"/>
      <c r="B63" s="462"/>
      <c r="C63" s="494" t="s">
        <v>269</v>
      </c>
      <c r="D63" s="494"/>
      <c r="E63" s="464" t="s">
        <v>314</v>
      </c>
      <c r="F63" s="495" t="s">
        <v>267</v>
      </c>
      <c r="G63" s="496" t="s">
        <v>315</v>
      </c>
      <c r="H63" s="496"/>
      <c r="I63" s="38"/>
      <c r="J63" s="38"/>
      <c r="K63" s="38"/>
    </row>
    <row r="64" s="465" customFormat="true" ht="22.5" hidden="false" customHeight="true" outlineLevel="0" collapsed="false">
      <c r="A64" s="461"/>
      <c r="B64" s="462"/>
      <c r="C64" s="494" t="s">
        <v>274</v>
      </c>
      <c r="D64" s="494"/>
      <c r="E64" s="464" t="s">
        <v>314</v>
      </c>
      <c r="F64" s="495" t="s">
        <v>267</v>
      </c>
      <c r="G64" s="496" t="s">
        <v>315</v>
      </c>
      <c r="H64" s="496"/>
      <c r="I64" s="38"/>
      <c r="J64" s="38"/>
      <c r="K64" s="38"/>
    </row>
    <row r="65" s="465" customFormat="true" ht="21.75" hidden="false" customHeight="true" outlineLevel="0" collapsed="false">
      <c r="A65" s="461"/>
      <c r="B65" s="462"/>
      <c r="C65" s="494" t="s">
        <v>280</v>
      </c>
      <c r="D65" s="494"/>
      <c r="E65" s="464" t="s">
        <v>314</v>
      </c>
      <c r="F65" s="495" t="s">
        <v>267</v>
      </c>
      <c r="G65" s="496" t="s">
        <v>315</v>
      </c>
      <c r="H65" s="496"/>
      <c r="I65" s="38"/>
      <c r="J65" s="38"/>
      <c r="K65" s="38"/>
    </row>
    <row r="66" customFormat="false" ht="19.5" hidden="false" customHeight="true" outlineLevel="0" collapsed="false">
      <c r="A66" s="218"/>
      <c r="B66" s="462"/>
      <c r="C66" s="494" t="s">
        <v>281</v>
      </c>
      <c r="D66" s="494"/>
      <c r="E66" s="464" t="s">
        <v>314</v>
      </c>
      <c r="F66" s="495" t="s">
        <v>267</v>
      </c>
      <c r="G66" s="496" t="s">
        <v>315</v>
      </c>
      <c r="H66" s="496"/>
      <c r="I66" s="38"/>
      <c r="J66" s="38"/>
      <c r="K66" s="38"/>
    </row>
    <row r="67" s="465" customFormat="true" ht="23.25" hidden="false" customHeight="true" outlineLevel="0" collapsed="false">
      <c r="A67" s="461"/>
      <c r="B67" s="462"/>
      <c r="C67" s="494" t="s">
        <v>289</v>
      </c>
      <c r="D67" s="494"/>
      <c r="E67" s="464" t="s">
        <v>314</v>
      </c>
      <c r="F67" s="495" t="s">
        <v>267</v>
      </c>
      <c r="G67" s="496" t="s">
        <v>315</v>
      </c>
      <c r="H67" s="496"/>
      <c r="I67" s="38"/>
      <c r="J67" s="38"/>
      <c r="K67" s="38"/>
    </row>
    <row r="68" s="465" customFormat="true" ht="25.5" hidden="false" customHeight="true" outlineLevel="0" collapsed="false">
      <c r="A68" s="461"/>
      <c r="B68" s="462"/>
      <c r="C68" s="494" t="s">
        <v>294</v>
      </c>
      <c r="D68" s="494"/>
      <c r="E68" s="464" t="s">
        <v>314</v>
      </c>
      <c r="F68" s="495" t="s">
        <v>267</v>
      </c>
      <c r="G68" s="496" t="s">
        <v>315</v>
      </c>
      <c r="H68" s="496"/>
      <c r="I68" s="38"/>
      <c r="J68" s="38"/>
      <c r="K68" s="38"/>
    </row>
    <row r="69" s="465" customFormat="true" ht="22.5" hidden="false" customHeight="true" outlineLevel="0" collapsed="false">
      <c r="A69" s="461"/>
      <c r="B69" s="462"/>
      <c r="C69" s="494" t="s">
        <v>47</v>
      </c>
      <c r="D69" s="497" t="s">
        <v>306</v>
      </c>
      <c r="E69" s="464" t="s">
        <v>314</v>
      </c>
      <c r="F69" s="495" t="s">
        <v>267</v>
      </c>
      <c r="G69" s="496" t="s">
        <v>315</v>
      </c>
      <c r="H69" s="496"/>
      <c r="I69" s="38"/>
      <c r="J69" s="38"/>
      <c r="K69" s="38"/>
    </row>
    <row r="70" s="465" customFormat="true" ht="33.75" hidden="false" customHeight="true" outlineLevel="0" collapsed="false">
      <c r="A70" s="461"/>
      <c r="B70" s="467"/>
      <c r="C70" s="467"/>
      <c r="D70" s="467"/>
      <c r="E70" s="498" t="s">
        <v>316</v>
      </c>
      <c r="F70" s="498"/>
      <c r="G70" s="467"/>
      <c r="H70" s="38"/>
      <c r="I70" s="38"/>
      <c r="J70" s="38"/>
      <c r="K70" s="38"/>
    </row>
    <row r="71" s="465" customFormat="true" ht="27.75" hidden="false" customHeight="true" outlineLevel="0" collapsed="false">
      <c r="A71" s="461"/>
      <c r="B71" s="467"/>
      <c r="C71" s="447" t="s">
        <v>317</v>
      </c>
      <c r="D71" s="467"/>
      <c r="E71" s="467"/>
      <c r="F71" s="467"/>
      <c r="G71" s="467"/>
      <c r="H71" s="38"/>
      <c r="I71" s="38"/>
      <c r="J71" s="38"/>
      <c r="K71" s="38"/>
    </row>
    <row r="72" s="465" customFormat="true" ht="28.5" hidden="false" customHeight="true" outlineLevel="0" collapsed="false">
      <c r="A72" s="461"/>
      <c r="B72" s="467"/>
      <c r="C72" s="487" t="s">
        <v>318</v>
      </c>
      <c r="D72" s="487"/>
      <c r="E72" s="487" t="s">
        <v>319</v>
      </c>
      <c r="F72" s="499" t="s">
        <v>320</v>
      </c>
      <c r="G72" s="487" t="s">
        <v>321</v>
      </c>
      <c r="H72" s="489" t="s">
        <v>310</v>
      </c>
      <c r="I72" s="489"/>
      <c r="J72" s="38"/>
      <c r="K72" s="38"/>
    </row>
    <row r="73" s="465" customFormat="true" ht="57.75" hidden="false" customHeight="true" outlineLevel="0" collapsed="false">
      <c r="A73" s="461"/>
      <c r="B73" s="467"/>
      <c r="C73" s="490" t="s">
        <v>322</v>
      </c>
      <c r="D73" s="490"/>
      <c r="E73" s="490"/>
      <c r="F73" s="490"/>
      <c r="G73" s="490"/>
      <c r="H73" s="490"/>
      <c r="I73" s="490"/>
      <c r="J73" s="38"/>
      <c r="K73" s="38"/>
    </row>
    <row r="74" s="465" customFormat="true" ht="95.25" hidden="false" customHeight="true" outlineLevel="0" collapsed="false">
      <c r="A74" s="461"/>
      <c r="B74" s="467"/>
      <c r="C74" s="500"/>
      <c r="D74" s="500"/>
      <c r="E74" s="501" t="s">
        <v>323</v>
      </c>
      <c r="F74" s="492" t="s">
        <v>324</v>
      </c>
      <c r="G74" s="492" t="s">
        <v>263</v>
      </c>
      <c r="H74" s="493" t="s">
        <v>313</v>
      </c>
      <c r="I74" s="493"/>
      <c r="J74" s="38"/>
      <c r="K74" s="38"/>
    </row>
    <row r="75" s="465" customFormat="true" ht="24" hidden="false" customHeight="true" outlineLevel="0" collapsed="false">
      <c r="A75" s="461"/>
      <c r="B75" s="462"/>
      <c r="C75" s="502" t="s">
        <v>325</v>
      </c>
      <c r="D75" s="502"/>
      <c r="E75" s="503" t="s">
        <v>326</v>
      </c>
      <c r="F75" s="470" t="s">
        <v>314</v>
      </c>
      <c r="G75" s="504" t="s">
        <v>267</v>
      </c>
      <c r="H75" s="496" t="s">
        <v>315</v>
      </c>
      <c r="I75" s="496"/>
      <c r="J75" s="467"/>
      <c r="K75" s="467"/>
    </row>
    <row r="76" s="465" customFormat="true" ht="24" hidden="false" customHeight="true" outlineLevel="0" collapsed="false">
      <c r="A76" s="218"/>
      <c r="B76" s="462"/>
      <c r="C76" s="505" t="s">
        <v>327</v>
      </c>
      <c r="D76" s="505"/>
      <c r="E76" s="503" t="s">
        <v>326</v>
      </c>
      <c r="F76" s="470" t="s">
        <v>314</v>
      </c>
      <c r="G76" s="504" t="s">
        <v>267</v>
      </c>
      <c r="H76" s="496" t="s">
        <v>315</v>
      </c>
      <c r="I76" s="496"/>
      <c r="J76" s="467"/>
      <c r="K76" s="467"/>
    </row>
    <row r="77" s="465" customFormat="true" ht="24" hidden="false" customHeight="true" outlineLevel="0" collapsed="false">
      <c r="A77" s="461"/>
      <c r="B77" s="462"/>
      <c r="C77" s="506" t="s">
        <v>328</v>
      </c>
      <c r="D77" s="506"/>
      <c r="E77" s="503" t="s">
        <v>326</v>
      </c>
      <c r="F77" s="470" t="s">
        <v>314</v>
      </c>
      <c r="G77" s="504" t="s">
        <v>267</v>
      </c>
      <c r="H77" s="496" t="s">
        <v>315</v>
      </c>
      <c r="I77" s="496"/>
      <c r="J77" s="467"/>
      <c r="K77" s="467"/>
    </row>
    <row r="78" s="465" customFormat="true" ht="24" hidden="false" customHeight="true" outlineLevel="0" collapsed="false">
      <c r="A78" s="461"/>
      <c r="B78" s="462"/>
      <c r="C78" s="506" t="s">
        <v>329</v>
      </c>
      <c r="D78" s="506"/>
      <c r="E78" s="503" t="s">
        <v>326</v>
      </c>
      <c r="F78" s="470" t="s">
        <v>314</v>
      </c>
      <c r="G78" s="504" t="s">
        <v>267</v>
      </c>
      <c r="H78" s="496" t="s">
        <v>315</v>
      </c>
      <c r="I78" s="496"/>
      <c r="J78" s="467"/>
      <c r="K78" s="467"/>
    </row>
    <row r="79" s="465" customFormat="true" ht="24" hidden="false" customHeight="true" outlineLevel="0" collapsed="false">
      <c r="A79" s="461"/>
      <c r="B79" s="462"/>
      <c r="C79" s="506" t="s">
        <v>182</v>
      </c>
      <c r="D79" s="506"/>
      <c r="E79" s="503" t="s">
        <v>326</v>
      </c>
      <c r="F79" s="470" t="s">
        <v>314</v>
      </c>
      <c r="G79" s="504" t="s">
        <v>267</v>
      </c>
      <c r="H79" s="496" t="s">
        <v>315</v>
      </c>
      <c r="I79" s="496"/>
      <c r="J79" s="467"/>
      <c r="K79" s="467"/>
    </row>
    <row r="80" s="465" customFormat="true" ht="24" hidden="false" customHeight="true" outlineLevel="0" collapsed="false">
      <c r="A80" s="218"/>
      <c r="B80" s="462"/>
      <c r="C80" s="505" t="s">
        <v>330</v>
      </c>
      <c r="D80" s="505"/>
      <c r="E80" s="503" t="s">
        <v>326</v>
      </c>
      <c r="F80" s="470" t="s">
        <v>314</v>
      </c>
      <c r="G80" s="504" t="s">
        <v>267</v>
      </c>
      <c r="H80" s="496" t="s">
        <v>315</v>
      </c>
      <c r="I80" s="496"/>
      <c r="J80" s="467"/>
      <c r="K80" s="467"/>
    </row>
    <row r="81" s="465" customFormat="true" ht="24" hidden="false" customHeight="true" outlineLevel="0" collapsed="false">
      <c r="A81" s="461"/>
      <c r="B81" s="462"/>
      <c r="C81" s="506" t="s">
        <v>331</v>
      </c>
      <c r="D81" s="506"/>
      <c r="E81" s="503" t="s">
        <v>326</v>
      </c>
      <c r="F81" s="470" t="s">
        <v>314</v>
      </c>
      <c r="G81" s="504" t="s">
        <v>267</v>
      </c>
      <c r="H81" s="496" t="s">
        <v>315</v>
      </c>
      <c r="I81" s="496"/>
      <c r="J81" s="467"/>
      <c r="K81" s="467"/>
    </row>
    <row r="82" s="465" customFormat="true" ht="24" hidden="false" customHeight="true" outlineLevel="0" collapsed="false">
      <c r="A82" s="461"/>
      <c r="B82" s="462"/>
      <c r="C82" s="506" t="s">
        <v>332</v>
      </c>
      <c r="D82" s="506"/>
      <c r="E82" s="503" t="s">
        <v>326</v>
      </c>
      <c r="F82" s="470" t="s">
        <v>314</v>
      </c>
      <c r="G82" s="504" t="s">
        <v>267</v>
      </c>
      <c r="H82" s="496" t="s">
        <v>315</v>
      </c>
      <c r="I82" s="496"/>
      <c r="J82" s="467"/>
      <c r="K82" s="467"/>
    </row>
    <row r="83" s="465" customFormat="true" ht="24" hidden="false" customHeight="true" outlineLevel="0" collapsed="false">
      <c r="A83" s="461"/>
      <c r="B83" s="462"/>
      <c r="C83" s="506" t="s">
        <v>333</v>
      </c>
      <c r="D83" s="506"/>
      <c r="E83" s="503" t="s">
        <v>326</v>
      </c>
      <c r="F83" s="470" t="s">
        <v>314</v>
      </c>
      <c r="G83" s="504" t="s">
        <v>267</v>
      </c>
      <c r="H83" s="496" t="s">
        <v>315</v>
      </c>
      <c r="I83" s="496"/>
      <c r="J83" s="467"/>
      <c r="K83" s="467"/>
    </row>
    <row r="84" s="465" customFormat="true" ht="24" hidden="false" customHeight="true" outlineLevel="0" collapsed="false">
      <c r="A84" s="218"/>
      <c r="B84" s="462"/>
      <c r="C84" s="506" t="s">
        <v>334</v>
      </c>
      <c r="D84" s="506"/>
      <c r="E84" s="503" t="s">
        <v>326</v>
      </c>
      <c r="F84" s="470" t="s">
        <v>314</v>
      </c>
      <c r="G84" s="504" t="s">
        <v>267</v>
      </c>
      <c r="H84" s="496" t="s">
        <v>315</v>
      </c>
      <c r="I84" s="496"/>
      <c r="J84" s="467"/>
      <c r="K84" s="467"/>
    </row>
    <row r="85" s="465" customFormat="true" ht="24" hidden="false" customHeight="true" outlineLevel="0" collapsed="false">
      <c r="A85" s="461"/>
      <c r="B85" s="462"/>
      <c r="C85" s="506" t="s">
        <v>335</v>
      </c>
      <c r="D85" s="506"/>
      <c r="E85" s="503" t="s">
        <v>326</v>
      </c>
      <c r="F85" s="470" t="s">
        <v>314</v>
      </c>
      <c r="G85" s="504" t="s">
        <v>267</v>
      </c>
      <c r="H85" s="496" t="s">
        <v>315</v>
      </c>
      <c r="I85" s="496"/>
      <c r="J85" s="467"/>
      <c r="K85" s="467"/>
    </row>
    <row r="86" s="465" customFormat="true" ht="24" hidden="false" customHeight="true" outlineLevel="0" collapsed="false">
      <c r="A86" s="461"/>
      <c r="B86" s="462"/>
      <c r="C86" s="507" t="s">
        <v>336</v>
      </c>
      <c r="D86" s="507"/>
      <c r="E86" s="503" t="s">
        <v>326</v>
      </c>
      <c r="F86" s="470" t="s">
        <v>314</v>
      </c>
      <c r="G86" s="504" t="s">
        <v>267</v>
      </c>
      <c r="H86" s="496" t="s">
        <v>315</v>
      </c>
      <c r="I86" s="496"/>
      <c r="J86" s="467"/>
      <c r="K86" s="467"/>
    </row>
    <row r="87" s="465" customFormat="true" ht="28.5" hidden="false" customHeight="true" outlineLevel="0" collapsed="false">
      <c r="A87" s="461"/>
      <c r="B87" s="462"/>
      <c r="C87" s="508" t="s">
        <v>337</v>
      </c>
      <c r="D87" s="508"/>
      <c r="E87" s="503" t="s">
        <v>326</v>
      </c>
      <c r="F87" s="470" t="s">
        <v>314</v>
      </c>
      <c r="G87" s="504" t="s">
        <v>267</v>
      </c>
      <c r="H87" s="496" t="s">
        <v>315</v>
      </c>
      <c r="I87" s="496"/>
      <c r="J87" s="467"/>
      <c r="K87" s="467"/>
    </row>
    <row r="88" s="465" customFormat="true" ht="42.75" hidden="false" customHeight="true" outlineLevel="0" collapsed="false">
      <c r="A88" s="461"/>
      <c r="B88" s="467"/>
      <c r="C88" s="467"/>
      <c r="D88" s="467"/>
      <c r="E88" s="467"/>
      <c r="F88" s="498" t="s">
        <v>338</v>
      </c>
      <c r="G88" s="498"/>
      <c r="H88" s="467"/>
      <c r="I88" s="467"/>
      <c r="J88" s="467"/>
      <c r="K88" s="467"/>
    </row>
    <row r="89" s="511" customFormat="true" ht="25.5" hidden="false" customHeight="true" outlineLevel="0" collapsed="false">
      <c r="A89" s="509"/>
      <c r="B89" s="509"/>
      <c r="C89" s="447" t="s">
        <v>339</v>
      </c>
      <c r="D89" s="510"/>
      <c r="E89" s="510"/>
      <c r="F89" s="509"/>
      <c r="G89" s="509"/>
      <c r="H89" s="509"/>
      <c r="I89" s="509"/>
      <c r="J89" s="509"/>
      <c r="K89" s="509"/>
    </row>
    <row r="90" s="465" customFormat="true" ht="28.5" hidden="false" customHeight="true" outlineLevel="0" collapsed="false">
      <c r="A90" s="467"/>
      <c r="B90" s="467"/>
      <c r="C90" s="456" t="s">
        <v>253</v>
      </c>
      <c r="D90" s="456"/>
      <c r="E90" s="456" t="s">
        <v>340</v>
      </c>
      <c r="F90" s="467"/>
      <c r="G90" s="467"/>
      <c r="H90" s="467"/>
      <c r="I90" s="467"/>
      <c r="J90" s="467"/>
      <c r="K90" s="467"/>
    </row>
    <row r="91" s="465" customFormat="true" ht="69.75" hidden="false" customHeight="true" outlineLevel="0" collapsed="false">
      <c r="A91" s="467"/>
      <c r="B91" s="467"/>
      <c r="C91" s="458" t="s">
        <v>341</v>
      </c>
      <c r="D91" s="458"/>
      <c r="E91" s="458"/>
      <c r="F91" s="467"/>
      <c r="G91" s="467"/>
      <c r="H91" s="467"/>
      <c r="I91" s="467"/>
      <c r="J91" s="467"/>
      <c r="K91" s="467"/>
    </row>
    <row r="92" s="465" customFormat="true" ht="198" hidden="false" customHeight="true" outlineLevel="0" collapsed="false">
      <c r="A92" s="467"/>
      <c r="B92" s="461"/>
      <c r="C92" s="512"/>
      <c r="D92" s="512"/>
      <c r="E92" s="460" t="s">
        <v>342</v>
      </c>
      <c r="F92" s="467"/>
      <c r="G92" s="467"/>
      <c r="H92" s="467"/>
      <c r="I92" s="467"/>
      <c r="J92" s="467"/>
      <c r="K92" s="467"/>
    </row>
    <row r="93" s="465" customFormat="true" ht="19.5" hidden="false" customHeight="true" outlineLevel="0" collapsed="false">
      <c r="A93" s="467"/>
      <c r="B93" s="462"/>
      <c r="C93" s="494" t="s">
        <v>266</v>
      </c>
      <c r="D93" s="494"/>
      <c r="E93" s="470" t="s">
        <v>314</v>
      </c>
      <c r="F93" s="467"/>
      <c r="G93" s="467"/>
      <c r="H93" s="467"/>
      <c r="I93" s="467"/>
      <c r="J93" s="467"/>
      <c r="K93" s="467"/>
    </row>
    <row r="94" s="465" customFormat="true" ht="22.5" hidden="false" customHeight="true" outlineLevel="0" collapsed="false">
      <c r="A94" s="467"/>
      <c r="B94" s="462"/>
      <c r="C94" s="494" t="s">
        <v>268</v>
      </c>
      <c r="D94" s="494"/>
      <c r="E94" s="470" t="s">
        <v>314</v>
      </c>
      <c r="F94" s="467"/>
      <c r="G94" s="467"/>
      <c r="H94" s="467"/>
      <c r="I94" s="467"/>
      <c r="J94" s="467"/>
      <c r="K94" s="467"/>
    </row>
    <row r="95" s="465" customFormat="true" ht="20.25" hidden="false" customHeight="true" outlineLevel="0" collapsed="false">
      <c r="A95" s="467"/>
      <c r="B95" s="462"/>
      <c r="C95" s="494" t="s">
        <v>269</v>
      </c>
      <c r="D95" s="494"/>
      <c r="E95" s="470" t="s">
        <v>314</v>
      </c>
      <c r="F95" s="467"/>
      <c r="G95" s="467"/>
      <c r="H95" s="467"/>
      <c r="I95" s="467"/>
      <c r="J95" s="467"/>
      <c r="K95" s="467"/>
    </row>
    <row r="96" s="465" customFormat="true" ht="22.5" hidden="false" customHeight="true" outlineLevel="0" collapsed="false">
      <c r="A96" s="467"/>
      <c r="B96" s="462"/>
      <c r="C96" s="494" t="s">
        <v>274</v>
      </c>
      <c r="D96" s="494"/>
      <c r="E96" s="470" t="s">
        <v>314</v>
      </c>
      <c r="F96" s="467"/>
      <c r="G96" s="467"/>
      <c r="H96" s="467"/>
      <c r="I96" s="467"/>
      <c r="J96" s="467"/>
      <c r="K96" s="467"/>
    </row>
    <row r="97" s="465" customFormat="true" ht="21.75" hidden="false" customHeight="true" outlineLevel="0" collapsed="false">
      <c r="A97" s="467"/>
      <c r="B97" s="462"/>
      <c r="C97" s="494" t="s">
        <v>280</v>
      </c>
      <c r="D97" s="494"/>
      <c r="E97" s="470" t="s">
        <v>314</v>
      </c>
      <c r="F97" s="467"/>
      <c r="G97" s="467"/>
      <c r="H97" s="467"/>
      <c r="I97" s="467"/>
      <c r="J97" s="467"/>
      <c r="K97" s="467"/>
    </row>
    <row r="98" s="465" customFormat="true" ht="18.75" hidden="false" customHeight="true" outlineLevel="0" collapsed="false">
      <c r="A98" s="467"/>
      <c r="B98" s="462"/>
      <c r="C98" s="494" t="s">
        <v>281</v>
      </c>
      <c r="D98" s="494"/>
      <c r="E98" s="470" t="s">
        <v>314</v>
      </c>
      <c r="F98" s="467"/>
      <c r="G98" s="467"/>
      <c r="H98" s="467"/>
      <c r="I98" s="467"/>
      <c r="J98" s="467"/>
      <c r="K98" s="467"/>
    </row>
    <row r="99" s="465" customFormat="true" ht="21" hidden="false" customHeight="true" outlineLevel="0" collapsed="false">
      <c r="A99" s="467"/>
      <c r="B99" s="462"/>
      <c r="C99" s="494" t="s">
        <v>289</v>
      </c>
      <c r="D99" s="494"/>
      <c r="E99" s="470" t="s">
        <v>314</v>
      </c>
      <c r="F99" s="467"/>
      <c r="G99" s="467"/>
      <c r="H99" s="467"/>
      <c r="I99" s="467"/>
      <c r="J99" s="467"/>
      <c r="K99" s="467"/>
    </row>
    <row r="100" s="465" customFormat="true" ht="24" hidden="false" customHeight="true" outlineLevel="0" collapsed="false">
      <c r="A100" s="467"/>
      <c r="B100" s="462"/>
      <c r="C100" s="494" t="s">
        <v>294</v>
      </c>
      <c r="D100" s="494"/>
      <c r="E100" s="470" t="s">
        <v>314</v>
      </c>
      <c r="F100" s="467"/>
      <c r="G100" s="467"/>
      <c r="H100" s="467"/>
      <c r="I100" s="467"/>
      <c r="J100" s="467"/>
      <c r="K100" s="467"/>
    </row>
    <row r="101" s="465" customFormat="true" ht="21.75" hidden="false" customHeight="true" outlineLevel="0" collapsed="false">
      <c r="A101" s="467"/>
      <c r="B101" s="462"/>
      <c r="C101" s="494" t="s">
        <v>47</v>
      </c>
      <c r="D101" s="497" t="s">
        <v>306</v>
      </c>
      <c r="E101" s="470"/>
      <c r="F101" s="467"/>
      <c r="G101" s="467"/>
      <c r="H101" s="467"/>
      <c r="I101" s="467"/>
      <c r="J101" s="467"/>
      <c r="K101" s="467"/>
    </row>
    <row r="102" s="465" customFormat="true" ht="28.5" hidden="false" customHeight="true" outlineLevel="0" collapsed="false">
      <c r="A102" s="467"/>
      <c r="B102" s="467"/>
      <c r="C102" s="467"/>
      <c r="D102" s="467"/>
      <c r="E102" s="467"/>
      <c r="F102" s="467"/>
      <c r="G102" s="467"/>
      <c r="H102" s="467"/>
      <c r="I102" s="467"/>
      <c r="J102" s="467"/>
      <c r="K102" s="467"/>
    </row>
    <row r="103" s="465" customFormat="true" ht="28.5" hidden="false" customHeight="true" outlineLevel="0" collapsed="false">
      <c r="A103" s="467"/>
      <c r="B103" s="467"/>
      <c r="C103" s="513" t="s">
        <v>214</v>
      </c>
      <c r="D103" s="513"/>
      <c r="E103" s="513"/>
      <c r="F103" s="513"/>
      <c r="G103" s="513"/>
      <c r="H103" s="513"/>
      <c r="I103" s="513"/>
      <c r="J103" s="467"/>
      <c r="K103" s="467"/>
    </row>
    <row r="104" s="465" customFormat="true" ht="76.5" hidden="false" customHeight="true" outlineLevel="0" collapsed="false">
      <c r="A104" s="467"/>
      <c r="B104" s="467"/>
      <c r="C104" s="514"/>
      <c r="D104" s="514"/>
      <c r="E104" s="514"/>
      <c r="F104" s="514"/>
      <c r="G104" s="514"/>
      <c r="H104" s="514"/>
      <c r="I104" s="514"/>
      <c r="J104" s="467"/>
      <c r="K104" s="467"/>
    </row>
    <row r="105" s="465" customFormat="true" ht="18" hidden="false" customHeight="true" outlineLevel="0" collapsed="false">
      <c r="A105" s="467"/>
      <c r="B105" s="467"/>
      <c r="C105" s="467"/>
      <c r="D105" s="467"/>
      <c r="E105" s="467"/>
      <c r="F105" s="467"/>
      <c r="G105" s="467"/>
      <c r="H105" s="467"/>
      <c r="I105" s="467"/>
      <c r="J105" s="467"/>
      <c r="K105" s="467"/>
    </row>
    <row r="106" s="467" customFormat="true" ht="15" hidden="true" customHeight="true" outlineLevel="0" collapsed="false">
      <c r="A106" s="472"/>
      <c r="B106" s="472"/>
      <c r="C106" s="515" t="s">
        <v>294</v>
      </c>
      <c r="D106" s="515"/>
      <c r="E106" s="516"/>
      <c r="F106" s="467" t="s">
        <v>266</v>
      </c>
      <c r="J106" s="467" t="s">
        <v>266</v>
      </c>
      <c r="L106" s="517"/>
      <c r="N106" s="472"/>
      <c r="O106" s="518" t="s">
        <v>266</v>
      </c>
      <c r="P106" s="518"/>
      <c r="R106" s="472"/>
      <c r="S106" s="518" t="s">
        <v>266</v>
      </c>
      <c r="T106" s="518"/>
      <c r="V106" s="472"/>
      <c r="W106" s="518" t="s">
        <v>266</v>
      </c>
      <c r="X106" s="518"/>
      <c r="Z106" s="472"/>
      <c r="AA106" s="518" t="s">
        <v>266</v>
      </c>
      <c r="AB106" s="518"/>
      <c r="AD106" s="472"/>
      <c r="AE106" s="518" t="s">
        <v>266</v>
      </c>
      <c r="AF106" s="518"/>
      <c r="AH106" s="472"/>
      <c r="AI106" s="518" t="s">
        <v>266</v>
      </c>
      <c r="AJ106" s="518"/>
      <c r="AL106" s="472"/>
      <c r="AM106" s="518" t="s">
        <v>266</v>
      </c>
      <c r="AN106" s="518"/>
      <c r="AP106" s="472"/>
      <c r="AQ106" s="518" t="s">
        <v>266</v>
      </c>
      <c r="AR106" s="518"/>
      <c r="AT106" s="472"/>
      <c r="AU106" s="518" t="s">
        <v>266</v>
      </c>
      <c r="AV106" s="518"/>
      <c r="AX106" s="472"/>
      <c r="AY106" s="518" t="s">
        <v>266</v>
      </c>
      <c r="AZ106" s="518"/>
      <c r="BB106" s="472"/>
      <c r="BC106" s="518" t="s">
        <v>266</v>
      </c>
      <c r="BD106" s="518"/>
      <c r="BF106" s="472"/>
      <c r="BG106" s="518" t="s">
        <v>266</v>
      </c>
      <c r="BH106" s="518"/>
      <c r="BJ106" s="472"/>
      <c r="BK106" s="518" t="s">
        <v>266</v>
      </c>
      <c r="BL106" s="518"/>
      <c r="BN106" s="472"/>
      <c r="BO106" s="518" t="s">
        <v>266</v>
      </c>
      <c r="BP106" s="518"/>
      <c r="BR106" s="472"/>
      <c r="BS106" s="518" t="s">
        <v>266</v>
      </c>
      <c r="BT106" s="518"/>
      <c r="BV106" s="472"/>
      <c r="BW106" s="518" t="s">
        <v>266</v>
      </c>
      <c r="BX106" s="518"/>
      <c r="BZ106" s="472"/>
      <c r="CA106" s="518" t="s">
        <v>266</v>
      </c>
      <c r="CB106" s="518"/>
      <c r="CD106" s="472"/>
      <c r="CE106" s="518" t="s">
        <v>266</v>
      </c>
      <c r="CF106" s="518"/>
      <c r="CH106" s="472"/>
      <c r="CI106" s="518" t="s">
        <v>266</v>
      </c>
      <c r="CJ106" s="518"/>
      <c r="CL106" s="472"/>
      <c r="CM106" s="518" t="s">
        <v>266</v>
      </c>
      <c r="CN106" s="518"/>
      <c r="CP106" s="472"/>
      <c r="CQ106" s="518" t="s">
        <v>266</v>
      </c>
      <c r="CR106" s="518"/>
      <c r="CT106" s="472"/>
      <c r="CU106" s="518" t="s">
        <v>266</v>
      </c>
      <c r="CV106" s="518"/>
      <c r="CX106" s="472"/>
      <c r="CY106" s="518" t="s">
        <v>266</v>
      </c>
      <c r="CZ106" s="518"/>
      <c r="DB106" s="472"/>
      <c r="DC106" s="518" t="s">
        <v>266</v>
      </c>
      <c r="DD106" s="518"/>
      <c r="DF106" s="472"/>
      <c r="DG106" s="518" t="s">
        <v>266</v>
      </c>
      <c r="DH106" s="518"/>
      <c r="DJ106" s="472"/>
      <c r="DK106" s="518" t="s">
        <v>266</v>
      </c>
      <c r="DL106" s="518"/>
      <c r="DN106" s="472"/>
      <c r="DO106" s="518" t="s">
        <v>266</v>
      </c>
      <c r="DP106" s="518"/>
      <c r="DR106" s="472"/>
      <c r="DS106" s="518" t="s">
        <v>266</v>
      </c>
      <c r="DT106" s="518"/>
      <c r="DV106" s="472"/>
      <c r="DW106" s="518" t="s">
        <v>266</v>
      </c>
      <c r="DX106" s="518"/>
      <c r="DZ106" s="472"/>
      <c r="EA106" s="518" t="s">
        <v>266</v>
      </c>
      <c r="EB106" s="518"/>
      <c r="ED106" s="472"/>
      <c r="EE106" s="518" t="s">
        <v>266</v>
      </c>
      <c r="EF106" s="518"/>
      <c r="EH106" s="472"/>
      <c r="EI106" s="518" t="s">
        <v>266</v>
      </c>
      <c r="EJ106" s="518"/>
      <c r="EL106" s="472"/>
      <c r="EM106" s="518" t="s">
        <v>266</v>
      </c>
      <c r="EN106" s="518"/>
      <c r="EP106" s="472"/>
      <c r="EQ106" s="518" t="s">
        <v>266</v>
      </c>
      <c r="ER106" s="518"/>
      <c r="ET106" s="472"/>
      <c r="EU106" s="518" t="s">
        <v>266</v>
      </c>
      <c r="EV106" s="518"/>
      <c r="EX106" s="472"/>
      <c r="EY106" s="518" t="s">
        <v>266</v>
      </c>
      <c r="EZ106" s="518"/>
      <c r="FB106" s="472"/>
      <c r="FC106" s="518" t="s">
        <v>266</v>
      </c>
      <c r="FD106" s="518"/>
      <c r="FF106" s="472"/>
      <c r="FG106" s="518" t="s">
        <v>266</v>
      </c>
      <c r="FH106" s="518"/>
      <c r="FJ106" s="472"/>
      <c r="FK106" s="518" t="s">
        <v>266</v>
      </c>
      <c r="FL106" s="518"/>
      <c r="FN106" s="472"/>
      <c r="FO106" s="518" t="s">
        <v>266</v>
      </c>
      <c r="FP106" s="518"/>
      <c r="FR106" s="472"/>
      <c r="FS106" s="518" t="s">
        <v>266</v>
      </c>
      <c r="FT106" s="518"/>
      <c r="FV106" s="472"/>
      <c r="FW106" s="518" t="s">
        <v>266</v>
      </c>
      <c r="FX106" s="518"/>
      <c r="FZ106" s="472"/>
      <c r="GA106" s="518" t="s">
        <v>266</v>
      </c>
      <c r="GB106" s="518"/>
      <c r="GD106" s="472"/>
      <c r="GE106" s="518" t="s">
        <v>266</v>
      </c>
      <c r="GF106" s="518"/>
      <c r="GH106" s="472"/>
      <c r="GI106" s="518" t="s">
        <v>266</v>
      </c>
      <c r="GJ106" s="518"/>
      <c r="GL106" s="472"/>
      <c r="GM106" s="518" t="s">
        <v>266</v>
      </c>
      <c r="GN106" s="518"/>
      <c r="GP106" s="472"/>
      <c r="GQ106" s="518" t="s">
        <v>266</v>
      </c>
      <c r="GR106" s="518"/>
      <c r="GT106" s="472"/>
      <c r="GU106" s="518" t="s">
        <v>266</v>
      </c>
      <c r="GV106" s="518"/>
      <c r="GX106" s="472"/>
      <c r="GY106" s="518" t="s">
        <v>266</v>
      </c>
      <c r="GZ106" s="518"/>
      <c r="HB106" s="472"/>
      <c r="HC106" s="518" t="s">
        <v>266</v>
      </c>
      <c r="HD106" s="518"/>
      <c r="HF106" s="472"/>
      <c r="HG106" s="518" t="s">
        <v>266</v>
      </c>
      <c r="HH106" s="518"/>
      <c r="HJ106" s="472"/>
      <c r="HK106" s="518" t="s">
        <v>266</v>
      </c>
      <c r="HL106" s="518"/>
      <c r="HN106" s="472"/>
      <c r="HO106" s="518" t="s">
        <v>266</v>
      </c>
      <c r="HP106" s="518"/>
      <c r="HR106" s="472"/>
      <c r="HS106" s="518" t="s">
        <v>266</v>
      </c>
      <c r="HT106" s="518"/>
      <c r="HV106" s="472"/>
      <c r="HW106" s="518" t="s">
        <v>266</v>
      </c>
      <c r="HX106" s="518"/>
      <c r="HZ106" s="472"/>
      <c r="IA106" s="518" t="s">
        <v>266</v>
      </c>
      <c r="IB106" s="518"/>
      <c r="ID106" s="472"/>
      <c r="IE106" s="518" t="s">
        <v>266</v>
      </c>
      <c r="IF106" s="518"/>
      <c r="IH106" s="472"/>
      <c r="II106" s="518" t="s">
        <v>266</v>
      </c>
      <c r="IJ106" s="518"/>
      <c r="IL106" s="472"/>
      <c r="IM106" s="518" t="s">
        <v>266</v>
      </c>
      <c r="IN106" s="518"/>
      <c r="IP106" s="472"/>
      <c r="IQ106" s="518" t="s">
        <v>266</v>
      </c>
      <c r="IR106" s="518"/>
      <c r="IT106" s="472"/>
      <c r="IU106" s="518" t="s">
        <v>266</v>
      </c>
      <c r="IV106" s="518"/>
      <c r="IX106" s="472"/>
      <c r="IY106" s="518" t="s">
        <v>266</v>
      </c>
      <c r="IZ106" s="518"/>
      <c r="JB106" s="472"/>
      <c r="JC106" s="518" t="s">
        <v>266</v>
      </c>
      <c r="JD106" s="518"/>
      <c r="JF106" s="472"/>
      <c r="JG106" s="518" t="s">
        <v>266</v>
      </c>
      <c r="JH106" s="518"/>
      <c r="JJ106" s="472"/>
      <c r="JK106" s="518" t="s">
        <v>266</v>
      </c>
      <c r="JL106" s="518"/>
      <c r="JN106" s="472"/>
      <c r="JO106" s="518" t="s">
        <v>266</v>
      </c>
      <c r="JP106" s="518"/>
      <c r="JR106" s="472"/>
      <c r="JS106" s="518" t="s">
        <v>266</v>
      </c>
      <c r="JT106" s="518"/>
      <c r="JV106" s="472"/>
      <c r="JW106" s="518" t="s">
        <v>266</v>
      </c>
      <c r="JX106" s="518"/>
      <c r="JZ106" s="472"/>
      <c r="KA106" s="518" t="s">
        <v>266</v>
      </c>
      <c r="KB106" s="518"/>
      <c r="KD106" s="472"/>
      <c r="KE106" s="518" t="s">
        <v>266</v>
      </c>
      <c r="KF106" s="518"/>
      <c r="KH106" s="472"/>
      <c r="KI106" s="518" t="s">
        <v>266</v>
      </c>
      <c r="KJ106" s="518"/>
      <c r="KL106" s="472"/>
      <c r="KM106" s="518" t="s">
        <v>266</v>
      </c>
      <c r="KN106" s="518"/>
      <c r="KP106" s="472"/>
      <c r="KQ106" s="518" t="s">
        <v>266</v>
      </c>
      <c r="KR106" s="518"/>
      <c r="KT106" s="472"/>
      <c r="KU106" s="518" t="s">
        <v>266</v>
      </c>
      <c r="KV106" s="518"/>
      <c r="KX106" s="472"/>
      <c r="KY106" s="518" t="s">
        <v>266</v>
      </c>
      <c r="KZ106" s="518"/>
      <c r="LB106" s="472"/>
      <c r="LC106" s="518" t="s">
        <v>266</v>
      </c>
      <c r="LD106" s="518"/>
      <c r="LF106" s="472"/>
      <c r="LG106" s="518" t="s">
        <v>266</v>
      </c>
      <c r="LH106" s="518"/>
      <c r="LJ106" s="472"/>
      <c r="LK106" s="518" t="s">
        <v>266</v>
      </c>
      <c r="LL106" s="518"/>
      <c r="LN106" s="472"/>
      <c r="LO106" s="518" t="s">
        <v>266</v>
      </c>
      <c r="LP106" s="518"/>
      <c r="LR106" s="472"/>
      <c r="LS106" s="518" t="s">
        <v>266</v>
      </c>
      <c r="LT106" s="518"/>
      <c r="LV106" s="472"/>
      <c r="LW106" s="518" t="s">
        <v>266</v>
      </c>
      <c r="LX106" s="518"/>
      <c r="LZ106" s="472"/>
      <c r="MA106" s="518" t="s">
        <v>266</v>
      </c>
      <c r="MB106" s="518"/>
      <c r="MD106" s="472"/>
      <c r="ME106" s="518" t="s">
        <v>266</v>
      </c>
      <c r="MF106" s="518"/>
      <c r="MH106" s="472"/>
      <c r="MI106" s="518" t="s">
        <v>266</v>
      </c>
      <c r="MJ106" s="518"/>
      <c r="ML106" s="472"/>
      <c r="MM106" s="518" t="s">
        <v>266</v>
      </c>
      <c r="MN106" s="518"/>
      <c r="MP106" s="472"/>
      <c r="MQ106" s="518" t="s">
        <v>266</v>
      </c>
      <c r="MR106" s="518"/>
      <c r="MT106" s="472"/>
      <c r="MU106" s="518" t="s">
        <v>266</v>
      </c>
      <c r="MV106" s="518"/>
      <c r="MX106" s="472"/>
      <c r="MY106" s="518" t="s">
        <v>266</v>
      </c>
      <c r="MZ106" s="518"/>
      <c r="NB106" s="472"/>
      <c r="NC106" s="518" t="s">
        <v>266</v>
      </c>
      <c r="ND106" s="518"/>
      <c r="NF106" s="472"/>
      <c r="NG106" s="518" t="s">
        <v>266</v>
      </c>
      <c r="NH106" s="518"/>
      <c r="NJ106" s="472"/>
      <c r="NK106" s="518" t="s">
        <v>266</v>
      </c>
      <c r="NL106" s="518"/>
      <c r="NN106" s="472"/>
      <c r="NO106" s="518" t="s">
        <v>266</v>
      </c>
      <c r="NP106" s="518"/>
      <c r="NR106" s="472"/>
      <c r="NS106" s="518" t="s">
        <v>266</v>
      </c>
      <c r="NT106" s="518"/>
      <c r="NV106" s="472"/>
      <c r="NW106" s="518" t="s">
        <v>266</v>
      </c>
      <c r="NX106" s="518"/>
      <c r="NZ106" s="472"/>
      <c r="OA106" s="518" t="s">
        <v>266</v>
      </c>
      <c r="OB106" s="518"/>
      <c r="OD106" s="472"/>
      <c r="OE106" s="518" t="s">
        <v>266</v>
      </c>
      <c r="OF106" s="518"/>
      <c r="OH106" s="472"/>
      <c r="OI106" s="518" t="s">
        <v>266</v>
      </c>
      <c r="OJ106" s="518"/>
      <c r="OL106" s="472"/>
      <c r="OM106" s="518" t="s">
        <v>266</v>
      </c>
      <c r="ON106" s="518"/>
      <c r="OP106" s="472"/>
      <c r="OQ106" s="518" t="s">
        <v>266</v>
      </c>
      <c r="OR106" s="518"/>
      <c r="OT106" s="472"/>
      <c r="OU106" s="518" t="s">
        <v>266</v>
      </c>
      <c r="OV106" s="518"/>
      <c r="OX106" s="472"/>
      <c r="OY106" s="518" t="s">
        <v>266</v>
      </c>
      <c r="OZ106" s="518"/>
      <c r="PB106" s="472"/>
      <c r="PC106" s="518" t="s">
        <v>266</v>
      </c>
      <c r="PD106" s="518"/>
      <c r="PF106" s="472"/>
      <c r="PG106" s="518" t="s">
        <v>266</v>
      </c>
      <c r="PH106" s="518"/>
      <c r="PJ106" s="472"/>
      <c r="PK106" s="518" t="s">
        <v>266</v>
      </c>
      <c r="PL106" s="518"/>
      <c r="PN106" s="472"/>
      <c r="PO106" s="518" t="s">
        <v>266</v>
      </c>
      <c r="PP106" s="518"/>
      <c r="PR106" s="472"/>
      <c r="PS106" s="518" t="s">
        <v>266</v>
      </c>
      <c r="PT106" s="518"/>
      <c r="PV106" s="472"/>
      <c r="PW106" s="518" t="s">
        <v>266</v>
      </c>
      <c r="PX106" s="518"/>
      <c r="PZ106" s="472"/>
      <c r="QA106" s="518" t="s">
        <v>266</v>
      </c>
      <c r="QB106" s="518"/>
      <c r="QD106" s="472"/>
      <c r="QE106" s="518" t="s">
        <v>266</v>
      </c>
      <c r="QF106" s="518"/>
      <c r="QH106" s="472"/>
      <c r="QI106" s="518" t="s">
        <v>266</v>
      </c>
      <c r="QJ106" s="518"/>
      <c r="QL106" s="472"/>
      <c r="QM106" s="518" t="s">
        <v>266</v>
      </c>
      <c r="QN106" s="518"/>
      <c r="QP106" s="472"/>
      <c r="QQ106" s="518" t="s">
        <v>266</v>
      </c>
      <c r="QR106" s="518"/>
      <c r="QT106" s="472"/>
      <c r="QU106" s="518" t="s">
        <v>266</v>
      </c>
      <c r="QV106" s="518"/>
      <c r="QX106" s="472"/>
      <c r="QY106" s="518" t="s">
        <v>266</v>
      </c>
      <c r="QZ106" s="518"/>
      <c r="RB106" s="472"/>
      <c r="RC106" s="518" t="s">
        <v>266</v>
      </c>
      <c r="RD106" s="518"/>
      <c r="RF106" s="472"/>
      <c r="RG106" s="518" t="s">
        <v>266</v>
      </c>
      <c r="RH106" s="518"/>
      <c r="RJ106" s="472"/>
      <c r="RK106" s="518" t="s">
        <v>266</v>
      </c>
      <c r="RL106" s="518"/>
      <c r="RN106" s="472"/>
      <c r="RO106" s="518" t="s">
        <v>266</v>
      </c>
      <c r="RP106" s="518"/>
      <c r="RR106" s="472"/>
      <c r="RS106" s="518" t="s">
        <v>266</v>
      </c>
      <c r="RT106" s="518"/>
      <c r="RV106" s="472"/>
      <c r="RW106" s="518" t="s">
        <v>266</v>
      </c>
      <c r="RX106" s="518"/>
      <c r="RZ106" s="472"/>
      <c r="SA106" s="518" t="s">
        <v>266</v>
      </c>
      <c r="SB106" s="518"/>
      <c r="SD106" s="472"/>
      <c r="SE106" s="518" t="s">
        <v>266</v>
      </c>
      <c r="SF106" s="518"/>
      <c r="SH106" s="472"/>
      <c r="SI106" s="518" t="s">
        <v>266</v>
      </c>
      <c r="SJ106" s="518"/>
      <c r="SL106" s="472"/>
      <c r="SM106" s="518" t="s">
        <v>266</v>
      </c>
      <c r="SN106" s="518"/>
      <c r="SP106" s="472"/>
      <c r="SQ106" s="518" t="s">
        <v>266</v>
      </c>
      <c r="SR106" s="518"/>
      <c r="ST106" s="472"/>
      <c r="SU106" s="518" t="s">
        <v>266</v>
      </c>
      <c r="SV106" s="518"/>
      <c r="SX106" s="472"/>
      <c r="SY106" s="518" t="s">
        <v>266</v>
      </c>
      <c r="SZ106" s="518"/>
      <c r="TB106" s="472"/>
      <c r="TC106" s="518" t="s">
        <v>266</v>
      </c>
      <c r="TD106" s="518"/>
      <c r="TF106" s="472"/>
      <c r="TG106" s="518" t="s">
        <v>266</v>
      </c>
      <c r="TH106" s="518"/>
      <c r="TJ106" s="472"/>
      <c r="TK106" s="518" t="s">
        <v>266</v>
      </c>
      <c r="TL106" s="518"/>
      <c r="TN106" s="472"/>
      <c r="TO106" s="518" t="s">
        <v>266</v>
      </c>
      <c r="TP106" s="518"/>
      <c r="TR106" s="472"/>
      <c r="TS106" s="518" t="s">
        <v>266</v>
      </c>
      <c r="TT106" s="518"/>
      <c r="TV106" s="472"/>
      <c r="TW106" s="518" t="s">
        <v>266</v>
      </c>
      <c r="TX106" s="518"/>
      <c r="TZ106" s="472"/>
      <c r="UA106" s="518" t="s">
        <v>266</v>
      </c>
      <c r="UB106" s="518"/>
      <c r="UD106" s="472"/>
      <c r="UE106" s="518" t="s">
        <v>266</v>
      </c>
      <c r="UF106" s="518"/>
      <c r="UH106" s="472"/>
      <c r="UI106" s="518" t="s">
        <v>266</v>
      </c>
      <c r="UJ106" s="518"/>
      <c r="UL106" s="472"/>
      <c r="UM106" s="518" t="s">
        <v>266</v>
      </c>
      <c r="UN106" s="518"/>
      <c r="UP106" s="472"/>
      <c r="UQ106" s="518" t="s">
        <v>266</v>
      </c>
      <c r="UR106" s="518"/>
      <c r="UT106" s="472"/>
      <c r="UU106" s="518" t="s">
        <v>266</v>
      </c>
      <c r="UV106" s="518"/>
      <c r="UX106" s="472"/>
      <c r="UY106" s="518" t="s">
        <v>266</v>
      </c>
      <c r="UZ106" s="518"/>
      <c r="VB106" s="472"/>
      <c r="VC106" s="518" t="s">
        <v>266</v>
      </c>
      <c r="VD106" s="518"/>
      <c r="VF106" s="472"/>
      <c r="VG106" s="518" t="s">
        <v>266</v>
      </c>
      <c r="VH106" s="518"/>
      <c r="VJ106" s="472"/>
      <c r="VK106" s="518" t="s">
        <v>266</v>
      </c>
      <c r="VL106" s="518"/>
      <c r="VN106" s="472"/>
      <c r="VO106" s="518" t="s">
        <v>266</v>
      </c>
      <c r="VP106" s="518"/>
      <c r="VR106" s="472"/>
      <c r="VS106" s="518" t="s">
        <v>266</v>
      </c>
      <c r="VT106" s="518"/>
      <c r="VV106" s="472"/>
      <c r="VW106" s="518" t="s">
        <v>266</v>
      </c>
      <c r="VX106" s="518"/>
      <c r="VZ106" s="472"/>
      <c r="WA106" s="518" t="s">
        <v>266</v>
      </c>
      <c r="WB106" s="518"/>
      <c r="WD106" s="472"/>
      <c r="WE106" s="518" t="s">
        <v>266</v>
      </c>
      <c r="WF106" s="518"/>
      <c r="WH106" s="472"/>
      <c r="WI106" s="518" t="s">
        <v>266</v>
      </c>
      <c r="WJ106" s="518"/>
      <c r="WL106" s="472"/>
      <c r="WM106" s="518" t="s">
        <v>266</v>
      </c>
      <c r="WN106" s="518"/>
      <c r="WP106" s="472"/>
      <c r="WQ106" s="518" t="s">
        <v>266</v>
      </c>
      <c r="WR106" s="518"/>
      <c r="WT106" s="472"/>
      <c r="WU106" s="518" t="s">
        <v>266</v>
      </c>
      <c r="WV106" s="518"/>
      <c r="WX106" s="472"/>
      <c r="WY106" s="518" t="s">
        <v>266</v>
      </c>
      <c r="WZ106" s="518"/>
      <c r="XB106" s="472"/>
      <c r="XC106" s="518" t="s">
        <v>266</v>
      </c>
      <c r="XD106" s="518"/>
      <c r="XF106" s="472"/>
      <c r="XG106" s="518" t="s">
        <v>266</v>
      </c>
      <c r="XH106" s="518"/>
      <c r="XJ106" s="472"/>
      <c r="XK106" s="518" t="s">
        <v>266</v>
      </c>
      <c r="XL106" s="518"/>
      <c r="XN106" s="472"/>
      <c r="XO106" s="518" t="s">
        <v>266</v>
      </c>
      <c r="XP106" s="518"/>
      <c r="XR106" s="472"/>
      <c r="XS106" s="518" t="s">
        <v>266</v>
      </c>
      <c r="XT106" s="518"/>
      <c r="XV106" s="472"/>
      <c r="XW106" s="518" t="s">
        <v>266</v>
      </c>
      <c r="XX106" s="518"/>
      <c r="XZ106" s="472"/>
      <c r="YA106" s="518" t="s">
        <v>266</v>
      </c>
      <c r="YB106" s="518"/>
      <c r="YD106" s="472"/>
      <c r="YE106" s="518" t="s">
        <v>266</v>
      </c>
      <c r="YF106" s="518"/>
      <c r="YH106" s="472"/>
      <c r="YI106" s="518" t="s">
        <v>266</v>
      </c>
      <c r="YJ106" s="518"/>
      <c r="YL106" s="472"/>
      <c r="YM106" s="518" t="s">
        <v>266</v>
      </c>
      <c r="YN106" s="518"/>
      <c r="YP106" s="472"/>
      <c r="YQ106" s="518" t="s">
        <v>266</v>
      </c>
      <c r="YR106" s="518"/>
      <c r="YT106" s="472"/>
      <c r="YU106" s="518" t="s">
        <v>266</v>
      </c>
      <c r="YV106" s="518"/>
      <c r="YX106" s="472"/>
      <c r="YY106" s="518" t="s">
        <v>266</v>
      </c>
      <c r="YZ106" s="518"/>
      <c r="ZB106" s="472"/>
      <c r="ZC106" s="518" t="s">
        <v>266</v>
      </c>
      <c r="ZD106" s="518"/>
      <c r="ZF106" s="472"/>
      <c r="ZG106" s="518" t="s">
        <v>266</v>
      </c>
      <c r="ZH106" s="518"/>
      <c r="ZJ106" s="472"/>
      <c r="ZK106" s="518" t="s">
        <v>266</v>
      </c>
      <c r="ZL106" s="518"/>
      <c r="ZN106" s="472"/>
      <c r="ZO106" s="518" t="s">
        <v>266</v>
      </c>
      <c r="ZP106" s="518"/>
      <c r="ZR106" s="472"/>
      <c r="ZS106" s="518" t="s">
        <v>266</v>
      </c>
      <c r="ZT106" s="518"/>
      <c r="ZV106" s="472"/>
      <c r="ZW106" s="518" t="s">
        <v>266</v>
      </c>
      <c r="ZX106" s="518"/>
      <c r="ZZ106" s="472"/>
      <c r="AAA106" s="518" t="s">
        <v>266</v>
      </c>
      <c r="AAB106" s="518"/>
      <c r="AAD106" s="472"/>
      <c r="AAE106" s="518" t="s">
        <v>266</v>
      </c>
      <c r="AAF106" s="518"/>
      <c r="AAH106" s="472"/>
      <c r="AAI106" s="518" t="s">
        <v>266</v>
      </c>
      <c r="AAJ106" s="518"/>
      <c r="AAL106" s="472"/>
      <c r="AAM106" s="518" t="s">
        <v>266</v>
      </c>
      <c r="AAN106" s="518"/>
      <c r="AAP106" s="472"/>
      <c r="AAQ106" s="518" t="s">
        <v>266</v>
      </c>
      <c r="AAR106" s="518"/>
      <c r="AAT106" s="472"/>
      <c r="AAU106" s="518" t="s">
        <v>266</v>
      </c>
      <c r="AAV106" s="518"/>
      <c r="AAX106" s="472"/>
      <c r="AAY106" s="518" t="s">
        <v>266</v>
      </c>
      <c r="AAZ106" s="518"/>
      <c r="ABB106" s="472"/>
      <c r="ABC106" s="518" t="s">
        <v>266</v>
      </c>
      <c r="ABD106" s="518"/>
      <c r="ABF106" s="472"/>
      <c r="ABG106" s="518" t="s">
        <v>266</v>
      </c>
      <c r="ABH106" s="518"/>
      <c r="ABJ106" s="472"/>
      <c r="ABK106" s="518" t="s">
        <v>266</v>
      </c>
      <c r="ABL106" s="518"/>
      <c r="ABN106" s="472"/>
      <c r="ABO106" s="518" t="s">
        <v>266</v>
      </c>
      <c r="ABP106" s="518"/>
      <c r="ABR106" s="472"/>
      <c r="ABS106" s="518" t="s">
        <v>266</v>
      </c>
      <c r="ABT106" s="518"/>
      <c r="ABV106" s="472"/>
      <c r="ABW106" s="518" t="s">
        <v>266</v>
      </c>
      <c r="ABX106" s="518"/>
      <c r="ABZ106" s="472"/>
      <c r="ACA106" s="518" t="s">
        <v>266</v>
      </c>
      <c r="ACB106" s="518"/>
      <c r="ACD106" s="472"/>
      <c r="ACE106" s="518" t="s">
        <v>266</v>
      </c>
      <c r="ACF106" s="518"/>
      <c r="ACH106" s="472"/>
      <c r="ACI106" s="518" t="s">
        <v>266</v>
      </c>
      <c r="ACJ106" s="518"/>
      <c r="ACL106" s="472"/>
      <c r="ACM106" s="518" t="s">
        <v>266</v>
      </c>
      <c r="ACN106" s="518"/>
      <c r="ACP106" s="472"/>
      <c r="ACQ106" s="518" t="s">
        <v>266</v>
      </c>
      <c r="ACR106" s="518"/>
      <c r="ACT106" s="472"/>
      <c r="ACU106" s="518" t="s">
        <v>266</v>
      </c>
      <c r="ACV106" s="518"/>
      <c r="ACX106" s="472"/>
      <c r="ACY106" s="518" t="s">
        <v>266</v>
      </c>
      <c r="ACZ106" s="518"/>
      <c r="ADB106" s="472"/>
      <c r="ADC106" s="518" t="s">
        <v>266</v>
      </c>
      <c r="ADD106" s="518"/>
      <c r="ADF106" s="472"/>
      <c r="ADG106" s="518" t="s">
        <v>266</v>
      </c>
      <c r="ADH106" s="518"/>
      <c r="ADJ106" s="472"/>
      <c r="ADK106" s="518" t="s">
        <v>266</v>
      </c>
      <c r="ADL106" s="518"/>
      <c r="ADN106" s="472"/>
      <c r="ADO106" s="518" t="s">
        <v>266</v>
      </c>
      <c r="ADP106" s="518"/>
      <c r="ADR106" s="472"/>
      <c r="ADS106" s="518" t="s">
        <v>266</v>
      </c>
      <c r="ADT106" s="518"/>
      <c r="ADV106" s="472"/>
      <c r="ADW106" s="518" t="s">
        <v>266</v>
      </c>
      <c r="ADX106" s="518"/>
      <c r="ADZ106" s="472"/>
      <c r="AEA106" s="518" t="s">
        <v>266</v>
      </c>
      <c r="AEB106" s="518"/>
      <c r="AED106" s="472"/>
      <c r="AEE106" s="518" t="s">
        <v>266</v>
      </c>
      <c r="AEF106" s="518"/>
      <c r="AEH106" s="472"/>
      <c r="AEI106" s="518" t="s">
        <v>266</v>
      </c>
      <c r="AEJ106" s="518"/>
      <c r="AEL106" s="472"/>
      <c r="AEM106" s="518" t="s">
        <v>266</v>
      </c>
      <c r="AEN106" s="518"/>
      <c r="AEP106" s="472"/>
      <c r="AEQ106" s="518" t="s">
        <v>266</v>
      </c>
      <c r="AER106" s="518"/>
      <c r="AET106" s="472"/>
      <c r="AEU106" s="518" t="s">
        <v>266</v>
      </c>
      <c r="AEV106" s="518"/>
      <c r="AEX106" s="472"/>
      <c r="AEY106" s="518" t="s">
        <v>266</v>
      </c>
      <c r="AEZ106" s="518"/>
      <c r="AFB106" s="472"/>
      <c r="AFC106" s="518" t="s">
        <v>266</v>
      </c>
      <c r="AFD106" s="518"/>
      <c r="AFF106" s="472"/>
      <c r="AFG106" s="518" t="s">
        <v>266</v>
      </c>
      <c r="AFH106" s="518"/>
      <c r="AFJ106" s="472"/>
      <c r="AFK106" s="518" t="s">
        <v>266</v>
      </c>
      <c r="AFL106" s="518"/>
      <c r="AFN106" s="472"/>
      <c r="AFO106" s="518" t="s">
        <v>266</v>
      </c>
      <c r="AFP106" s="518"/>
      <c r="AFR106" s="472"/>
      <c r="AFS106" s="518" t="s">
        <v>266</v>
      </c>
      <c r="AFT106" s="518"/>
      <c r="AFV106" s="472"/>
      <c r="AFW106" s="518" t="s">
        <v>266</v>
      </c>
      <c r="AFX106" s="518"/>
      <c r="AFZ106" s="472"/>
      <c r="AGA106" s="518" t="s">
        <v>266</v>
      </c>
      <c r="AGB106" s="518"/>
      <c r="AGD106" s="472"/>
      <c r="AGE106" s="518" t="s">
        <v>266</v>
      </c>
      <c r="AGF106" s="518"/>
      <c r="AGH106" s="472"/>
      <c r="AGI106" s="518" t="s">
        <v>266</v>
      </c>
      <c r="AGJ106" s="518"/>
      <c r="AGL106" s="472"/>
      <c r="AGM106" s="518" t="s">
        <v>266</v>
      </c>
      <c r="AGN106" s="518"/>
      <c r="AGP106" s="472"/>
      <c r="AGQ106" s="518" t="s">
        <v>266</v>
      </c>
      <c r="AGR106" s="518"/>
      <c r="AGT106" s="472"/>
      <c r="AGU106" s="518" t="s">
        <v>266</v>
      </c>
      <c r="AGV106" s="518"/>
      <c r="AGX106" s="472"/>
      <c r="AGY106" s="518" t="s">
        <v>266</v>
      </c>
      <c r="AGZ106" s="518"/>
      <c r="AHB106" s="472"/>
      <c r="AHC106" s="518" t="s">
        <v>266</v>
      </c>
      <c r="AHD106" s="518"/>
      <c r="AHF106" s="472"/>
      <c r="AHG106" s="518" t="s">
        <v>266</v>
      </c>
      <c r="AHH106" s="518"/>
      <c r="AHJ106" s="472"/>
      <c r="AHK106" s="518" t="s">
        <v>266</v>
      </c>
      <c r="AHL106" s="518"/>
      <c r="AHN106" s="472"/>
      <c r="AHO106" s="518" t="s">
        <v>266</v>
      </c>
      <c r="AHP106" s="518"/>
      <c r="AHR106" s="472"/>
      <c r="AHS106" s="518" t="s">
        <v>266</v>
      </c>
      <c r="AHT106" s="518"/>
      <c r="AHV106" s="472"/>
      <c r="AHW106" s="518" t="s">
        <v>266</v>
      </c>
      <c r="AHX106" s="518"/>
      <c r="AHZ106" s="472"/>
      <c r="AIA106" s="518" t="s">
        <v>266</v>
      </c>
      <c r="AIB106" s="518"/>
      <c r="AID106" s="472"/>
      <c r="AIE106" s="518" t="s">
        <v>266</v>
      </c>
      <c r="AIF106" s="518"/>
      <c r="AIH106" s="472"/>
      <c r="AII106" s="518" t="s">
        <v>266</v>
      </c>
      <c r="AIJ106" s="518"/>
      <c r="AIL106" s="472"/>
      <c r="AIM106" s="518" t="s">
        <v>266</v>
      </c>
      <c r="AIN106" s="518"/>
      <c r="AIP106" s="472"/>
      <c r="AIQ106" s="518" t="s">
        <v>266</v>
      </c>
      <c r="AIR106" s="518"/>
      <c r="AIT106" s="472"/>
      <c r="AIU106" s="518" t="s">
        <v>266</v>
      </c>
      <c r="AIV106" s="518"/>
      <c r="AIX106" s="472"/>
      <c r="AIY106" s="518" t="s">
        <v>266</v>
      </c>
      <c r="AIZ106" s="518"/>
      <c r="AJB106" s="472"/>
      <c r="AJC106" s="518" t="s">
        <v>266</v>
      </c>
      <c r="AJD106" s="518"/>
      <c r="AJF106" s="472"/>
      <c r="AJG106" s="518" t="s">
        <v>266</v>
      </c>
      <c r="AJH106" s="518"/>
      <c r="AJJ106" s="472"/>
      <c r="AJK106" s="518" t="s">
        <v>266</v>
      </c>
      <c r="AJL106" s="518"/>
      <c r="AJN106" s="472"/>
      <c r="AJO106" s="518" t="s">
        <v>266</v>
      </c>
      <c r="AJP106" s="518"/>
      <c r="AJR106" s="472"/>
      <c r="AJS106" s="518" t="s">
        <v>266</v>
      </c>
      <c r="AJT106" s="518"/>
      <c r="AJV106" s="472"/>
      <c r="AJW106" s="518" t="s">
        <v>266</v>
      </c>
      <c r="AJX106" s="518"/>
      <c r="AJZ106" s="472"/>
      <c r="AKA106" s="518" t="s">
        <v>266</v>
      </c>
      <c r="AKB106" s="518"/>
      <c r="AKD106" s="472"/>
      <c r="AKE106" s="518" t="s">
        <v>266</v>
      </c>
      <c r="AKF106" s="518"/>
      <c r="AKH106" s="472"/>
      <c r="AKI106" s="518" t="s">
        <v>266</v>
      </c>
      <c r="AKJ106" s="518"/>
      <c r="AKL106" s="472"/>
      <c r="AKM106" s="518" t="s">
        <v>266</v>
      </c>
      <c r="AKN106" s="518"/>
      <c r="AKP106" s="472"/>
      <c r="AKQ106" s="518" t="s">
        <v>266</v>
      </c>
      <c r="AKR106" s="518"/>
      <c r="AKT106" s="472"/>
      <c r="AKU106" s="518" t="s">
        <v>266</v>
      </c>
      <c r="AKV106" s="518"/>
      <c r="AKX106" s="472"/>
      <c r="AKY106" s="518" t="s">
        <v>266</v>
      </c>
      <c r="AKZ106" s="518"/>
      <c r="ALB106" s="472"/>
      <c r="ALC106" s="518" t="s">
        <v>266</v>
      </c>
      <c r="ALD106" s="518"/>
      <c r="ALF106" s="472"/>
      <c r="ALG106" s="518" t="s">
        <v>266</v>
      </c>
      <c r="ALH106" s="518"/>
      <c r="ALJ106" s="472"/>
      <c r="ALK106" s="518" t="s">
        <v>266</v>
      </c>
      <c r="ALL106" s="518"/>
      <c r="ALN106" s="472"/>
      <c r="ALO106" s="518" t="s">
        <v>266</v>
      </c>
      <c r="ALP106" s="518"/>
      <c r="ALR106" s="472"/>
      <c r="ALS106" s="518" t="s">
        <v>266</v>
      </c>
      <c r="ALT106" s="518"/>
      <c r="ALV106" s="472"/>
      <c r="ALW106" s="518" t="s">
        <v>266</v>
      </c>
      <c r="ALX106" s="518"/>
      <c r="ALZ106" s="472"/>
      <c r="AMA106" s="518" t="s">
        <v>266</v>
      </c>
      <c r="AMB106" s="518"/>
      <c r="AMD106" s="472"/>
      <c r="AME106" s="518" t="s">
        <v>266</v>
      </c>
      <c r="AMF106" s="518"/>
      <c r="AMH106" s="472"/>
      <c r="AMI106" s="518" t="s">
        <v>266</v>
      </c>
      <c r="AMJ106" s="518"/>
    </row>
    <row r="107" s="472" customFormat="true" ht="15" hidden="true" customHeight="true" outlineLevel="0" collapsed="false">
      <c r="C107" s="518" t="s">
        <v>343</v>
      </c>
      <c r="D107" s="518"/>
      <c r="E107" s="519"/>
      <c r="F107" s="467" t="s">
        <v>268</v>
      </c>
      <c r="G107" s="467"/>
      <c r="H107" s="467"/>
      <c r="I107" s="467"/>
      <c r="J107" s="467" t="s">
        <v>268</v>
      </c>
      <c r="K107" s="467"/>
      <c r="L107" s="517"/>
      <c r="M107" s="520"/>
      <c r="O107" s="518" t="s">
        <v>268</v>
      </c>
      <c r="P107" s="518"/>
      <c r="Q107" s="520"/>
      <c r="S107" s="518" t="s">
        <v>268</v>
      </c>
      <c r="T107" s="518"/>
      <c r="U107" s="520"/>
      <c r="W107" s="518" t="s">
        <v>268</v>
      </c>
      <c r="X107" s="518"/>
      <c r="Y107" s="520"/>
      <c r="AA107" s="518" t="s">
        <v>268</v>
      </c>
      <c r="AB107" s="518"/>
      <c r="AC107" s="520"/>
      <c r="AE107" s="518" t="s">
        <v>268</v>
      </c>
      <c r="AF107" s="518"/>
      <c r="AG107" s="520"/>
      <c r="AI107" s="518" t="s">
        <v>268</v>
      </c>
      <c r="AJ107" s="518"/>
      <c r="AK107" s="520"/>
      <c r="AM107" s="518" t="s">
        <v>268</v>
      </c>
      <c r="AN107" s="518"/>
      <c r="AO107" s="520"/>
      <c r="AQ107" s="518" t="s">
        <v>268</v>
      </c>
      <c r="AR107" s="518"/>
      <c r="AS107" s="520"/>
      <c r="AU107" s="518" t="s">
        <v>268</v>
      </c>
      <c r="AV107" s="518"/>
      <c r="AW107" s="520"/>
      <c r="AY107" s="518" t="s">
        <v>268</v>
      </c>
      <c r="AZ107" s="518"/>
      <c r="BA107" s="520"/>
      <c r="BC107" s="518" t="s">
        <v>268</v>
      </c>
      <c r="BD107" s="518"/>
      <c r="BE107" s="520"/>
      <c r="BG107" s="518" t="s">
        <v>268</v>
      </c>
      <c r="BH107" s="518"/>
      <c r="BI107" s="520"/>
      <c r="BK107" s="518" t="s">
        <v>268</v>
      </c>
      <c r="BL107" s="518"/>
      <c r="BM107" s="520"/>
      <c r="BO107" s="518" t="s">
        <v>268</v>
      </c>
      <c r="BP107" s="518"/>
      <c r="BQ107" s="520"/>
      <c r="BS107" s="518" t="s">
        <v>268</v>
      </c>
      <c r="BT107" s="518"/>
      <c r="BU107" s="520"/>
      <c r="BW107" s="518" t="s">
        <v>268</v>
      </c>
      <c r="BX107" s="518"/>
      <c r="BY107" s="520"/>
      <c r="CA107" s="518" t="s">
        <v>268</v>
      </c>
      <c r="CB107" s="518"/>
      <c r="CC107" s="520"/>
      <c r="CE107" s="518" t="s">
        <v>268</v>
      </c>
      <c r="CF107" s="518"/>
      <c r="CG107" s="520"/>
      <c r="CI107" s="518" t="s">
        <v>268</v>
      </c>
      <c r="CJ107" s="518"/>
      <c r="CK107" s="520"/>
      <c r="CM107" s="518" t="s">
        <v>268</v>
      </c>
      <c r="CN107" s="518"/>
      <c r="CO107" s="520"/>
      <c r="CQ107" s="518" t="s">
        <v>268</v>
      </c>
      <c r="CR107" s="518"/>
      <c r="CS107" s="520"/>
      <c r="CU107" s="518" t="s">
        <v>268</v>
      </c>
      <c r="CV107" s="518"/>
      <c r="CW107" s="520"/>
      <c r="CY107" s="518" t="s">
        <v>268</v>
      </c>
      <c r="CZ107" s="518"/>
      <c r="DA107" s="520"/>
      <c r="DC107" s="518" t="s">
        <v>268</v>
      </c>
      <c r="DD107" s="518"/>
      <c r="DE107" s="520"/>
      <c r="DG107" s="518" t="s">
        <v>268</v>
      </c>
      <c r="DH107" s="518"/>
      <c r="DI107" s="520"/>
      <c r="DK107" s="518" t="s">
        <v>268</v>
      </c>
      <c r="DL107" s="518"/>
      <c r="DM107" s="520"/>
      <c r="DO107" s="518" t="s">
        <v>268</v>
      </c>
      <c r="DP107" s="518"/>
      <c r="DQ107" s="520"/>
      <c r="DS107" s="518" t="s">
        <v>268</v>
      </c>
      <c r="DT107" s="518"/>
      <c r="DU107" s="520"/>
      <c r="DW107" s="518" t="s">
        <v>268</v>
      </c>
      <c r="DX107" s="518"/>
      <c r="DY107" s="520"/>
      <c r="EA107" s="518" t="s">
        <v>268</v>
      </c>
      <c r="EB107" s="518"/>
      <c r="EC107" s="520"/>
      <c r="EE107" s="518" t="s">
        <v>268</v>
      </c>
      <c r="EF107" s="518"/>
      <c r="EG107" s="520"/>
      <c r="EI107" s="518" t="s">
        <v>268</v>
      </c>
      <c r="EJ107" s="518"/>
      <c r="EK107" s="520"/>
      <c r="EM107" s="518" t="s">
        <v>268</v>
      </c>
      <c r="EN107" s="518"/>
      <c r="EO107" s="520"/>
      <c r="EQ107" s="518" t="s">
        <v>268</v>
      </c>
      <c r="ER107" s="518"/>
      <c r="ES107" s="520"/>
      <c r="EU107" s="518" t="s">
        <v>268</v>
      </c>
      <c r="EV107" s="518"/>
      <c r="EW107" s="520"/>
      <c r="EY107" s="518" t="s">
        <v>268</v>
      </c>
      <c r="EZ107" s="518"/>
      <c r="FA107" s="520"/>
      <c r="FC107" s="518" t="s">
        <v>268</v>
      </c>
      <c r="FD107" s="518"/>
      <c r="FE107" s="520"/>
      <c r="FG107" s="518" t="s">
        <v>268</v>
      </c>
      <c r="FH107" s="518"/>
      <c r="FI107" s="520"/>
      <c r="FK107" s="518" t="s">
        <v>268</v>
      </c>
      <c r="FL107" s="518"/>
      <c r="FM107" s="520"/>
      <c r="FO107" s="518" t="s">
        <v>268</v>
      </c>
      <c r="FP107" s="518"/>
      <c r="FQ107" s="520"/>
      <c r="FS107" s="518" t="s">
        <v>268</v>
      </c>
      <c r="FT107" s="518"/>
      <c r="FU107" s="520"/>
      <c r="FW107" s="518" t="s">
        <v>268</v>
      </c>
      <c r="FX107" s="518"/>
      <c r="FY107" s="520"/>
      <c r="GA107" s="518" t="s">
        <v>268</v>
      </c>
      <c r="GB107" s="518"/>
      <c r="GC107" s="520"/>
      <c r="GE107" s="518" t="s">
        <v>268</v>
      </c>
      <c r="GF107" s="518"/>
      <c r="GG107" s="520"/>
      <c r="GI107" s="518" t="s">
        <v>268</v>
      </c>
      <c r="GJ107" s="518"/>
      <c r="GK107" s="520"/>
      <c r="GM107" s="518" t="s">
        <v>268</v>
      </c>
      <c r="GN107" s="518"/>
      <c r="GO107" s="520"/>
      <c r="GQ107" s="518" t="s">
        <v>268</v>
      </c>
      <c r="GR107" s="518"/>
      <c r="GS107" s="520"/>
      <c r="GU107" s="518" t="s">
        <v>268</v>
      </c>
      <c r="GV107" s="518"/>
      <c r="GW107" s="520"/>
      <c r="GY107" s="518" t="s">
        <v>268</v>
      </c>
      <c r="GZ107" s="518"/>
      <c r="HA107" s="520"/>
      <c r="HC107" s="518" t="s">
        <v>268</v>
      </c>
      <c r="HD107" s="518"/>
      <c r="HE107" s="520"/>
      <c r="HG107" s="518" t="s">
        <v>268</v>
      </c>
      <c r="HH107" s="518"/>
      <c r="HI107" s="520"/>
      <c r="HK107" s="518" t="s">
        <v>268</v>
      </c>
      <c r="HL107" s="518"/>
      <c r="HM107" s="520"/>
      <c r="HO107" s="518" t="s">
        <v>268</v>
      </c>
      <c r="HP107" s="518"/>
      <c r="HQ107" s="520"/>
      <c r="HS107" s="518" t="s">
        <v>268</v>
      </c>
      <c r="HT107" s="518"/>
      <c r="HU107" s="520"/>
      <c r="HW107" s="518" t="s">
        <v>268</v>
      </c>
      <c r="HX107" s="518"/>
      <c r="HY107" s="520"/>
      <c r="IA107" s="518" t="s">
        <v>268</v>
      </c>
      <c r="IB107" s="518"/>
      <c r="IC107" s="520"/>
      <c r="IE107" s="518" t="s">
        <v>268</v>
      </c>
      <c r="IF107" s="518"/>
      <c r="IG107" s="520"/>
      <c r="II107" s="518" t="s">
        <v>268</v>
      </c>
      <c r="IJ107" s="518"/>
      <c r="IK107" s="520"/>
      <c r="IM107" s="518" t="s">
        <v>268</v>
      </c>
      <c r="IN107" s="518"/>
      <c r="IO107" s="520"/>
      <c r="IQ107" s="518" t="s">
        <v>268</v>
      </c>
      <c r="IR107" s="518"/>
      <c r="IS107" s="520"/>
      <c r="IU107" s="518" t="s">
        <v>268</v>
      </c>
      <c r="IV107" s="518"/>
      <c r="IW107" s="520"/>
      <c r="IY107" s="518" t="s">
        <v>268</v>
      </c>
      <c r="IZ107" s="518"/>
      <c r="JA107" s="520"/>
      <c r="JC107" s="518" t="s">
        <v>268</v>
      </c>
      <c r="JD107" s="518"/>
      <c r="JE107" s="520"/>
      <c r="JG107" s="518" t="s">
        <v>268</v>
      </c>
      <c r="JH107" s="518"/>
      <c r="JI107" s="520"/>
      <c r="JK107" s="518" t="s">
        <v>268</v>
      </c>
      <c r="JL107" s="518"/>
      <c r="JM107" s="520"/>
      <c r="JO107" s="518" t="s">
        <v>268</v>
      </c>
      <c r="JP107" s="518"/>
      <c r="JQ107" s="520"/>
      <c r="JS107" s="518" t="s">
        <v>268</v>
      </c>
      <c r="JT107" s="518"/>
      <c r="JU107" s="520"/>
      <c r="JW107" s="518" t="s">
        <v>268</v>
      </c>
      <c r="JX107" s="518"/>
      <c r="JY107" s="520"/>
      <c r="KA107" s="518" t="s">
        <v>268</v>
      </c>
      <c r="KB107" s="518"/>
      <c r="KC107" s="520"/>
      <c r="KE107" s="518" t="s">
        <v>268</v>
      </c>
      <c r="KF107" s="518"/>
      <c r="KG107" s="520"/>
      <c r="KI107" s="518" t="s">
        <v>268</v>
      </c>
      <c r="KJ107" s="518"/>
      <c r="KK107" s="520"/>
      <c r="KM107" s="518" t="s">
        <v>268</v>
      </c>
      <c r="KN107" s="518"/>
      <c r="KO107" s="520"/>
      <c r="KQ107" s="518" t="s">
        <v>268</v>
      </c>
      <c r="KR107" s="518"/>
      <c r="KS107" s="520"/>
      <c r="KU107" s="518" t="s">
        <v>268</v>
      </c>
      <c r="KV107" s="518"/>
      <c r="KW107" s="520"/>
      <c r="KY107" s="518" t="s">
        <v>268</v>
      </c>
      <c r="KZ107" s="518"/>
      <c r="LA107" s="520"/>
      <c r="LC107" s="518" t="s">
        <v>268</v>
      </c>
      <c r="LD107" s="518"/>
      <c r="LE107" s="520"/>
      <c r="LG107" s="518" t="s">
        <v>268</v>
      </c>
      <c r="LH107" s="518"/>
      <c r="LI107" s="520"/>
      <c r="LK107" s="518" t="s">
        <v>268</v>
      </c>
      <c r="LL107" s="518"/>
      <c r="LM107" s="520"/>
      <c r="LO107" s="518" t="s">
        <v>268</v>
      </c>
      <c r="LP107" s="518"/>
      <c r="LQ107" s="520"/>
      <c r="LS107" s="518" t="s">
        <v>268</v>
      </c>
      <c r="LT107" s="518"/>
      <c r="LU107" s="520"/>
      <c r="LW107" s="518" t="s">
        <v>268</v>
      </c>
      <c r="LX107" s="518"/>
      <c r="LY107" s="520"/>
      <c r="MA107" s="518" t="s">
        <v>268</v>
      </c>
      <c r="MB107" s="518"/>
      <c r="MC107" s="520"/>
      <c r="ME107" s="518" t="s">
        <v>268</v>
      </c>
      <c r="MF107" s="518"/>
      <c r="MG107" s="520"/>
      <c r="MI107" s="518" t="s">
        <v>268</v>
      </c>
      <c r="MJ107" s="518"/>
      <c r="MK107" s="520"/>
      <c r="MM107" s="518" t="s">
        <v>268</v>
      </c>
      <c r="MN107" s="518"/>
      <c r="MO107" s="520"/>
      <c r="MQ107" s="518" t="s">
        <v>268</v>
      </c>
      <c r="MR107" s="518"/>
      <c r="MS107" s="520"/>
      <c r="MU107" s="518" t="s">
        <v>268</v>
      </c>
      <c r="MV107" s="518"/>
      <c r="MW107" s="520"/>
      <c r="MY107" s="518" t="s">
        <v>268</v>
      </c>
      <c r="MZ107" s="518"/>
      <c r="NA107" s="520"/>
      <c r="NC107" s="518" t="s">
        <v>268</v>
      </c>
      <c r="ND107" s="518"/>
      <c r="NE107" s="520"/>
      <c r="NG107" s="518" t="s">
        <v>268</v>
      </c>
      <c r="NH107" s="518"/>
      <c r="NI107" s="520"/>
      <c r="NK107" s="518" t="s">
        <v>268</v>
      </c>
      <c r="NL107" s="518"/>
      <c r="NM107" s="520"/>
      <c r="NO107" s="518" t="s">
        <v>268</v>
      </c>
      <c r="NP107" s="518"/>
      <c r="NQ107" s="520"/>
      <c r="NS107" s="518" t="s">
        <v>268</v>
      </c>
      <c r="NT107" s="518"/>
      <c r="NU107" s="520"/>
      <c r="NW107" s="518" t="s">
        <v>268</v>
      </c>
      <c r="NX107" s="518"/>
      <c r="NY107" s="520"/>
      <c r="OA107" s="518" t="s">
        <v>268</v>
      </c>
      <c r="OB107" s="518"/>
      <c r="OC107" s="520"/>
      <c r="OE107" s="518" t="s">
        <v>268</v>
      </c>
      <c r="OF107" s="518"/>
      <c r="OG107" s="520"/>
      <c r="OI107" s="518" t="s">
        <v>268</v>
      </c>
      <c r="OJ107" s="518"/>
      <c r="OK107" s="520"/>
      <c r="OM107" s="518" t="s">
        <v>268</v>
      </c>
      <c r="ON107" s="518"/>
      <c r="OO107" s="520"/>
      <c r="OQ107" s="518" t="s">
        <v>268</v>
      </c>
      <c r="OR107" s="518"/>
      <c r="OS107" s="520"/>
      <c r="OU107" s="518" t="s">
        <v>268</v>
      </c>
      <c r="OV107" s="518"/>
      <c r="OW107" s="520"/>
      <c r="OY107" s="518" t="s">
        <v>268</v>
      </c>
      <c r="OZ107" s="518"/>
      <c r="PA107" s="520"/>
      <c r="PC107" s="518" t="s">
        <v>268</v>
      </c>
      <c r="PD107" s="518"/>
      <c r="PE107" s="520"/>
      <c r="PG107" s="518" t="s">
        <v>268</v>
      </c>
      <c r="PH107" s="518"/>
      <c r="PI107" s="520"/>
      <c r="PK107" s="518" t="s">
        <v>268</v>
      </c>
      <c r="PL107" s="518"/>
      <c r="PM107" s="520"/>
      <c r="PO107" s="518" t="s">
        <v>268</v>
      </c>
      <c r="PP107" s="518"/>
      <c r="PQ107" s="520"/>
      <c r="PS107" s="518" t="s">
        <v>268</v>
      </c>
      <c r="PT107" s="518"/>
      <c r="PU107" s="520"/>
      <c r="PW107" s="518" t="s">
        <v>268</v>
      </c>
      <c r="PX107" s="518"/>
      <c r="PY107" s="520"/>
      <c r="QA107" s="518" t="s">
        <v>268</v>
      </c>
      <c r="QB107" s="518"/>
      <c r="QC107" s="520"/>
      <c r="QE107" s="518" t="s">
        <v>268</v>
      </c>
      <c r="QF107" s="518"/>
      <c r="QG107" s="520"/>
      <c r="QI107" s="518" t="s">
        <v>268</v>
      </c>
      <c r="QJ107" s="518"/>
      <c r="QK107" s="520"/>
      <c r="QM107" s="518" t="s">
        <v>268</v>
      </c>
      <c r="QN107" s="518"/>
      <c r="QO107" s="520"/>
      <c r="QQ107" s="518" t="s">
        <v>268</v>
      </c>
      <c r="QR107" s="518"/>
      <c r="QS107" s="520"/>
      <c r="QU107" s="518" t="s">
        <v>268</v>
      </c>
      <c r="QV107" s="518"/>
      <c r="QW107" s="520"/>
      <c r="QY107" s="518" t="s">
        <v>268</v>
      </c>
      <c r="QZ107" s="518"/>
      <c r="RA107" s="520"/>
      <c r="RC107" s="518" t="s">
        <v>268</v>
      </c>
      <c r="RD107" s="518"/>
      <c r="RE107" s="520"/>
      <c r="RG107" s="518" t="s">
        <v>268</v>
      </c>
      <c r="RH107" s="518"/>
      <c r="RI107" s="520"/>
      <c r="RK107" s="518" t="s">
        <v>268</v>
      </c>
      <c r="RL107" s="518"/>
      <c r="RM107" s="520"/>
      <c r="RO107" s="518" t="s">
        <v>268</v>
      </c>
      <c r="RP107" s="518"/>
      <c r="RQ107" s="520"/>
      <c r="RS107" s="518" t="s">
        <v>268</v>
      </c>
      <c r="RT107" s="518"/>
      <c r="RU107" s="520"/>
      <c r="RW107" s="518" t="s">
        <v>268</v>
      </c>
      <c r="RX107" s="518"/>
      <c r="RY107" s="520"/>
      <c r="SA107" s="518" t="s">
        <v>268</v>
      </c>
      <c r="SB107" s="518"/>
      <c r="SC107" s="520"/>
      <c r="SE107" s="518" t="s">
        <v>268</v>
      </c>
      <c r="SF107" s="518"/>
      <c r="SG107" s="520"/>
      <c r="SI107" s="518" t="s">
        <v>268</v>
      </c>
      <c r="SJ107" s="518"/>
      <c r="SK107" s="520"/>
      <c r="SM107" s="518" t="s">
        <v>268</v>
      </c>
      <c r="SN107" s="518"/>
      <c r="SO107" s="520"/>
      <c r="SQ107" s="518" t="s">
        <v>268</v>
      </c>
      <c r="SR107" s="518"/>
      <c r="SS107" s="520"/>
      <c r="SU107" s="518" t="s">
        <v>268</v>
      </c>
      <c r="SV107" s="518"/>
      <c r="SW107" s="520"/>
      <c r="SY107" s="518" t="s">
        <v>268</v>
      </c>
      <c r="SZ107" s="518"/>
      <c r="TA107" s="520"/>
      <c r="TC107" s="518" t="s">
        <v>268</v>
      </c>
      <c r="TD107" s="518"/>
      <c r="TE107" s="520"/>
      <c r="TG107" s="518" t="s">
        <v>268</v>
      </c>
      <c r="TH107" s="518"/>
      <c r="TI107" s="520"/>
      <c r="TK107" s="518" t="s">
        <v>268</v>
      </c>
      <c r="TL107" s="518"/>
      <c r="TM107" s="520"/>
      <c r="TO107" s="518" t="s">
        <v>268</v>
      </c>
      <c r="TP107" s="518"/>
      <c r="TQ107" s="520"/>
      <c r="TS107" s="518" t="s">
        <v>268</v>
      </c>
      <c r="TT107" s="518"/>
      <c r="TU107" s="520"/>
      <c r="TW107" s="518" t="s">
        <v>268</v>
      </c>
      <c r="TX107" s="518"/>
      <c r="TY107" s="520"/>
      <c r="UA107" s="518" t="s">
        <v>268</v>
      </c>
      <c r="UB107" s="518"/>
      <c r="UC107" s="520"/>
      <c r="UE107" s="518" t="s">
        <v>268</v>
      </c>
      <c r="UF107" s="518"/>
      <c r="UG107" s="520"/>
      <c r="UI107" s="518" t="s">
        <v>268</v>
      </c>
      <c r="UJ107" s="518"/>
      <c r="UK107" s="520"/>
      <c r="UM107" s="518" t="s">
        <v>268</v>
      </c>
      <c r="UN107" s="518"/>
      <c r="UO107" s="520"/>
      <c r="UQ107" s="518" t="s">
        <v>268</v>
      </c>
      <c r="UR107" s="518"/>
      <c r="US107" s="520"/>
      <c r="UU107" s="518" t="s">
        <v>268</v>
      </c>
      <c r="UV107" s="518"/>
      <c r="UW107" s="520"/>
      <c r="UY107" s="518" t="s">
        <v>268</v>
      </c>
      <c r="UZ107" s="518"/>
      <c r="VA107" s="520"/>
      <c r="VC107" s="518" t="s">
        <v>268</v>
      </c>
      <c r="VD107" s="518"/>
      <c r="VE107" s="520"/>
      <c r="VG107" s="518" t="s">
        <v>268</v>
      </c>
      <c r="VH107" s="518"/>
      <c r="VI107" s="520"/>
      <c r="VK107" s="518" t="s">
        <v>268</v>
      </c>
      <c r="VL107" s="518"/>
      <c r="VM107" s="520"/>
      <c r="VO107" s="518" t="s">
        <v>268</v>
      </c>
      <c r="VP107" s="518"/>
      <c r="VQ107" s="520"/>
      <c r="VS107" s="518" t="s">
        <v>268</v>
      </c>
      <c r="VT107" s="518"/>
      <c r="VU107" s="520"/>
      <c r="VW107" s="518" t="s">
        <v>268</v>
      </c>
      <c r="VX107" s="518"/>
      <c r="VY107" s="520"/>
      <c r="WA107" s="518" t="s">
        <v>268</v>
      </c>
      <c r="WB107" s="518"/>
      <c r="WC107" s="520"/>
      <c r="WE107" s="518" t="s">
        <v>268</v>
      </c>
      <c r="WF107" s="518"/>
      <c r="WG107" s="520"/>
      <c r="WI107" s="518" t="s">
        <v>268</v>
      </c>
      <c r="WJ107" s="518"/>
      <c r="WK107" s="520"/>
      <c r="WM107" s="518" t="s">
        <v>268</v>
      </c>
      <c r="WN107" s="518"/>
      <c r="WO107" s="520"/>
      <c r="WQ107" s="518" t="s">
        <v>268</v>
      </c>
      <c r="WR107" s="518"/>
      <c r="WS107" s="520"/>
      <c r="WU107" s="518" t="s">
        <v>268</v>
      </c>
      <c r="WV107" s="518"/>
      <c r="WW107" s="520"/>
      <c r="WY107" s="518" t="s">
        <v>268</v>
      </c>
      <c r="WZ107" s="518"/>
      <c r="XA107" s="520"/>
      <c r="XC107" s="518" t="s">
        <v>268</v>
      </c>
      <c r="XD107" s="518"/>
      <c r="XE107" s="520"/>
      <c r="XG107" s="518" t="s">
        <v>268</v>
      </c>
      <c r="XH107" s="518"/>
      <c r="XI107" s="520"/>
      <c r="XK107" s="518" t="s">
        <v>268</v>
      </c>
      <c r="XL107" s="518"/>
      <c r="XM107" s="520"/>
      <c r="XO107" s="518" t="s">
        <v>268</v>
      </c>
      <c r="XP107" s="518"/>
      <c r="XQ107" s="520"/>
      <c r="XS107" s="518" t="s">
        <v>268</v>
      </c>
      <c r="XT107" s="518"/>
      <c r="XU107" s="520"/>
      <c r="XW107" s="518" t="s">
        <v>268</v>
      </c>
      <c r="XX107" s="518"/>
      <c r="XY107" s="520"/>
      <c r="YA107" s="518" t="s">
        <v>268</v>
      </c>
      <c r="YB107" s="518"/>
      <c r="YC107" s="520"/>
      <c r="YE107" s="518" t="s">
        <v>268</v>
      </c>
      <c r="YF107" s="518"/>
      <c r="YG107" s="520"/>
      <c r="YI107" s="518" t="s">
        <v>268</v>
      </c>
      <c r="YJ107" s="518"/>
      <c r="YK107" s="520"/>
      <c r="YM107" s="518" t="s">
        <v>268</v>
      </c>
      <c r="YN107" s="518"/>
      <c r="YO107" s="520"/>
      <c r="YQ107" s="518" t="s">
        <v>268</v>
      </c>
      <c r="YR107" s="518"/>
      <c r="YS107" s="520"/>
      <c r="YU107" s="518" t="s">
        <v>268</v>
      </c>
      <c r="YV107" s="518"/>
      <c r="YW107" s="520"/>
      <c r="YY107" s="518" t="s">
        <v>268</v>
      </c>
      <c r="YZ107" s="518"/>
      <c r="ZA107" s="520"/>
      <c r="ZC107" s="518" t="s">
        <v>268</v>
      </c>
      <c r="ZD107" s="518"/>
      <c r="ZE107" s="520"/>
      <c r="ZG107" s="518" t="s">
        <v>268</v>
      </c>
      <c r="ZH107" s="518"/>
      <c r="ZI107" s="520"/>
      <c r="ZK107" s="518" t="s">
        <v>268</v>
      </c>
      <c r="ZL107" s="518"/>
      <c r="ZM107" s="520"/>
      <c r="ZO107" s="518" t="s">
        <v>268</v>
      </c>
      <c r="ZP107" s="518"/>
      <c r="ZQ107" s="520"/>
      <c r="ZS107" s="518" t="s">
        <v>268</v>
      </c>
      <c r="ZT107" s="518"/>
      <c r="ZU107" s="520"/>
      <c r="ZW107" s="518" t="s">
        <v>268</v>
      </c>
      <c r="ZX107" s="518"/>
      <c r="ZY107" s="520"/>
      <c r="AAA107" s="518" t="s">
        <v>268</v>
      </c>
      <c r="AAB107" s="518"/>
      <c r="AAC107" s="520"/>
      <c r="AAE107" s="518" t="s">
        <v>268</v>
      </c>
      <c r="AAF107" s="518"/>
      <c r="AAG107" s="520"/>
      <c r="AAI107" s="518" t="s">
        <v>268</v>
      </c>
      <c r="AAJ107" s="518"/>
      <c r="AAK107" s="520"/>
      <c r="AAM107" s="518" t="s">
        <v>268</v>
      </c>
      <c r="AAN107" s="518"/>
      <c r="AAO107" s="520"/>
      <c r="AAQ107" s="518" t="s">
        <v>268</v>
      </c>
      <c r="AAR107" s="518"/>
      <c r="AAS107" s="520"/>
      <c r="AAU107" s="518" t="s">
        <v>268</v>
      </c>
      <c r="AAV107" s="518"/>
      <c r="AAW107" s="520"/>
      <c r="AAY107" s="518" t="s">
        <v>268</v>
      </c>
      <c r="AAZ107" s="518"/>
      <c r="ABA107" s="520"/>
      <c r="ABC107" s="518" t="s">
        <v>268</v>
      </c>
      <c r="ABD107" s="518"/>
      <c r="ABE107" s="520"/>
      <c r="ABG107" s="518" t="s">
        <v>268</v>
      </c>
      <c r="ABH107" s="518"/>
      <c r="ABI107" s="520"/>
      <c r="ABK107" s="518" t="s">
        <v>268</v>
      </c>
      <c r="ABL107" s="518"/>
      <c r="ABM107" s="520"/>
      <c r="ABO107" s="518" t="s">
        <v>268</v>
      </c>
      <c r="ABP107" s="518"/>
      <c r="ABQ107" s="520"/>
      <c r="ABS107" s="518" t="s">
        <v>268</v>
      </c>
      <c r="ABT107" s="518"/>
      <c r="ABU107" s="520"/>
      <c r="ABW107" s="518" t="s">
        <v>268</v>
      </c>
      <c r="ABX107" s="518"/>
      <c r="ABY107" s="520"/>
      <c r="ACA107" s="518" t="s">
        <v>268</v>
      </c>
      <c r="ACB107" s="518"/>
      <c r="ACC107" s="520"/>
      <c r="ACE107" s="518" t="s">
        <v>268</v>
      </c>
      <c r="ACF107" s="518"/>
      <c r="ACG107" s="520"/>
      <c r="ACI107" s="518" t="s">
        <v>268</v>
      </c>
      <c r="ACJ107" s="518"/>
      <c r="ACK107" s="520"/>
      <c r="ACM107" s="518" t="s">
        <v>268</v>
      </c>
      <c r="ACN107" s="518"/>
      <c r="ACO107" s="520"/>
      <c r="ACQ107" s="518" t="s">
        <v>268</v>
      </c>
      <c r="ACR107" s="518"/>
      <c r="ACS107" s="520"/>
      <c r="ACU107" s="518" t="s">
        <v>268</v>
      </c>
      <c r="ACV107" s="518"/>
      <c r="ACW107" s="520"/>
      <c r="ACY107" s="518" t="s">
        <v>268</v>
      </c>
      <c r="ACZ107" s="518"/>
      <c r="ADA107" s="520"/>
      <c r="ADC107" s="518" t="s">
        <v>268</v>
      </c>
      <c r="ADD107" s="518"/>
      <c r="ADE107" s="520"/>
      <c r="ADG107" s="518" t="s">
        <v>268</v>
      </c>
      <c r="ADH107" s="518"/>
      <c r="ADI107" s="520"/>
      <c r="ADK107" s="518" t="s">
        <v>268</v>
      </c>
      <c r="ADL107" s="518"/>
      <c r="ADM107" s="520"/>
      <c r="ADO107" s="518" t="s">
        <v>268</v>
      </c>
      <c r="ADP107" s="518"/>
      <c r="ADQ107" s="520"/>
      <c r="ADS107" s="518" t="s">
        <v>268</v>
      </c>
      <c r="ADT107" s="518"/>
      <c r="ADU107" s="520"/>
      <c r="ADW107" s="518" t="s">
        <v>268</v>
      </c>
      <c r="ADX107" s="518"/>
      <c r="ADY107" s="520"/>
      <c r="AEA107" s="518" t="s">
        <v>268</v>
      </c>
      <c r="AEB107" s="518"/>
      <c r="AEC107" s="520"/>
      <c r="AEE107" s="518" t="s">
        <v>268</v>
      </c>
      <c r="AEF107" s="518"/>
      <c r="AEG107" s="520"/>
      <c r="AEI107" s="518" t="s">
        <v>268</v>
      </c>
      <c r="AEJ107" s="518"/>
      <c r="AEK107" s="520"/>
      <c r="AEM107" s="518" t="s">
        <v>268</v>
      </c>
      <c r="AEN107" s="518"/>
      <c r="AEO107" s="520"/>
      <c r="AEQ107" s="518" t="s">
        <v>268</v>
      </c>
      <c r="AER107" s="518"/>
      <c r="AES107" s="520"/>
      <c r="AEU107" s="518" t="s">
        <v>268</v>
      </c>
      <c r="AEV107" s="518"/>
      <c r="AEW107" s="520"/>
      <c r="AEY107" s="518" t="s">
        <v>268</v>
      </c>
      <c r="AEZ107" s="518"/>
      <c r="AFA107" s="520"/>
      <c r="AFC107" s="518" t="s">
        <v>268</v>
      </c>
      <c r="AFD107" s="518"/>
      <c r="AFE107" s="520"/>
      <c r="AFG107" s="518" t="s">
        <v>268</v>
      </c>
      <c r="AFH107" s="518"/>
      <c r="AFI107" s="520"/>
      <c r="AFK107" s="518" t="s">
        <v>268</v>
      </c>
      <c r="AFL107" s="518"/>
      <c r="AFM107" s="520"/>
      <c r="AFO107" s="518" t="s">
        <v>268</v>
      </c>
      <c r="AFP107" s="518"/>
      <c r="AFQ107" s="520"/>
      <c r="AFS107" s="518" t="s">
        <v>268</v>
      </c>
      <c r="AFT107" s="518"/>
      <c r="AFU107" s="520"/>
      <c r="AFW107" s="518" t="s">
        <v>268</v>
      </c>
      <c r="AFX107" s="518"/>
      <c r="AFY107" s="520"/>
      <c r="AGA107" s="518" t="s">
        <v>268</v>
      </c>
      <c r="AGB107" s="518"/>
      <c r="AGC107" s="520"/>
      <c r="AGE107" s="518" t="s">
        <v>268</v>
      </c>
      <c r="AGF107" s="518"/>
      <c r="AGG107" s="520"/>
      <c r="AGI107" s="518" t="s">
        <v>268</v>
      </c>
      <c r="AGJ107" s="518"/>
      <c r="AGK107" s="520"/>
      <c r="AGM107" s="518" t="s">
        <v>268</v>
      </c>
      <c r="AGN107" s="518"/>
      <c r="AGO107" s="520"/>
      <c r="AGQ107" s="518" t="s">
        <v>268</v>
      </c>
      <c r="AGR107" s="518"/>
      <c r="AGS107" s="520"/>
      <c r="AGU107" s="518" t="s">
        <v>268</v>
      </c>
      <c r="AGV107" s="518"/>
      <c r="AGW107" s="520"/>
      <c r="AGY107" s="518" t="s">
        <v>268</v>
      </c>
      <c r="AGZ107" s="518"/>
      <c r="AHA107" s="520"/>
      <c r="AHC107" s="518" t="s">
        <v>268</v>
      </c>
      <c r="AHD107" s="518"/>
      <c r="AHE107" s="520"/>
      <c r="AHG107" s="518" t="s">
        <v>268</v>
      </c>
      <c r="AHH107" s="518"/>
      <c r="AHI107" s="520"/>
      <c r="AHK107" s="518" t="s">
        <v>268</v>
      </c>
      <c r="AHL107" s="518"/>
      <c r="AHM107" s="520"/>
      <c r="AHO107" s="518" t="s">
        <v>268</v>
      </c>
      <c r="AHP107" s="518"/>
      <c r="AHQ107" s="520"/>
      <c r="AHS107" s="518" t="s">
        <v>268</v>
      </c>
      <c r="AHT107" s="518"/>
      <c r="AHU107" s="520"/>
      <c r="AHW107" s="518" t="s">
        <v>268</v>
      </c>
      <c r="AHX107" s="518"/>
      <c r="AHY107" s="520"/>
      <c r="AIA107" s="518" t="s">
        <v>268</v>
      </c>
      <c r="AIB107" s="518"/>
      <c r="AIC107" s="520"/>
      <c r="AIE107" s="518" t="s">
        <v>268</v>
      </c>
      <c r="AIF107" s="518"/>
      <c r="AIG107" s="520"/>
      <c r="AII107" s="518" t="s">
        <v>268</v>
      </c>
      <c r="AIJ107" s="518"/>
      <c r="AIK107" s="520"/>
      <c r="AIM107" s="518" t="s">
        <v>268</v>
      </c>
      <c r="AIN107" s="518"/>
      <c r="AIO107" s="520"/>
      <c r="AIQ107" s="518" t="s">
        <v>268</v>
      </c>
      <c r="AIR107" s="518"/>
      <c r="AIS107" s="520"/>
      <c r="AIU107" s="518" t="s">
        <v>268</v>
      </c>
      <c r="AIV107" s="518"/>
      <c r="AIW107" s="520"/>
      <c r="AIY107" s="518" t="s">
        <v>268</v>
      </c>
      <c r="AIZ107" s="518"/>
      <c r="AJA107" s="520"/>
      <c r="AJC107" s="518" t="s">
        <v>268</v>
      </c>
      <c r="AJD107" s="518"/>
      <c r="AJE107" s="520"/>
      <c r="AJG107" s="518" t="s">
        <v>268</v>
      </c>
      <c r="AJH107" s="518"/>
      <c r="AJI107" s="520"/>
      <c r="AJK107" s="518" t="s">
        <v>268</v>
      </c>
      <c r="AJL107" s="518"/>
      <c r="AJM107" s="520"/>
      <c r="AJO107" s="518" t="s">
        <v>268</v>
      </c>
      <c r="AJP107" s="518"/>
      <c r="AJQ107" s="520"/>
      <c r="AJS107" s="518" t="s">
        <v>268</v>
      </c>
      <c r="AJT107" s="518"/>
      <c r="AJU107" s="520"/>
      <c r="AJW107" s="518" t="s">
        <v>268</v>
      </c>
      <c r="AJX107" s="518"/>
      <c r="AJY107" s="520"/>
      <c r="AKA107" s="518" t="s">
        <v>268</v>
      </c>
      <c r="AKB107" s="518"/>
      <c r="AKC107" s="520"/>
      <c r="AKE107" s="518" t="s">
        <v>268</v>
      </c>
      <c r="AKF107" s="518"/>
      <c r="AKG107" s="520"/>
      <c r="AKI107" s="518" t="s">
        <v>268</v>
      </c>
      <c r="AKJ107" s="518"/>
      <c r="AKK107" s="520"/>
      <c r="AKM107" s="518" t="s">
        <v>268</v>
      </c>
      <c r="AKN107" s="518"/>
      <c r="AKO107" s="520"/>
      <c r="AKQ107" s="518" t="s">
        <v>268</v>
      </c>
      <c r="AKR107" s="518"/>
      <c r="AKS107" s="520"/>
      <c r="AKU107" s="518" t="s">
        <v>268</v>
      </c>
      <c r="AKV107" s="518"/>
      <c r="AKW107" s="520"/>
      <c r="AKY107" s="518" t="s">
        <v>268</v>
      </c>
      <c r="AKZ107" s="518"/>
      <c r="ALA107" s="520"/>
      <c r="ALC107" s="518" t="s">
        <v>268</v>
      </c>
      <c r="ALD107" s="518"/>
      <c r="ALE107" s="520"/>
      <c r="ALG107" s="518" t="s">
        <v>268</v>
      </c>
      <c r="ALH107" s="518"/>
      <c r="ALI107" s="520"/>
      <c r="ALK107" s="518" t="s">
        <v>268</v>
      </c>
      <c r="ALL107" s="518"/>
      <c r="ALM107" s="520"/>
      <c r="ALO107" s="518" t="s">
        <v>268</v>
      </c>
      <c r="ALP107" s="518"/>
      <c r="ALQ107" s="520"/>
      <c r="ALS107" s="518" t="s">
        <v>268</v>
      </c>
      <c r="ALT107" s="518"/>
      <c r="ALU107" s="520"/>
      <c r="ALW107" s="518" t="s">
        <v>268</v>
      </c>
      <c r="ALX107" s="518"/>
      <c r="ALY107" s="520"/>
      <c r="AMA107" s="518" t="s">
        <v>268</v>
      </c>
      <c r="AMB107" s="518"/>
      <c r="AMC107" s="520"/>
      <c r="AME107" s="518" t="s">
        <v>268</v>
      </c>
      <c r="AMF107" s="518"/>
      <c r="AMG107" s="520"/>
      <c r="AMI107" s="518" t="s">
        <v>268</v>
      </c>
      <c r="AMJ107" s="518"/>
    </row>
    <row r="108" s="467" customFormat="true" ht="15" hidden="true" customHeight="true" outlineLevel="0" collapsed="false">
      <c r="A108" s="472"/>
      <c r="F108" s="467" t="s">
        <v>269</v>
      </c>
      <c r="J108" s="467" t="s">
        <v>269</v>
      </c>
      <c r="L108" s="517"/>
      <c r="N108" s="472"/>
      <c r="O108" s="518" t="s">
        <v>269</v>
      </c>
      <c r="P108" s="518"/>
      <c r="R108" s="472"/>
      <c r="S108" s="518" t="s">
        <v>269</v>
      </c>
      <c r="T108" s="518"/>
      <c r="V108" s="472"/>
      <c r="W108" s="518" t="s">
        <v>269</v>
      </c>
      <c r="X108" s="518"/>
      <c r="Z108" s="472"/>
      <c r="AA108" s="518" t="s">
        <v>269</v>
      </c>
      <c r="AB108" s="518"/>
      <c r="AD108" s="472"/>
      <c r="AE108" s="518" t="s">
        <v>269</v>
      </c>
      <c r="AF108" s="518"/>
      <c r="AH108" s="472"/>
      <c r="AI108" s="518" t="s">
        <v>269</v>
      </c>
      <c r="AJ108" s="518"/>
      <c r="AL108" s="472"/>
      <c r="AM108" s="518" t="s">
        <v>269</v>
      </c>
      <c r="AN108" s="518"/>
      <c r="AP108" s="472"/>
      <c r="AQ108" s="518" t="s">
        <v>269</v>
      </c>
      <c r="AR108" s="518"/>
      <c r="AT108" s="472"/>
      <c r="AU108" s="518" t="s">
        <v>269</v>
      </c>
      <c r="AV108" s="518"/>
      <c r="AX108" s="472"/>
      <c r="AY108" s="518" t="s">
        <v>269</v>
      </c>
      <c r="AZ108" s="518"/>
      <c r="BB108" s="472"/>
      <c r="BC108" s="518" t="s">
        <v>269</v>
      </c>
      <c r="BD108" s="518"/>
      <c r="BF108" s="472"/>
      <c r="BG108" s="518" t="s">
        <v>269</v>
      </c>
      <c r="BH108" s="518"/>
      <c r="BJ108" s="472"/>
      <c r="BK108" s="518" t="s">
        <v>269</v>
      </c>
      <c r="BL108" s="518"/>
      <c r="BN108" s="472"/>
      <c r="BO108" s="518" t="s">
        <v>269</v>
      </c>
      <c r="BP108" s="518"/>
      <c r="BR108" s="472"/>
      <c r="BS108" s="518" t="s">
        <v>269</v>
      </c>
      <c r="BT108" s="518"/>
      <c r="BV108" s="472"/>
      <c r="BW108" s="518" t="s">
        <v>269</v>
      </c>
      <c r="BX108" s="518"/>
      <c r="BZ108" s="472"/>
      <c r="CA108" s="518" t="s">
        <v>269</v>
      </c>
      <c r="CB108" s="518"/>
      <c r="CD108" s="472"/>
      <c r="CE108" s="518" t="s">
        <v>269</v>
      </c>
      <c r="CF108" s="518"/>
      <c r="CH108" s="472"/>
      <c r="CI108" s="518" t="s">
        <v>269</v>
      </c>
      <c r="CJ108" s="518"/>
      <c r="CL108" s="472"/>
      <c r="CM108" s="518" t="s">
        <v>269</v>
      </c>
      <c r="CN108" s="518"/>
      <c r="CP108" s="472"/>
      <c r="CQ108" s="518" t="s">
        <v>269</v>
      </c>
      <c r="CR108" s="518"/>
      <c r="CT108" s="472"/>
      <c r="CU108" s="518" t="s">
        <v>269</v>
      </c>
      <c r="CV108" s="518"/>
      <c r="CX108" s="472"/>
      <c r="CY108" s="518" t="s">
        <v>269</v>
      </c>
      <c r="CZ108" s="518"/>
      <c r="DB108" s="472"/>
      <c r="DC108" s="518" t="s">
        <v>269</v>
      </c>
      <c r="DD108" s="518"/>
      <c r="DF108" s="472"/>
      <c r="DG108" s="518" t="s">
        <v>269</v>
      </c>
      <c r="DH108" s="518"/>
      <c r="DJ108" s="472"/>
      <c r="DK108" s="518" t="s">
        <v>269</v>
      </c>
      <c r="DL108" s="518"/>
      <c r="DN108" s="472"/>
      <c r="DO108" s="518" t="s">
        <v>269</v>
      </c>
      <c r="DP108" s="518"/>
      <c r="DR108" s="472"/>
      <c r="DS108" s="518" t="s">
        <v>269</v>
      </c>
      <c r="DT108" s="518"/>
      <c r="DV108" s="472"/>
      <c r="DW108" s="518" t="s">
        <v>269</v>
      </c>
      <c r="DX108" s="518"/>
      <c r="DZ108" s="472"/>
      <c r="EA108" s="518" t="s">
        <v>269</v>
      </c>
      <c r="EB108" s="518"/>
      <c r="ED108" s="472"/>
      <c r="EE108" s="518" t="s">
        <v>269</v>
      </c>
      <c r="EF108" s="518"/>
      <c r="EH108" s="472"/>
      <c r="EI108" s="518" t="s">
        <v>269</v>
      </c>
      <c r="EJ108" s="518"/>
      <c r="EL108" s="472"/>
      <c r="EM108" s="518" t="s">
        <v>269</v>
      </c>
      <c r="EN108" s="518"/>
      <c r="EP108" s="472"/>
      <c r="EQ108" s="518" t="s">
        <v>269</v>
      </c>
      <c r="ER108" s="518"/>
      <c r="ET108" s="472"/>
      <c r="EU108" s="518" t="s">
        <v>269</v>
      </c>
      <c r="EV108" s="518"/>
      <c r="EX108" s="472"/>
      <c r="EY108" s="518" t="s">
        <v>269</v>
      </c>
      <c r="EZ108" s="518"/>
      <c r="FB108" s="472"/>
      <c r="FC108" s="518" t="s">
        <v>269</v>
      </c>
      <c r="FD108" s="518"/>
      <c r="FF108" s="472"/>
      <c r="FG108" s="518" t="s">
        <v>269</v>
      </c>
      <c r="FH108" s="518"/>
      <c r="FJ108" s="472"/>
      <c r="FK108" s="518" t="s">
        <v>269</v>
      </c>
      <c r="FL108" s="518"/>
      <c r="FN108" s="472"/>
      <c r="FO108" s="518" t="s">
        <v>269</v>
      </c>
      <c r="FP108" s="518"/>
      <c r="FR108" s="472"/>
      <c r="FS108" s="518" t="s">
        <v>269</v>
      </c>
      <c r="FT108" s="518"/>
      <c r="FV108" s="472"/>
      <c r="FW108" s="518" t="s">
        <v>269</v>
      </c>
      <c r="FX108" s="518"/>
      <c r="FZ108" s="472"/>
      <c r="GA108" s="518" t="s">
        <v>269</v>
      </c>
      <c r="GB108" s="518"/>
      <c r="GD108" s="472"/>
      <c r="GE108" s="518" t="s">
        <v>269</v>
      </c>
      <c r="GF108" s="518"/>
      <c r="GH108" s="472"/>
      <c r="GI108" s="518" t="s">
        <v>269</v>
      </c>
      <c r="GJ108" s="518"/>
      <c r="GL108" s="472"/>
      <c r="GM108" s="518" t="s">
        <v>269</v>
      </c>
      <c r="GN108" s="518"/>
      <c r="GP108" s="472"/>
      <c r="GQ108" s="518" t="s">
        <v>269</v>
      </c>
      <c r="GR108" s="518"/>
      <c r="GT108" s="472"/>
      <c r="GU108" s="518" t="s">
        <v>269</v>
      </c>
      <c r="GV108" s="518"/>
      <c r="GX108" s="472"/>
      <c r="GY108" s="518" t="s">
        <v>269</v>
      </c>
      <c r="GZ108" s="518"/>
      <c r="HB108" s="472"/>
      <c r="HC108" s="518" t="s">
        <v>269</v>
      </c>
      <c r="HD108" s="518"/>
      <c r="HF108" s="472"/>
      <c r="HG108" s="518" t="s">
        <v>269</v>
      </c>
      <c r="HH108" s="518"/>
      <c r="HJ108" s="472"/>
      <c r="HK108" s="518" t="s">
        <v>269</v>
      </c>
      <c r="HL108" s="518"/>
      <c r="HN108" s="472"/>
      <c r="HO108" s="518" t="s">
        <v>269</v>
      </c>
      <c r="HP108" s="518"/>
      <c r="HR108" s="472"/>
      <c r="HS108" s="518" t="s">
        <v>269</v>
      </c>
      <c r="HT108" s="518"/>
      <c r="HV108" s="472"/>
      <c r="HW108" s="518" t="s">
        <v>269</v>
      </c>
      <c r="HX108" s="518"/>
      <c r="HZ108" s="472"/>
      <c r="IA108" s="518" t="s">
        <v>269</v>
      </c>
      <c r="IB108" s="518"/>
      <c r="ID108" s="472"/>
      <c r="IE108" s="518" t="s">
        <v>269</v>
      </c>
      <c r="IF108" s="518"/>
      <c r="IH108" s="472"/>
      <c r="II108" s="518" t="s">
        <v>269</v>
      </c>
      <c r="IJ108" s="518"/>
      <c r="IL108" s="472"/>
      <c r="IM108" s="518" t="s">
        <v>269</v>
      </c>
      <c r="IN108" s="518"/>
      <c r="IP108" s="472"/>
      <c r="IQ108" s="518" t="s">
        <v>269</v>
      </c>
      <c r="IR108" s="518"/>
      <c r="IT108" s="472"/>
      <c r="IU108" s="518" t="s">
        <v>269</v>
      </c>
      <c r="IV108" s="518"/>
      <c r="IX108" s="472"/>
      <c r="IY108" s="518" t="s">
        <v>269</v>
      </c>
      <c r="IZ108" s="518"/>
      <c r="JB108" s="472"/>
      <c r="JC108" s="518" t="s">
        <v>269</v>
      </c>
      <c r="JD108" s="518"/>
      <c r="JF108" s="472"/>
      <c r="JG108" s="518" t="s">
        <v>269</v>
      </c>
      <c r="JH108" s="518"/>
      <c r="JJ108" s="472"/>
      <c r="JK108" s="518" t="s">
        <v>269</v>
      </c>
      <c r="JL108" s="518"/>
      <c r="JN108" s="472"/>
      <c r="JO108" s="518" t="s">
        <v>269</v>
      </c>
      <c r="JP108" s="518"/>
      <c r="JR108" s="472"/>
      <c r="JS108" s="518" t="s">
        <v>269</v>
      </c>
      <c r="JT108" s="518"/>
      <c r="JV108" s="472"/>
      <c r="JW108" s="518" t="s">
        <v>269</v>
      </c>
      <c r="JX108" s="518"/>
      <c r="JZ108" s="472"/>
      <c r="KA108" s="518" t="s">
        <v>269</v>
      </c>
      <c r="KB108" s="518"/>
      <c r="KD108" s="472"/>
      <c r="KE108" s="518" t="s">
        <v>269</v>
      </c>
      <c r="KF108" s="518"/>
      <c r="KH108" s="472"/>
      <c r="KI108" s="518" t="s">
        <v>269</v>
      </c>
      <c r="KJ108" s="518"/>
      <c r="KL108" s="472"/>
      <c r="KM108" s="518" t="s">
        <v>269</v>
      </c>
      <c r="KN108" s="518"/>
      <c r="KP108" s="472"/>
      <c r="KQ108" s="518" t="s">
        <v>269</v>
      </c>
      <c r="KR108" s="518"/>
      <c r="KT108" s="472"/>
      <c r="KU108" s="518" t="s">
        <v>269</v>
      </c>
      <c r="KV108" s="518"/>
      <c r="KX108" s="472"/>
      <c r="KY108" s="518" t="s">
        <v>269</v>
      </c>
      <c r="KZ108" s="518"/>
      <c r="LB108" s="472"/>
      <c r="LC108" s="518" t="s">
        <v>269</v>
      </c>
      <c r="LD108" s="518"/>
      <c r="LF108" s="472"/>
      <c r="LG108" s="518" t="s">
        <v>269</v>
      </c>
      <c r="LH108" s="518"/>
      <c r="LJ108" s="472"/>
      <c r="LK108" s="518" t="s">
        <v>269</v>
      </c>
      <c r="LL108" s="518"/>
      <c r="LN108" s="472"/>
      <c r="LO108" s="518" t="s">
        <v>269</v>
      </c>
      <c r="LP108" s="518"/>
      <c r="LR108" s="472"/>
      <c r="LS108" s="518" t="s">
        <v>269</v>
      </c>
      <c r="LT108" s="518"/>
      <c r="LV108" s="472"/>
      <c r="LW108" s="518" t="s">
        <v>269</v>
      </c>
      <c r="LX108" s="518"/>
      <c r="LZ108" s="472"/>
      <c r="MA108" s="518" t="s">
        <v>269</v>
      </c>
      <c r="MB108" s="518"/>
      <c r="MD108" s="472"/>
      <c r="ME108" s="518" t="s">
        <v>269</v>
      </c>
      <c r="MF108" s="518"/>
      <c r="MH108" s="472"/>
      <c r="MI108" s="518" t="s">
        <v>269</v>
      </c>
      <c r="MJ108" s="518"/>
      <c r="ML108" s="472"/>
      <c r="MM108" s="518" t="s">
        <v>269</v>
      </c>
      <c r="MN108" s="518"/>
      <c r="MP108" s="472"/>
      <c r="MQ108" s="518" t="s">
        <v>269</v>
      </c>
      <c r="MR108" s="518"/>
      <c r="MT108" s="472"/>
      <c r="MU108" s="518" t="s">
        <v>269</v>
      </c>
      <c r="MV108" s="518"/>
      <c r="MX108" s="472"/>
      <c r="MY108" s="518" t="s">
        <v>269</v>
      </c>
      <c r="MZ108" s="518"/>
      <c r="NB108" s="472"/>
      <c r="NC108" s="518" t="s">
        <v>269</v>
      </c>
      <c r="ND108" s="518"/>
      <c r="NF108" s="472"/>
      <c r="NG108" s="518" t="s">
        <v>269</v>
      </c>
      <c r="NH108" s="518"/>
      <c r="NJ108" s="472"/>
      <c r="NK108" s="518" t="s">
        <v>269</v>
      </c>
      <c r="NL108" s="518"/>
      <c r="NN108" s="472"/>
      <c r="NO108" s="518" t="s">
        <v>269</v>
      </c>
      <c r="NP108" s="518"/>
      <c r="NR108" s="472"/>
      <c r="NS108" s="518" t="s">
        <v>269</v>
      </c>
      <c r="NT108" s="518"/>
      <c r="NV108" s="472"/>
      <c r="NW108" s="518" t="s">
        <v>269</v>
      </c>
      <c r="NX108" s="518"/>
      <c r="NZ108" s="472"/>
      <c r="OA108" s="518" t="s">
        <v>269</v>
      </c>
      <c r="OB108" s="518"/>
      <c r="OD108" s="472"/>
      <c r="OE108" s="518" t="s">
        <v>269</v>
      </c>
      <c r="OF108" s="518"/>
      <c r="OH108" s="472"/>
      <c r="OI108" s="518" t="s">
        <v>269</v>
      </c>
      <c r="OJ108" s="518"/>
      <c r="OL108" s="472"/>
      <c r="OM108" s="518" t="s">
        <v>269</v>
      </c>
      <c r="ON108" s="518"/>
      <c r="OP108" s="472"/>
      <c r="OQ108" s="518" t="s">
        <v>269</v>
      </c>
      <c r="OR108" s="518"/>
      <c r="OT108" s="472"/>
      <c r="OU108" s="518" t="s">
        <v>269</v>
      </c>
      <c r="OV108" s="518"/>
      <c r="OX108" s="472"/>
      <c r="OY108" s="518" t="s">
        <v>269</v>
      </c>
      <c r="OZ108" s="518"/>
      <c r="PB108" s="472"/>
      <c r="PC108" s="518" t="s">
        <v>269</v>
      </c>
      <c r="PD108" s="518"/>
      <c r="PF108" s="472"/>
      <c r="PG108" s="518" t="s">
        <v>269</v>
      </c>
      <c r="PH108" s="518"/>
      <c r="PJ108" s="472"/>
      <c r="PK108" s="518" t="s">
        <v>269</v>
      </c>
      <c r="PL108" s="518"/>
      <c r="PN108" s="472"/>
      <c r="PO108" s="518" t="s">
        <v>269</v>
      </c>
      <c r="PP108" s="518"/>
      <c r="PR108" s="472"/>
      <c r="PS108" s="518" t="s">
        <v>269</v>
      </c>
      <c r="PT108" s="518"/>
      <c r="PV108" s="472"/>
      <c r="PW108" s="518" t="s">
        <v>269</v>
      </c>
      <c r="PX108" s="518"/>
      <c r="PZ108" s="472"/>
      <c r="QA108" s="518" t="s">
        <v>269</v>
      </c>
      <c r="QB108" s="518"/>
      <c r="QD108" s="472"/>
      <c r="QE108" s="518" t="s">
        <v>269</v>
      </c>
      <c r="QF108" s="518"/>
      <c r="QH108" s="472"/>
      <c r="QI108" s="518" t="s">
        <v>269</v>
      </c>
      <c r="QJ108" s="518"/>
      <c r="QL108" s="472"/>
      <c r="QM108" s="518" t="s">
        <v>269</v>
      </c>
      <c r="QN108" s="518"/>
      <c r="QP108" s="472"/>
      <c r="QQ108" s="518" t="s">
        <v>269</v>
      </c>
      <c r="QR108" s="518"/>
      <c r="QT108" s="472"/>
      <c r="QU108" s="518" t="s">
        <v>269</v>
      </c>
      <c r="QV108" s="518"/>
      <c r="QX108" s="472"/>
      <c r="QY108" s="518" t="s">
        <v>269</v>
      </c>
      <c r="QZ108" s="518"/>
      <c r="RB108" s="472"/>
      <c r="RC108" s="518" t="s">
        <v>269</v>
      </c>
      <c r="RD108" s="518"/>
      <c r="RF108" s="472"/>
      <c r="RG108" s="518" t="s">
        <v>269</v>
      </c>
      <c r="RH108" s="518"/>
      <c r="RJ108" s="472"/>
      <c r="RK108" s="518" t="s">
        <v>269</v>
      </c>
      <c r="RL108" s="518"/>
      <c r="RN108" s="472"/>
      <c r="RO108" s="518" t="s">
        <v>269</v>
      </c>
      <c r="RP108" s="518"/>
      <c r="RR108" s="472"/>
      <c r="RS108" s="518" t="s">
        <v>269</v>
      </c>
      <c r="RT108" s="518"/>
      <c r="RV108" s="472"/>
      <c r="RW108" s="518" t="s">
        <v>269</v>
      </c>
      <c r="RX108" s="518"/>
      <c r="RZ108" s="472"/>
      <c r="SA108" s="518" t="s">
        <v>269</v>
      </c>
      <c r="SB108" s="518"/>
      <c r="SD108" s="472"/>
      <c r="SE108" s="518" t="s">
        <v>269</v>
      </c>
      <c r="SF108" s="518"/>
      <c r="SH108" s="472"/>
      <c r="SI108" s="518" t="s">
        <v>269</v>
      </c>
      <c r="SJ108" s="518"/>
      <c r="SL108" s="472"/>
      <c r="SM108" s="518" t="s">
        <v>269</v>
      </c>
      <c r="SN108" s="518"/>
      <c r="SP108" s="472"/>
      <c r="SQ108" s="518" t="s">
        <v>269</v>
      </c>
      <c r="SR108" s="518"/>
      <c r="ST108" s="472"/>
      <c r="SU108" s="518" t="s">
        <v>269</v>
      </c>
      <c r="SV108" s="518"/>
      <c r="SX108" s="472"/>
      <c r="SY108" s="518" t="s">
        <v>269</v>
      </c>
      <c r="SZ108" s="518"/>
      <c r="TB108" s="472"/>
      <c r="TC108" s="518" t="s">
        <v>269</v>
      </c>
      <c r="TD108" s="518"/>
      <c r="TF108" s="472"/>
      <c r="TG108" s="518" t="s">
        <v>269</v>
      </c>
      <c r="TH108" s="518"/>
      <c r="TJ108" s="472"/>
      <c r="TK108" s="518" t="s">
        <v>269</v>
      </c>
      <c r="TL108" s="518"/>
      <c r="TN108" s="472"/>
      <c r="TO108" s="518" t="s">
        <v>269</v>
      </c>
      <c r="TP108" s="518"/>
      <c r="TR108" s="472"/>
      <c r="TS108" s="518" t="s">
        <v>269</v>
      </c>
      <c r="TT108" s="518"/>
      <c r="TV108" s="472"/>
      <c r="TW108" s="518" t="s">
        <v>269</v>
      </c>
      <c r="TX108" s="518"/>
      <c r="TZ108" s="472"/>
      <c r="UA108" s="518" t="s">
        <v>269</v>
      </c>
      <c r="UB108" s="518"/>
      <c r="UD108" s="472"/>
      <c r="UE108" s="518" t="s">
        <v>269</v>
      </c>
      <c r="UF108" s="518"/>
      <c r="UH108" s="472"/>
      <c r="UI108" s="518" t="s">
        <v>269</v>
      </c>
      <c r="UJ108" s="518"/>
      <c r="UL108" s="472"/>
      <c r="UM108" s="518" t="s">
        <v>269</v>
      </c>
      <c r="UN108" s="518"/>
      <c r="UP108" s="472"/>
      <c r="UQ108" s="518" t="s">
        <v>269</v>
      </c>
      <c r="UR108" s="518"/>
      <c r="UT108" s="472"/>
      <c r="UU108" s="518" t="s">
        <v>269</v>
      </c>
      <c r="UV108" s="518"/>
      <c r="UX108" s="472"/>
      <c r="UY108" s="518" t="s">
        <v>269</v>
      </c>
      <c r="UZ108" s="518"/>
      <c r="VB108" s="472"/>
      <c r="VC108" s="518" t="s">
        <v>269</v>
      </c>
      <c r="VD108" s="518"/>
      <c r="VF108" s="472"/>
      <c r="VG108" s="518" t="s">
        <v>269</v>
      </c>
      <c r="VH108" s="518"/>
      <c r="VJ108" s="472"/>
      <c r="VK108" s="518" t="s">
        <v>269</v>
      </c>
      <c r="VL108" s="518"/>
      <c r="VN108" s="472"/>
      <c r="VO108" s="518" t="s">
        <v>269</v>
      </c>
      <c r="VP108" s="518"/>
      <c r="VR108" s="472"/>
      <c r="VS108" s="518" t="s">
        <v>269</v>
      </c>
      <c r="VT108" s="518"/>
      <c r="VV108" s="472"/>
      <c r="VW108" s="518" t="s">
        <v>269</v>
      </c>
      <c r="VX108" s="518"/>
      <c r="VZ108" s="472"/>
      <c r="WA108" s="518" t="s">
        <v>269</v>
      </c>
      <c r="WB108" s="518"/>
      <c r="WD108" s="472"/>
      <c r="WE108" s="518" t="s">
        <v>269</v>
      </c>
      <c r="WF108" s="518"/>
      <c r="WH108" s="472"/>
      <c r="WI108" s="518" t="s">
        <v>269</v>
      </c>
      <c r="WJ108" s="518"/>
      <c r="WL108" s="472"/>
      <c r="WM108" s="518" t="s">
        <v>269</v>
      </c>
      <c r="WN108" s="518"/>
      <c r="WP108" s="472"/>
      <c r="WQ108" s="518" t="s">
        <v>269</v>
      </c>
      <c r="WR108" s="518"/>
      <c r="WT108" s="472"/>
      <c r="WU108" s="518" t="s">
        <v>269</v>
      </c>
      <c r="WV108" s="518"/>
      <c r="WX108" s="472"/>
      <c r="WY108" s="518" t="s">
        <v>269</v>
      </c>
      <c r="WZ108" s="518"/>
      <c r="XB108" s="472"/>
      <c r="XC108" s="518" t="s">
        <v>269</v>
      </c>
      <c r="XD108" s="518"/>
      <c r="XF108" s="472"/>
      <c r="XG108" s="518" t="s">
        <v>269</v>
      </c>
      <c r="XH108" s="518"/>
      <c r="XJ108" s="472"/>
      <c r="XK108" s="518" t="s">
        <v>269</v>
      </c>
      <c r="XL108" s="518"/>
      <c r="XN108" s="472"/>
      <c r="XO108" s="518" t="s">
        <v>269</v>
      </c>
      <c r="XP108" s="518"/>
      <c r="XR108" s="472"/>
      <c r="XS108" s="518" t="s">
        <v>269</v>
      </c>
      <c r="XT108" s="518"/>
      <c r="XV108" s="472"/>
      <c r="XW108" s="518" t="s">
        <v>269</v>
      </c>
      <c r="XX108" s="518"/>
      <c r="XZ108" s="472"/>
      <c r="YA108" s="518" t="s">
        <v>269</v>
      </c>
      <c r="YB108" s="518"/>
      <c r="YD108" s="472"/>
      <c r="YE108" s="518" t="s">
        <v>269</v>
      </c>
      <c r="YF108" s="518"/>
      <c r="YH108" s="472"/>
      <c r="YI108" s="518" t="s">
        <v>269</v>
      </c>
      <c r="YJ108" s="518"/>
      <c r="YL108" s="472"/>
      <c r="YM108" s="518" t="s">
        <v>269</v>
      </c>
      <c r="YN108" s="518"/>
      <c r="YP108" s="472"/>
      <c r="YQ108" s="518" t="s">
        <v>269</v>
      </c>
      <c r="YR108" s="518"/>
      <c r="YT108" s="472"/>
      <c r="YU108" s="518" t="s">
        <v>269</v>
      </c>
      <c r="YV108" s="518"/>
      <c r="YX108" s="472"/>
      <c r="YY108" s="518" t="s">
        <v>269</v>
      </c>
      <c r="YZ108" s="518"/>
      <c r="ZB108" s="472"/>
      <c r="ZC108" s="518" t="s">
        <v>269</v>
      </c>
      <c r="ZD108" s="518"/>
      <c r="ZF108" s="472"/>
      <c r="ZG108" s="518" t="s">
        <v>269</v>
      </c>
      <c r="ZH108" s="518"/>
      <c r="ZJ108" s="472"/>
      <c r="ZK108" s="518" t="s">
        <v>269</v>
      </c>
      <c r="ZL108" s="518"/>
      <c r="ZN108" s="472"/>
      <c r="ZO108" s="518" t="s">
        <v>269</v>
      </c>
      <c r="ZP108" s="518"/>
      <c r="ZR108" s="472"/>
      <c r="ZS108" s="518" t="s">
        <v>269</v>
      </c>
      <c r="ZT108" s="518"/>
      <c r="ZV108" s="472"/>
      <c r="ZW108" s="518" t="s">
        <v>269</v>
      </c>
      <c r="ZX108" s="518"/>
      <c r="ZZ108" s="472"/>
      <c r="AAA108" s="518" t="s">
        <v>269</v>
      </c>
      <c r="AAB108" s="518"/>
      <c r="AAD108" s="472"/>
      <c r="AAE108" s="518" t="s">
        <v>269</v>
      </c>
      <c r="AAF108" s="518"/>
      <c r="AAH108" s="472"/>
      <c r="AAI108" s="518" t="s">
        <v>269</v>
      </c>
      <c r="AAJ108" s="518"/>
      <c r="AAL108" s="472"/>
      <c r="AAM108" s="518" t="s">
        <v>269</v>
      </c>
      <c r="AAN108" s="518"/>
      <c r="AAP108" s="472"/>
      <c r="AAQ108" s="518" t="s">
        <v>269</v>
      </c>
      <c r="AAR108" s="518"/>
      <c r="AAT108" s="472"/>
      <c r="AAU108" s="518" t="s">
        <v>269</v>
      </c>
      <c r="AAV108" s="518"/>
      <c r="AAX108" s="472"/>
      <c r="AAY108" s="518" t="s">
        <v>269</v>
      </c>
      <c r="AAZ108" s="518"/>
      <c r="ABB108" s="472"/>
      <c r="ABC108" s="518" t="s">
        <v>269</v>
      </c>
      <c r="ABD108" s="518"/>
      <c r="ABF108" s="472"/>
      <c r="ABG108" s="518" t="s">
        <v>269</v>
      </c>
      <c r="ABH108" s="518"/>
      <c r="ABJ108" s="472"/>
      <c r="ABK108" s="518" t="s">
        <v>269</v>
      </c>
      <c r="ABL108" s="518"/>
      <c r="ABN108" s="472"/>
      <c r="ABO108" s="518" t="s">
        <v>269</v>
      </c>
      <c r="ABP108" s="518"/>
      <c r="ABR108" s="472"/>
      <c r="ABS108" s="518" t="s">
        <v>269</v>
      </c>
      <c r="ABT108" s="518"/>
      <c r="ABV108" s="472"/>
      <c r="ABW108" s="518" t="s">
        <v>269</v>
      </c>
      <c r="ABX108" s="518"/>
      <c r="ABZ108" s="472"/>
      <c r="ACA108" s="518" t="s">
        <v>269</v>
      </c>
      <c r="ACB108" s="518"/>
      <c r="ACD108" s="472"/>
      <c r="ACE108" s="518" t="s">
        <v>269</v>
      </c>
      <c r="ACF108" s="518"/>
      <c r="ACH108" s="472"/>
      <c r="ACI108" s="518" t="s">
        <v>269</v>
      </c>
      <c r="ACJ108" s="518"/>
      <c r="ACL108" s="472"/>
      <c r="ACM108" s="518" t="s">
        <v>269</v>
      </c>
      <c r="ACN108" s="518"/>
      <c r="ACP108" s="472"/>
      <c r="ACQ108" s="518" t="s">
        <v>269</v>
      </c>
      <c r="ACR108" s="518"/>
      <c r="ACT108" s="472"/>
      <c r="ACU108" s="518" t="s">
        <v>269</v>
      </c>
      <c r="ACV108" s="518"/>
      <c r="ACX108" s="472"/>
      <c r="ACY108" s="518" t="s">
        <v>269</v>
      </c>
      <c r="ACZ108" s="518"/>
      <c r="ADB108" s="472"/>
      <c r="ADC108" s="518" t="s">
        <v>269</v>
      </c>
      <c r="ADD108" s="518"/>
      <c r="ADF108" s="472"/>
      <c r="ADG108" s="518" t="s">
        <v>269</v>
      </c>
      <c r="ADH108" s="518"/>
      <c r="ADJ108" s="472"/>
      <c r="ADK108" s="518" t="s">
        <v>269</v>
      </c>
      <c r="ADL108" s="518"/>
      <c r="ADN108" s="472"/>
      <c r="ADO108" s="518" t="s">
        <v>269</v>
      </c>
      <c r="ADP108" s="518"/>
      <c r="ADR108" s="472"/>
      <c r="ADS108" s="518" t="s">
        <v>269</v>
      </c>
      <c r="ADT108" s="518"/>
      <c r="ADV108" s="472"/>
      <c r="ADW108" s="518" t="s">
        <v>269</v>
      </c>
      <c r="ADX108" s="518"/>
      <c r="ADZ108" s="472"/>
      <c r="AEA108" s="518" t="s">
        <v>269</v>
      </c>
      <c r="AEB108" s="518"/>
      <c r="AED108" s="472"/>
      <c r="AEE108" s="518" t="s">
        <v>269</v>
      </c>
      <c r="AEF108" s="518"/>
      <c r="AEH108" s="472"/>
      <c r="AEI108" s="518" t="s">
        <v>269</v>
      </c>
      <c r="AEJ108" s="518"/>
      <c r="AEL108" s="472"/>
      <c r="AEM108" s="518" t="s">
        <v>269</v>
      </c>
      <c r="AEN108" s="518"/>
      <c r="AEP108" s="472"/>
      <c r="AEQ108" s="518" t="s">
        <v>269</v>
      </c>
      <c r="AER108" s="518"/>
      <c r="AET108" s="472"/>
      <c r="AEU108" s="518" t="s">
        <v>269</v>
      </c>
      <c r="AEV108" s="518"/>
      <c r="AEX108" s="472"/>
      <c r="AEY108" s="518" t="s">
        <v>269</v>
      </c>
      <c r="AEZ108" s="518"/>
      <c r="AFB108" s="472"/>
      <c r="AFC108" s="518" t="s">
        <v>269</v>
      </c>
      <c r="AFD108" s="518"/>
      <c r="AFF108" s="472"/>
      <c r="AFG108" s="518" t="s">
        <v>269</v>
      </c>
      <c r="AFH108" s="518"/>
      <c r="AFJ108" s="472"/>
      <c r="AFK108" s="518" t="s">
        <v>269</v>
      </c>
      <c r="AFL108" s="518"/>
      <c r="AFN108" s="472"/>
      <c r="AFO108" s="518" t="s">
        <v>269</v>
      </c>
      <c r="AFP108" s="518"/>
      <c r="AFR108" s="472"/>
      <c r="AFS108" s="518" t="s">
        <v>269</v>
      </c>
      <c r="AFT108" s="518"/>
      <c r="AFV108" s="472"/>
      <c r="AFW108" s="518" t="s">
        <v>269</v>
      </c>
      <c r="AFX108" s="518"/>
      <c r="AFZ108" s="472"/>
      <c r="AGA108" s="518" t="s">
        <v>269</v>
      </c>
      <c r="AGB108" s="518"/>
      <c r="AGD108" s="472"/>
      <c r="AGE108" s="518" t="s">
        <v>269</v>
      </c>
      <c r="AGF108" s="518"/>
      <c r="AGH108" s="472"/>
      <c r="AGI108" s="518" t="s">
        <v>269</v>
      </c>
      <c r="AGJ108" s="518"/>
      <c r="AGL108" s="472"/>
      <c r="AGM108" s="518" t="s">
        <v>269</v>
      </c>
      <c r="AGN108" s="518"/>
      <c r="AGP108" s="472"/>
      <c r="AGQ108" s="518" t="s">
        <v>269</v>
      </c>
      <c r="AGR108" s="518"/>
      <c r="AGT108" s="472"/>
      <c r="AGU108" s="518" t="s">
        <v>269</v>
      </c>
      <c r="AGV108" s="518"/>
      <c r="AGX108" s="472"/>
      <c r="AGY108" s="518" t="s">
        <v>269</v>
      </c>
      <c r="AGZ108" s="518"/>
      <c r="AHB108" s="472"/>
      <c r="AHC108" s="518" t="s">
        <v>269</v>
      </c>
      <c r="AHD108" s="518"/>
      <c r="AHF108" s="472"/>
      <c r="AHG108" s="518" t="s">
        <v>269</v>
      </c>
      <c r="AHH108" s="518"/>
      <c r="AHJ108" s="472"/>
      <c r="AHK108" s="518" t="s">
        <v>269</v>
      </c>
      <c r="AHL108" s="518"/>
      <c r="AHN108" s="472"/>
      <c r="AHO108" s="518" t="s">
        <v>269</v>
      </c>
      <c r="AHP108" s="518"/>
      <c r="AHR108" s="472"/>
      <c r="AHS108" s="518" t="s">
        <v>269</v>
      </c>
      <c r="AHT108" s="518"/>
      <c r="AHV108" s="472"/>
      <c r="AHW108" s="518" t="s">
        <v>269</v>
      </c>
      <c r="AHX108" s="518"/>
      <c r="AHZ108" s="472"/>
      <c r="AIA108" s="518" t="s">
        <v>269</v>
      </c>
      <c r="AIB108" s="518"/>
      <c r="AID108" s="472"/>
      <c r="AIE108" s="518" t="s">
        <v>269</v>
      </c>
      <c r="AIF108" s="518"/>
      <c r="AIH108" s="472"/>
      <c r="AII108" s="518" t="s">
        <v>269</v>
      </c>
      <c r="AIJ108" s="518"/>
      <c r="AIL108" s="472"/>
      <c r="AIM108" s="518" t="s">
        <v>269</v>
      </c>
      <c r="AIN108" s="518"/>
      <c r="AIP108" s="472"/>
      <c r="AIQ108" s="518" t="s">
        <v>269</v>
      </c>
      <c r="AIR108" s="518"/>
      <c r="AIT108" s="472"/>
      <c r="AIU108" s="518" t="s">
        <v>269</v>
      </c>
      <c r="AIV108" s="518"/>
      <c r="AIX108" s="472"/>
      <c r="AIY108" s="518" t="s">
        <v>269</v>
      </c>
      <c r="AIZ108" s="518"/>
      <c r="AJB108" s="472"/>
      <c r="AJC108" s="518" t="s">
        <v>269</v>
      </c>
      <c r="AJD108" s="518"/>
      <c r="AJF108" s="472"/>
      <c r="AJG108" s="518" t="s">
        <v>269</v>
      </c>
      <c r="AJH108" s="518"/>
      <c r="AJJ108" s="472"/>
      <c r="AJK108" s="518" t="s">
        <v>269</v>
      </c>
      <c r="AJL108" s="518"/>
      <c r="AJN108" s="472"/>
      <c r="AJO108" s="518" t="s">
        <v>269</v>
      </c>
      <c r="AJP108" s="518"/>
      <c r="AJR108" s="472"/>
      <c r="AJS108" s="518" t="s">
        <v>269</v>
      </c>
      <c r="AJT108" s="518"/>
      <c r="AJV108" s="472"/>
      <c r="AJW108" s="518" t="s">
        <v>269</v>
      </c>
      <c r="AJX108" s="518"/>
      <c r="AJZ108" s="472"/>
      <c r="AKA108" s="518" t="s">
        <v>269</v>
      </c>
      <c r="AKB108" s="518"/>
      <c r="AKD108" s="472"/>
      <c r="AKE108" s="518" t="s">
        <v>269</v>
      </c>
      <c r="AKF108" s="518"/>
      <c r="AKH108" s="472"/>
      <c r="AKI108" s="518" t="s">
        <v>269</v>
      </c>
      <c r="AKJ108" s="518"/>
      <c r="AKL108" s="472"/>
      <c r="AKM108" s="518" t="s">
        <v>269</v>
      </c>
      <c r="AKN108" s="518"/>
      <c r="AKP108" s="472"/>
      <c r="AKQ108" s="518" t="s">
        <v>269</v>
      </c>
      <c r="AKR108" s="518"/>
      <c r="AKT108" s="472"/>
      <c r="AKU108" s="518" t="s">
        <v>269</v>
      </c>
      <c r="AKV108" s="518"/>
      <c r="AKX108" s="472"/>
      <c r="AKY108" s="518" t="s">
        <v>269</v>
      </c>
      <c r="AKZ108" s="518"/>
      <c r="ALB108" s="472"/>
      <c r="ALC108" s="518" t="s">
        <v>269</v>
      </c>
      <c r="ALD108" s="518"/>
      <c r="ALF108" s="472"/>
      <c r="ALG108" s="518" t="s">
        <v>269</v>
      </c>
      <c r="ALH108" s="518"/>
      <c r="ALJ108" s="472"/>
      <c r="ALK108" s="518" t="s">
        <v>269</v>
      </c>
      <c r="ALL108" s="518"/>
      <c r="ALN108" s="472"/>
      <c r="ALO108" s="518" t="s">
        <v>269</v>
      </c>
      <c r="ALP108" s="518"/>
      <c r="ALR108" s="472"/>
      <c r="ALS108" s="518" t="s">
        <v>269</v>
      </c>
      <c r="ALT108" s="518"/>
      <c r="ALV108" s="472"/>
      <c r="ALW108" s="518" t="s">
        <v>269</v>
      </c>
      <c r="ALX108" s="518"/>
      <c r="ALZ108" s="472"/>
      <c r="AMA108" s="518" t="s">
        <v>269</v>
      </c>
      <c r="AMB108" s="518"/>
      <c r="AMD108" s="472"/>
      <c r="AME108" s="518" t="s">
        <v>269</v>
      </c>
      <c r="AMF108" s="518"/>
      <c r="AMH108" s="472"/>
      <c r="AMI108" s="518" t="s">
        <v>269</v>
      </c>
      <c r="AMJ108" s="518"/>
    </row>
    <row r="109" s="467" customFormat="true" ht="15" hidden="true" customHeight="true" outlineLevel="0" collapsed="false">
      <c r="A109" s="472"/>
      <c r="F109" s="467" t="s">
        <v>274</v>
      </c>
      <c r="J109" s="467" t="s">
        <v>274</v>
      </c>
      <c r="L109" s="517"/>
      <c r="N109" s="472"/>
      <c r="O109" s="518" t="s">
        <v>274</v>
      </c>
      <c r="P109" s="518"/>
      <c r="R109" s="472"/>
      <c r="S109" s="518" t="s">
        <v>274</v>
      </c>
      <c r="T109" s="518"/>
      <c r="V109" s="472"/>
      <c r="W109" s="518" t="s">
        <v>274</v>
      </c>
      <c r="X109" s="518"/>
      <c r="Z109" s="472"/>
      <c r="AA109" s="518" t="s">
        <v>274</v>
      </c>
      <c r="AB109" s="518"/>
      <c r="AD109" s="472"/>
      <c r="AE109" s="518" t="s">
        <v>274</v>
      </c>
      <c r="AF109" s="518"/>
      <c r="AH109" s="472"/>
      <c r="AI109" s="518" t="s">
        <v>274</v>
      </c>
      <c r="AJ109" s="518"/>
      <c r="AL109" s="472"/>
      <c r="AM109" s="518" t="s">
        <v>274</v>
      </c>
      <c r="AN109" s="518"/>
      <c r="AP109" s="472"/>
      <c r="AQ109" s="518" t="s">
        <v>274</v>
      </c>
      <c r="AR109" s="518"/>
      <c r="AT109" s="472"/>
      <c r="AU109" s="518" t="s">
        <v>274</v>
      </c>
      <c r="AV109" s="518"/>
      <c r="AX109" s="472"/>
      <c r="AY109" s="518" t="s">
        <v>274</v>
      </c>
      <c r="AZ109" s="518"/>
      <c r="BB109" s="472"/>
      <c r="BC109" s="518" t="s">
        <v>274</v>
      </c>
      <c r="BD109" s="518"/>
      <c r="BF109" s="472"/>
      <c r="BG109" s="518" t="s">
        <v>274</v>
      </c>
      <c r="BH109" s="518"/>
      <c r="BJ109" s="472"/>
      <c r="BK109" s="518" t="s">
        <v>274</v>
      </c>
      <c r="BL109" s="518"/>
      <c r="BN109" s="472"/>
      <c r="BO109" s="518" t="s">
        <v>274</v>
      </c>
      <c r="BP109" s="518"/>
      <c r="BR109" s="472"/>
      <c r="BS109" s="518" t="s">
        <v>274</v>
      </c>
      <c r="BT109" s="518"/>
      <c r="BV109" s="472"/>
      <c r="BW109" s="518" t="s">
        <v>274</v>
      </c>
      <c r="BX109" s="518"/>
      <c r="BZ109" s="472"/>
      <c r="CA109" s="518" t="s">
        <v>274</v>
      </c>
      <c r="CB109" s="518"/>
      <c r="CD109" s="472"/>
      <c r="CE109" s="518" t="s">
        <v>274</v>
      </c>
      <c r="CF109" s="518"/>
      <c r="CH109" s="472"/>
      <c r="CI109" s="518" t="s">
        <v>274</v>
      </c>
      <c r="CJ109" s="518"/>
      <c r="CL109" s="472"/>
      <c r="CM109" s="518" t="s">
        <v>274</v>
      </c>
      <c r="CN109" s="518"/>
      <c r="CP109" s="472"/>
      <c r="CQ109" s="518" t="s">
        <v>274</v>
      </c>
      <c r="CR109" s="518"/>
      <c r="CT109" s="472"/>
      <c r="CU109" s="518" t="s">
        <v>274</v>
      </c>
      <c r="CV109" s="518"/>
      <c r="CX109" s="472"/>
      <c r="CY109" s="518" t="s">
        <v>274</v>
      </c>
      <c r="CZ109" s="518"/>
      <c r="DB109" s="472"/>
      <c r="DC109" s="518" t="s">
        <v>274</v>
      </c>
      <c r="DD109" s="518"/>
      <c r="DF109" s="472"/>
      <c r="DG109" s="518" t="s">
        <v>274</v>
      </c>
      <c r="DH109" s="518"/>
      <c r="DJ109" s="472"/>
      <c r="DK109" s="518" t="s">
        <v>274</v>
      </c>
      <c r="DL109" s="518"/>
      <c r="DN109" s="472"/>
      <c r="DO109" s="518" t="s">
        <v>274</v>
      </c>
      <c r="DP109" s="518"/>
      <c r="DR109" s="472"/>
      <c r="DS109" s="518" t="s">
        <v>274</v>
      </c>
      <c r="DT109" s="518"/>
      <c r="DV109" s="472"/>
      <c r="DW109" s="518" t="s">
        <v>274</v>
      </c>
      <c r="DX109" s="518"/>
      <c r="DZ109" s="472"/>
      <c r="EA109" s="518" t="s">
        <v>274</v>
      </c>
      <c r="EB109" s="518"/>
      <c r="ED109" s="472"/>
      <c r="EE109" s="518" t="s">
        <v>274</v>
      </c>
      <c r="EF109" s="518"/>
      <c r="EH109" s="472"/>
      <c r="EI109" s="518" t="s">
        <v>274</v>
      </c>
      <c r="EJ109" s="518"/>
      <c r="EL109" s="472"/>
      <c r="EM109" s="518" t="s">
        <v>274</v>
      </c>
      <c r="EN109" s="518"/>
      <c r="EP109" s="472"/>
      <c r="EQ109" s="518" t="s">
        <v>274</v>
      </c>
      <c r="ER109" s="518"/>
      <c r="ET109" s="472"/>
      <c r="EU109" s="518" t="s">
        <v>274</v>
      </c>
      <c r="EV109" s="518"/>
      <c r="EX109" s="472"/>
      <c r="EY109" s="518" t="s">
        <v>274</v>
      </c>
      <c r="EZ109" s="518"/>
      <c r="FB109" s="472"/>
      <c r="FC109" s="518" t="s">
        <v>274</v>
      </c>
      <c r="FD109" s="518"/>
      <c r="FF109" s="472"/>
      <c r="FG109" s="518" t="s">
        <v>274</v>
      </c>
      <c r="FH109" s="518"/>
      <c r="FJ109" s="472"/>
      <c r="FK109" s="518" t="s">
        <v>274</v>
      </c>
      <c r="FL109" s="518"/>
      <c r="FN109" s="472"/>
      <c r="FO109" s="518" t="s">
        <v>274</v>
      </c>
      <c r="FP109" s="518"/>
      <c r="FR109" s="472"/>
      <c r="FS109" s="518" t="s">
        <v>274</v>
      </c>
      <c r="FT109" s="518"/>
      <c r="FV109" s="472"/>
      <c r="FW109" s="518" t="s">
        <v>274</v>
      </c>
      <c r="FX109" s="518"/>
      <c r="FZ109" s="472"/>
      <c r="GA109" s="518" t="s">
        <v>274</v>
      </c>
      <c r="GB109" s="518"/>
      <c r="GD109" s="472"/>
      <c r="GE109" s="518" t="s">
        <v>274</v>
      </c>
      <c r="GF109" s="518"/>
      <c r="GH109" s="472"/>
      <c r="GI109" s="518" t="s">
        <v>274</v>
      </c>
      <c r="GJ109" s="518"/>
      <c r="GL109" s="472"/>
      <c r="GM109" s="518" t="s">
        <v>274</v>
      </c>
      <c r="GN109" s="518"/>
      <c r="GP109" s="472"/>
      <c r="GQ109" s="518" t="s">
        <v>274</v>
      </c>
      <c r="GR109" s="518"/>
      <c r="GT109" s="472"/>
      <c r="GU109" s="518" t="s">
        <v>274</v>
      </c>
      <c r="GV109" s="518"/>
      <c r="GX109" s="472"/>
      <c r="GY109" s="518" t="s">
        <v>274</v>
      </c>
      <c r="GZ109" s="518"/>
      <c r="HB109" s="472"/>
      <c r="HC109" s="518" t="s">
        <v>274</v>
      </c>
      <c r="HD109" s="518"/>
      <c r="HF109" s="472"/>
      <c r="HG109" s="518" t="s">
        <v>274</v>
      </c>
      <c r="HH109" s="518"/>
      <c r="HJ109" s="472"/>
      <c r="HK109" s="518" t="s">
        <v>274</v>
      </c>
      <c r="HL109" s="518"/>
      <c r="HN109" s="472"/>
      <c r="HO109" s="518" t="s">
        <v>274</v>
      </c>
      <c r="HP109" s="518"/>
      <c r="HR109" s="472"/>
      <c r="HS109" s="518" t="s">
        <v>274</v>
      </c>
      <c r="HT109" s="518"/>
      <c r="HV109" s="472"/>
      <c r="HW109" s="518" t="s">
        <v>274</v>
      </c>
      <c r="HX109" s="518"/>
      <c r="HZ109" s="472"/>
      <c r="IA109" s="518" t="s">
        <v>274</v>
      </c>
      <c r="IB109" s="518"/>
      <c r="ID109" s="472"/>
      <c r="IE109" s="518" t="s">
        <v>274</v>
      </c>
      <c r="IF109" s="518"/>
      <c r="IH109" s="472"/>
      <c r="II109" s="518" t="s">
        <v>274</v>
      </c>
      <c r="IJ109" s="518"/>
      <c r="IL109" s="472"/>
      <c r="IM109" s="518" t="s">
        <v>274</v>
      </c>
      <c r="IN109" s="518"/>
      <c r="IP109" s="472"/>
      <c r="IQ109" s="518" t="s">
        <v>274</v>
      </c>
      <c r="IR109" s="518"/>
      <c r="IT109" s="472"/>
      <c r="IU109" s="518" t="s">
        <v>274</v>
      </c>
      <c r="IV109" s="518"/>
      <c r="IX109" s="472"/>
      <c r="IY109" s="518" t="s">
        <v>274</v>
      </c>
      <c r="IZ109" s="518"/>
      <c r="JB109" s="472"/>
      <c r="JC109" s="518" t="s">
        <v>274</v>
      </c>
      <c r="JD109" s="518"/>
      <c r="JF109" s="472"/>
      <c r="JG109" s="518" t="s">
        <v>274</v>
      </c>
      <c r="JH109" s="518"/>
      <c r="JJ109" s="472"/>
      <c r="JK109" s="518" t="s">
        <v>274</v>
      </c>
      <c r="JL109" s="518"/>
      <c r="JN109" s="472"/>
      <c r="JO109" s="518" t="s">
        <v>274</v>
      </c>
      <c r="JP109" s="518"/>
      <c r="JR109" s="472"/>
      <c r="JS109" s="518" t="s">
        <v>274</v>
      </c>
      <c r="JT109" s="518"/>
      <c r="JV109" s="472"/>
      <c r="JW109" s="518" t="s">
        <v>274</v>
      </c>
      <c r="JX109" s="518"/>
      <c r="JZ109" s="472"/>
      <c r="KA109" s="518" t="s">
        <v>274</v>
      </c>
      <c r="KB109" s="518"/>
      <c r="KD109" s="472"/>
      <c r="KE109" s="518" t="s">
        <v>274</v>
      </c>
      <c r="KF109" s="518"/>
      <c r="KH109" s="472"/>
      <c r="KI109" s="518" t="s">
        <v>274</v>
      </c>
      <c r="KJ109" s="518"/>
      <c r="KL109" s="472"/>
      <c r="KM109" s="518" t="s">
        <v>274</v>
      </c>
      <c r="KN109" s="518"/>
      <c r="KP109" s="472"/>
      <c r="KQ109" s="518" t="s">
        <v>274</v>
      </c>
      <c r="KR109" s="518"/>
      <c r="KT109" s="472"/>
      <c r="KU109" s="518" t="s">
        <v>274</v>
      </c>
      <c r="KV109" s="518"/>
      <c r="KX109" s="472"/>
      <c r="KY109" s="518" t="s">
        <v>274</v>
      </c>
      <c r="KZ109" s="518"/>
      <c r="LB109" s="472"/>
      <c r="LC109" s="518" t="s">
        <v>274</v>
      </c>
      <c r="LD109" s="518"/>
      <c r="LF109" s="472"/>
      <c r="LG109" s="518" t="s">
        <v>274</v>
      </c>
      <c r="LH109" s="518"/>
      <c r="LJ109" s="472"/>
      <c r="LK109" s="518" t="s">
        <v>274</v>
      </c>
      <c r="LL109" s="518"/>
      <c r="LN109" s="472"/>
      <c r="LO109" s="518" t="s">
        <v>274</v>
      </c>
      <c r="LP109" s="518"/>
      <c r="LR109" s="472"/>
      <c r="LS109" s="518" t="s">
        <v>274</v>
      </c>
      <c r="LT109" s="518"/>
      <c r="LV109" s="472"/>
      <c r="LW109" s="518" t="s">
        <v>274</v>
      </c>
      <c r="LX109" s="518"/>
      <c r="LZ109" s="472"/>
      <c r="MA109" s="518" t="s">
        <v>274</v>
      </c>
      <c r="MB109" s="518"/>
      <c r="MD109" s="472"/>
      <c r="ME109" s="518" t="s">
        <v>274</v>
      </c>
      <c r="MF109" s="518"/>
      <c r="MH109" s="472"/>
      <c r="MI109" s="518" t="s">
        <v>274</v>
      </c>
      <c r="MJ109" s="518"/>
      <c r="ML109" s="472"/>
      <c r="MM109" s="518" t="s">
        <v>274</v>
      </c>
      <c r="MN109" s="518"/>
      <c r="MP109" s="472"/>
      <c r="MQ109" s="518" t="s">
        <v>274</v>
      </c>
      <c r="MR109" s="518"/>
      <c r="MT109" s="472"/>
      <c r="MU109" s="518" t="s">
        <v>274</v>
      </c>
      <c r="MV109" s="518"/>
      <c r="MX109" s="472"/>
      <c r="MY109" s="518" t="s">
        <v>274</v>
      </c>
      <c r="MZ109" s="518"/>
      <c r="NB109" s="472"/>
      <c r="NC109" s="518" t="s">
        <v>274</v>
      </c>
      <c r="ND109" s="518"/>
      <c r="NF109" s="472"/>
      <c r="NG109" s="518" t="s">
        <v>274</v>
      </c>
      <c r="NH109" s="518"/>
      <c r="NJ109" s="472"/>
      <c r="NK109" s="518" t="s">
        <v>274</v>
      </c>
      <c r="NL109" s="518"/>
      <c r="NN109" s="472"/>
      <c r="NO109" s="518" t="s">
        <v>274</v>
      </c>
      <c r="NP109" s="518"/>
      <c r="NR109" s="472"/>
      <c r="NS109" s="518" t="s">
        <v>274</v>
      </c>
      <c r="NT109" s="518"/>
      <c r="NV109" s="472"/>
      <c r="NW109" s="518" t="s">
        <v>274</v>
      </c>
      <c r="NX109" s="518"/>
      <c r="NZ109" s="472"/>
      <c r="OA109" s="518" t="s">
        <v>274</v>
      </c>
      <c r="OB109" s="518"/>
      <c r="OD109" s="472"/>
      <c r="OE109" s="518" t="s">
        <v>274</v>
      </c>
      <c r="OF109" s="518"/>
      <c r="OH109" s="472"/>
      <c r="OI109" s="518" t="s">
        <v>274</v>
      </c>
      <c r="OJ109" s="518"/>
      <c r="OL109" s="472"/>
      <c r="OM109" s="518" t="s">
        <v>274</v>
      </c>
      <c r="ON109" s="518"/>
      <c r="OP109" s="472"/>
      <c r="OQ109" s="518" t="s">
        <v>274</v>
      </c>
      <c r="OR109" s="518"/>
      <c r="OT109" s="472"/>
      <c r="OU109" s="518" t="s">
        <v>274</v>
      </c>
      <c r="OV109" s="518"/>
      <c r="OX109" s="472"/>
      <c r="OY109" s="518" t="s">
        <v>274</v>
      </c>
      <c r="OZ109" s="518"/>
      <c r="PB109" s="472"/>
      <c r="PC109" s="518" t="s">
        <v>274</v>
      </c>
      <c r="PD109" s="518"/>
      <c r="PF109" s="472"/>
      <c r="PG109" s="518" t="s">
        <v>274</v>
      </c>
      <c r="PH109" s="518"/>
      <c r="PJ109" s="472"/>
      <c r="PK109" s="518" t="s">
        <v>274</v>
      </c>
      <c r="PL109" s="518"/>
      <c r="PN109" s="472"/>
      <c r="PO109" s="518" t="s">
        <v>274</v>
      </c>
      <c r="PP109" s="518"/>
      <c r="PR109" s="472"/>
      <c r="PS109" s="518" t="s">
        <v>274</v>
      </c>
      <c r="PT109" s="518"/>
      <c r="PV109" s="472"/>
      <c r="PW109" s="518" t="s">
        <v>274</v>
      </c>
      <c r="PX109" s="518"/>
      <c r="PZ109" s="472"/>
      <c r="QA109" s="518" t="s">
        <v>274</v>
      </c>
      <c r="QB109" s="518"/>
      <c r="QD109" s="472"/>
      <c r="QE109" s="518" t="s">
        <v>274</v>
      </c>
      <c r="QF109" s="518"/>
      <c r="QH109" s="472"/>
      <c r="QI109" s="518" t="s">
        <v>274</v>
      </c>
      <c r="QJ109" s="518"/>
      <c r="QL109" s="472"/>
      <c r="QM109" s="518" t="s">
        <v>274</v>
      </c>
      <c r="QN109" s="518"/>
      <c r="QP109" s="472"/>
      <c r="QQ109" s="518" t="s">
        <v>274</v>
      </c>
      <c r="QR109" s="518"/>
      <c r="QT109" s="472"/>
      <c r="QU109" s="518" t="s">
        <v>274</v>
      </c>
      <c r="QV109" s="518"/>
      <c r="QX109" s="472"/>
      <c r="QY109" s="518" t="s">
        <v>274</v>
      </c>
      <c r="QZ109" s="518"/>
      <c r="RB109" s="472"/>
      <c r="RC109" s="518" t="s">
        <v>274</v>
      </c>
      <c r="RD109" s="518"/>
      <c r="RF109" s="472"/>
      <c r="RG109" s="518" t="s">
        <v>274</v>
      </c>
      <c r="RH109" s="518"/>
      <c r="RJ109" s="472"/>
      <c r="RK109" s="518" t="s">
        <v>274</v>
      </c>
      <c r="RL109" s="518"/>
      <c r="RN109" s="472"/>
      <c r="RO109" s="518" t="s">
        <v>274</v>
      </c>
      <c r="RP109" s="518"/>
      <c r="RR109" s="472"/>
      <c r="RS109" s="518" t="s">
        <v>274</v>
      </c>
      <c r="RT109" s="518"/>
      <c r="RV109" s="472"/>
      <c r="RW109" s="518" t="s">
        <v>274</v>
      </c>
      <c r="RX109" s="518"/>
      <c r="RZ109" s="472"/>
      <c r="SA109" s="518" t="s">
        <v>274</v>
      </c>
      <c r="SB109" s="518"/>
      <c r="SD109" s="472"/>
      <c r="SE109" s="518" t="s">
        <v>274</v>
      </c>
      <c r="SF109" s="518"/>
      <c r="SH109" s="472"/>
      <c r="SI109" s="518" t="s">
        <v>274</v>
      </c>
      <c r="SJ109" s="518"/>
      <c r="SL109" s="472"/>
      <c r="SM109" s="518" t="s">
        <v>274</v>
      </c>
      <c r="SN109" s="518"/>
      <c r="SP109" s="472"/>
      <c r="SQ109" s="518" t="s">
        <v>274</v>
      </c>
      <c r="SR109" s="518"/>
      <c r="ST109" s="472"/>
      <c r="SU109" s="518" t="s">
        <v>274</v>
      </c>
      <c r="SV109" s="518"/>
      <c r="SX109" s="472"/>
      <c r="SY109" s="518" t="s">
        <v>274</v>
      </c>
      <c r="SZ109" s="518"/>
      <c r="TB109" s="472"/>
      <c r="TC109" s="518" t="s">
        <v>274</v>
      </c>
      <c r="TD109" s="518"/>
      <c r="TF109" s="472"/>
      <c r="TG109" s="518" t="s">
        <v>274</v>
      </c>
      <c r="TH109" s="518"/>
      <c r="TJ109" s="472"/>
      <c r="TK109" s="518" t="s">
        <v>274</v>
      </c>
      <c r="TL109" s="518"/>
      <c r="TN109" s="472"/>
      <c r="TO109" s="518" t="s">
        <v>274</v>
      </c>
      <c r="TP109" s="518"/>
      <c r="TR109" s="472"/>
      <c r="TS109" s="518" t="s">
        <v>274</v>
      </c>
      <c r="TT109" s="518"/>
      <c r="TV109" s="472"/>
      <c r="TW109" s="518" t="s">
        <v>274</v>
      </c>
      <c r="TX109" s="518"/>
      <c r="TZ109" s="472"/>
      <c r="UA109" s="518" t="s">
        <v>274</v>
      </c>
      <c r="UB109" s="518"/>
      <c r="UD109" s="472"/>
      <c r="UE109" s="518" t="s">
        <v>274</v>
      </c>
      <c r="UF109" s="518"/>
      <c r="UH109" s="472"/>
      <c r="UI109" s="518" t="s">
        <v>274</v>
      </c>
      <c r="UJ109" s="518"/>
      <c r="UL109" s="472"/>
      <c r="UM109" s="518" t="s">
        <v>274</v>
      </c>
      <c r="UN109" s="518"/>
      <c r="UP109" s="472"/>
      <c r="UQ109" s="518" t="s">
        <v>274</v>
      </c>
      <c r="UR109" s="518"/>
      <c r="UT109" s="472"/>
      <c r="UU109" s="518" t="s">
        <v>274</v>
      </c>
      <c r="UV109" s="518"/>
      <c r="UX109" s="472"/>
      <c r="UY109" s="518" t="s">
        <v>274</v>
      </c>
      <c r="UZ109" s="518"/>
      <c r="VB109" s="472"/>
      <c r="VC109" s="518" t="s">
        <v>274</v>
      </c>
      <c r="VD109" s="518"/>
      <c r="VF109" s="472"/>
      <c r="VG109" s="518" t="s">
        <v>274</v>
      </c>
      <c r="VH109" s="518"/>
      <c r="VJ109" s="472"/>
      <c r="VK109" s="518" t="s">
        <v>274</v>
      </c>
      <c r="VL109" s="518"/>
      <c r="VN109" s="472"/>
      <c r="VO109" s="518" t="s">
        <v>274</v>
      </c>
      <c r="VP109" s="518"/>
      <c r="VR109" s="472"/>
      <c r="VS109" s="518" t="s">
        <v>274</v>
      </c>
      <c r="VT109" s="518"/>
      <c r="VV109" s="472"/>
      <c r="VW109" s="518" t="s">
        <v>274</v>
      </c>
      <c r="VX109" s="518"/>
      <c r="VZ109" s="472"/>
      <c r="WA109" s="518" t="s">
        <v>274</v>
      </c>
      <c r="WB109" s="518"/>
      <c r="WD109" s="472"/>
      <c r="WE109" s="518" t="s">
        <v>274</v>
      </c>
      <c r="WF109" s="518"/>
      <c r="WH109" s="472"/>
      <c r="WI109" s="518" t="s">
        <v>274</v>
      </c>
      <c r="WJ109" s="518"/>
      <c r="WL109" s="472"/>
      <c r="WM109" s="518" t="s">
        <v>274</v>
      </c>
      <c r="WN109" s="518"/>
      <c r="WP109" s="472"/>
      <c r="WQ109" s="518" t="s">
        <v>274</v>
      </c>
      <c r="WR109" s="518"/>
      <c r="WT109" s="472"/>
      <c r="WU109" s="518" t="s">
        <v>274</v>
      </c>
      <c r="WV109" s="518"/>
      <c r="WX109" s="472"/>
      <c r="WY109" s="518" t="s">
        <v>274</v>
      </c>
      <c r="WZ109" s="518"/>
      <c r="XB109" s="472"/>
      <c r="XC109" s="518" t="s">
        <v>274</v>
      </c>
      <c r="XD109" s="518"/>
      <c r="XF109" s="472"/>
      <c r="XG109" s="518" t="s">
        <v>274</v>
      </c>
      <c r="XH109" s="518"/>
      <c r="XJ109" s="472"/>
      <c r="XK109" s="518" t="s">
        <v>274</v>
      </c>
      <c r="XL109" s="518"/>
      <c r="XN109" s="472"/>
      <c r="XO109" s="518" t="s">
        <v>274</v>
      </c>
      <c r="XP109" s="518"/>
      <c r="XR109" s="472"/>
      <c r="XS109" s="518" t="s">
        <v>274</v>
      </c>
      <c r="XT109" s="518"/>
      <c r="XV109" s="472"/>
      <c r="XW109" s="518" t="s">
        <v>274</v>
      </c>
      <c r="XX109" s="518"/>
      <c r="XZ109" s="472"/>
      <c r="YA109" s="518" t="s">
        <v>274</v>
      </c>
      <c r="YB109" s="518"/>
      <c r="YD109" s="472"/>
      <c r="YE109" s="518" t="s">
        <v>274</v>
      </c>
      <c r="YF109" s="518"/>
      <c r="YH109" s="472"/>
      <c r="YI109" s="518" t="s">
        <v>274</v>
      </c>
      <c r="YJ109" s="518"/>
      <c r="YL109" s="472"/>
      <c r="YM109" s="518" t="s">
        <v>274</v>
      </c>
      <c r="YN109" s="518"/>
      <c r="YP109" s="472"/>
      <c r="YQ109" s="518" t="s">
        <v>274</v>
      </c>
      <c r="YR109" s="518"/>
      <c r="YT109" s="472"/>
      <c r="YU109" s="518" t="s">
        <v>274</v>
      </c>
      <c r="YV109" s="518"/>
      <c r="YX109" s="472"/>
      <c r="YY109" s="518" t="s">
        <v>274</v>
      </c>
      <c r="YZ109" s="518"/>
      <c r="ZB109" s="472"/>
      <c r="ZC109" s="518" t="s">
        <v>274</v>
      </c>
      <c r="ZD109" s="518"/>
      <c r="ZF109" s="472"/>
      <c r="ZG109" s="518" t="s">
        <v>274</v>
      </c>
      <c r="ZH109" s="518"/>
      <c r="ZJ109" s="472"/>
      <c r="ZK109" s="518" t="s">
        <v>274</v>
      </c>
      <c r="ZL109" s="518"/>
      <c r="ZN109" s="472"/>
      <c r="ZO109" s="518" t="s">
        <v>274</v>
      </c>
      <c r="ZP109" s="518"/>
      <c r="ZR109" s="472"/>
      <c r="ZS109" s="518" t="s">
        <v>274</v>
      </c>
      <c r="ZT109" s="518"/>
      <c r="ZV109" s="472"/>
      <c r="ZW109" s="518" t="s">
        <v>274</v>
      </c>
      <c r="ZX109" s="518"/>
      <c r="ZZ109" s="472"/>
      <c r="AAA109" s="518" t="s">
        <v>274</v>
      </c>
      <c r="AAB109" s="518"/>
      <c r="AAD109" s="472"/>
      <c r="AAE109" s="518" t="s">
        <v>274</v>
      </c>
      <c r="AAF109" s="518"/>
      <c r="AAH109" s="472"/>
      <c r="AAI109" s="518" t="s">
        <v>274</v>
      </c>
      <c r="AAJ109" s="518"/>
      <c r="AAL109" s="472"/>
      <c r="AAM109" s="518" t="s">
        <v>274</v>
      </c>
      <c r="AAN109" s="518"/>
      <c r="AAP109" s="472"/>
      <c r="AAQ109" s="518" t="s">
        <v>274</v>
      </c>
      <c r="AAR109" s="518"/>
      <c r="AAT109" s="472"/>
      <c r="AAU109" s="518" t="s">
        <v>274</v>
      </c>
      <c r="AAV109" s="518"/>
      <c r="AAX109" s="472"/>
      <c r="AAY109" s="518" t="s">
        <v>274</v>
      </c>
      <c r="AAZ109" s="518"/>
      <c r="ABB109" s="472"/>
      <c r="ABC109" s="518" t="s">
        <v>274</v>
      </c>
      <c r="ABD109" s="518"/>
      <c r="ABF109" s="472"/>
      <c r="ABG109" s="518" t="s">
        <v>274</v>
      </c>
      <c r="ABH109" s="518"/>
      <c r="ABJ109" s="472"/>
      <c r="ABK109" s="518" t="s">
        <v>274</v>
      </c>
      <c r="ABL109" s="518"/>
      <c r="ABN109" s="472"/>
      <c r="ABO109" s="518" t="s">
        <v>274</v>
      </c>
      <c r="ABP109" s="518"/>
      <c r="ABR109" s="472"/>
      <c r="ABS109" s="518" t="s">
        <v>274</v>
      </c>
      <c r="ABT109" s="518"/>
      <c r="ABV109" s="472"/>
      <c r="ABW109" s="518" t="s">
        <v>274</v>
      </c>
      <c r="ABX109" s="518"/>
      <c r="ABZ109" s="472"/>
      <c r="ACA109" s="518" t="s">
        <v>274</v>
      </c>
      <c r="ACB109" s="518"/>
      <c r="ACD109" s="472"/>
      <c r="ACE109" s="518" t="s">
        <v>274</v>
      </c>
      <c r="ACF109" s="518"/>
      <c r="ACH109" s="472"/>
      <c r="ACI109" s="518" t="s">
        <v>274</v>
      </c>
      <c r="ACJ109" s="518"/>
      <c r="ACL109" s="472"/>
      <c r="ACM109" s="518" t="s">
        <v>274</v>
      </c>
      <c r="ACN109" s="518"/>
      <c r="ACP109" s="472"/>
      <c r="ACQ109" s="518" t="s">
        <v>274</v>
      </c>
      <c r="ACR109" s="518"/>
      <c r="ACT109" s="472"/>
      <c r="ACU109" s="518" t="s">
        <v>274</v>
      </c>
      <c r="ACV109" s="518"/>
      <c r="ACX109" s="472"/>
      <c r="ACY109" s="518" t="s">
        <v>274</v>
      </c>
      <c r="ACZ109" s="518"/>
      <c r="ADB109" s="472"/>
      <c r="ADC109" s="518" t="s">
        <v>274</v>
      </c>
      <c r="ADD109" s="518"/>
      <c r="ADF109" s="472"/>
      <c r="ADG109" s="518" t="s">
        <v>274</v>
      </c>
      <c r="ADH109" s="518"/>
      <c r="ADJ109" s="472"/>
      <c r="ADK109" s="518" t="s">
        <v>274</v>
      </c>
      <c r="ADL109" s="518"/>
      <c r="ADN109" s="472"/>
      <c r="ADO109" s="518" t="s">
        <v>274</v>
      </c>
      <c r="ADP109" s="518"/>
      <c r="ADR109" s="472"/>
      <c r="ADS109" s="518" t="s">
        <v>274</v>
      </c>
      <c r="ADT109" s="518"/>
      <c r="ADV109" s="472"/>
      <c r="ADW109" s="518" t="s">
        <v>274</v>
      </c>
      <c r="ADX109" s="518"/>
      <c r="ADZ109" s="472"/>
      <c r="AEA109" s="518" t="s">
        <v>274</v>
      </c>
      <c r="AEB109" s="518"/>
      <c r="AED109" s="472"/>
      <c r="AEE109" s="518" t="s">
        <v>274</v>
      </c>
      <c r="AEF109" s="518"/>
      <c r="AEH109" s="472"/>
      <c r="AEI109" s="518" t="s">
        <v>274</v>
      </c>
      <c r="AEJ109" s="518"/>
      <c r="AEL109" s="472"/>
      <c r="AEM109" s="518" t="s">
        <v>274</v>
      </c>
      <c r="AEN109" s="518"/>
      <c r="AEP109" s="472"/>
      <c r="AEQ109" s="518" t="s">
        <v>274</v>
      </c>
      <c r="AER109" s="518"/>
      <c r="AET109" s="472"/>
      <c r="AEU109" s="518" t="s">
        <v>274</v>
      </c>
      <c r="AEV109" s="518"/>
      <c r="AEX109" s="472"/>
      <c r="AEY109" s="518" t="s">
        <v>274</v>
      </c>
      <c r="AEZ109" s="518"/>
      <c r="AFB109" s="472"/>
      <c r="AFC109" s="518" t="s">
        <v>274</v>
      </c>
      <c r="AFD109" s="518"/>
      <c r="AFF109" s="472"/>
      <c r="AFG109" s="518" t="s">
        <v>274</v>
      </c>
      <c r="AFH109" s="518"/>
      <c r="AFJ109" s="472"/>
      <c r="AFK109" s="518" t="s">
        <v>274</v>
      </c>
      <c r="AFL109" s="518"/>
      <c r="AFN109" s="472"/>
      <c r="AFO109" s="518" t="s">
        <v>274</v>
      </c>
      <c r="AFP109" s="518"/>
      <c r="AFR109" s="472"/>
      <c r="AFS109" s="518" t="s">
        <v>274</v>
      </c>
      <c r="AFT109" s="518"/>
      <c r="AFV109" s="472"/>
      <c r="AFW109" s="518" t="s">
        <v>274</v>
      </c>
      <c r="AFX109" s="518"/>
      <c r="AFZ109" s="472"/>
      <c r="AGA109" s="518" t="s">
        <v>274</v>
      </c>
      <c r="AGB109" s="518"/>
      <c r="AGD109" s="472"/>
      <c r="AGE109" s="518" t="s">
        <v>274</v>
      </c>
      <c r="AGF109" s="518"/>
      <c r="AGH109" s="472"/>
      <c r="AGI109" s="518" t="s">
        <v>274</v>
      </c>
      <c r="AGJ109" s="518"/>
      <c r="AGL109" s="472"/>
      <c r="AGM109" s="518" t="s">
        <v>274</v>
      </c>
      <c r="AGN109" s="518"/>
      <c r="AGP109" s="472"/>
      <c r="AGQ109" s="518" t="s">
        <v>274</v>
      </c>
      <c r="AGR109" s="518"/>
      <c r="AGT109" s="472"/>
      <c r="AGU109" s="518" t="s">
        <v>274</v>
      </c>
      <c r="AGV109" s="518"/>
      <c r="AGX109" s="472"/>
      <c r="AGY109" s="518" t="s">
        <v>274</v>
      </c>
      <c r="AGZ109" s="518"/>
      <c r="AHB109" s="472"/>
      <c r="AHC109" s="518" t="s">
        <v>274</v>
      </c>
      <c r="AHD109" s="518"/>
      <c r="AHF109" s="472"/>
      <c r="AHG109" s="518" t="s">
        <v>274</v>
      </c>
      <c r="AHH109" s="518"/>
      <c r="AHJ109" s="472"/>
      <c r="AHK109" s="518" t="s">
        <v>274</v>
      </c>
      <c r="AHL109" s="518"/>
      <c r="AHN109" s="472"/>
      <c r="AHO109" s="518" t="s">
        <v>274</v>
      </c>
      <c r="AHP109" s="518"/>
      <c r="AHR109" s="472"/>
      <c r="AHS109" s="518" t="s">
        <v>274</v>
      </c>
      <c r="AHT109" s="518"/>
      <c r="AHV109" s="472"/>
      <c r="AHW109" s="518" t="s">
        <v>274</v>
      </c>
      <c r="AHX109" s="518"/>
      <c r="AHZ109" s="472"/>
      <c r="AIA109" s="518" t="s">
        <v>274</v>
      </c>
      <c r="AIB109" s="518"/>
      <c r="AID109" s="472"/>
      <c r="AIE109" s="518" t="s">
        <v>274</v>
      </c>
      <c r="AIF109" s="518"/>
      <c r="AIH109" s="472"/>
      <c r="AII109" s="518" t="s">
        <v>274</v>
      </c>
      <c r="AIJ109" s="518"/>
      <c r="AIL109" s="472"/>
      <c r="AIM109" s="518" t="s">
        <v>274</v>
      </c>
      <c r="AIN109" s="518"/>
      <c r="AIP109" s="472"/>
      <c r="AIQ109" s="518" t="s">
        <v>274</v>
      </c>
      <c r="AIR109" s="518"/>
      <c r="AIT109" s="472"/>
      <c r="AIU109" s="518" t="s">
        <v>274</v>
      </c>
      <c r="AIV109" s="518"/>
      <c r="AIX109" s="472"/>
      <c r="AIY109" s="518" t="s">
        <v>274</v>
      </c>
      <c r="AIZ109" s="518"/>
      <c r="AJB109" s="472"/>
      <c r="AJC109" s="518" t="s">
        <v>274</v>
      </c>
      <c r="AJD109" s="518"/>
      <c r="AJF109" s="472"/>
      <c r="AJG109" s="518" t="s">
        <v>274</v>
      </c>
      <c r="AJH109" s="518"/>
      <c r="AJJ109" s="472"/>
      <c r="AJK109" s="518" t="s">
        <v>274</v>
      </c>
      <c r="AJL109" s="518"/>
      <c r="AJN109" s="472"/>
      <c r="AJO109" s="518" t="s">
        <v>274</v>
      </c>
      <c r="AJP109" s="518"/>
      <c r="AJR109" s="472"/>
      <c r="AJS109" s="518" t="s">
        <v>274</v>
      </c>
      <c r="AJT109" s="518"/>
      <c r="AJV109" s="472"/>
      <c r="AJW109" s="518" t="s">
        <v>274</v>
      </c>
      <c r="AJX109" s="518"/>
      <c r="AJZ109" s="472"/>
      <c r="AKA109" s="518" t="s">
        <v>274</v>
      </c>
      <c r="AKB109" s="518"/>
      <c r="AKD109" s="472"/>
      <c r="AKE109" s="518" t="s">
        <v>274</v>
      </c>
      <c r="AKF109" s="518"/>
      <c r="AKH109" s="472"/>
      <c r="AKI109" s="518" t="s">
        <v>274</v>
      </c>
      <c r="AKJ109" s="518"/>
      <c r="AKL109" s="472"/>
      <c r="AKM109" s="518" t="s">
        <v>274</v>
      </c>
      <c r="AKN109" s="518"/>
      <c r="AKP109" s="472"/>
      <c r="AKQ109" s="518" t="s">
        <v>274</v>
      </c>
      <c r="AKR109" s="518"/>
      <c r="AKT109" s="472"/>
      <c r="AKU109" s="518" t="s">
        <v>274</v>
      </c>
      <c r="AKV109" s="518"/>
      <c r="AKX109" s="472"/>
      <c r="AKY109" s="518" t="s">
        <v>274</v>
      </c>
      <c r="AKZ109" s="518"/>
      <c r="ALB109" s="472"/>
      <c r="ALC109" s="518" t="s">
        <v>274</v>
      </c>
      <c r="ALD109" s="518"/>
      <c r="ALF109" s="472"/>
      <c r="ALG109" s="518" t="s">
        <v>274</v>
      </c>
      <c r="ALH109" s="518"/>
      <c r="ALJ109" s="472"/>
      <c r="ALK109" s="518" t="s">
        <v>274</v>
      </c>
      <c r="ALL109" s="518"/>
      <c r="ALN109" s="472"/>
      <c r="ALO109" s="518" t="s">
        <v>274</v>
      </c>
      <c r="ALP109" s="518"/>
      <c r="ALR109" s="472"/>
      <c r="ALS109" s="518" t="s">
        <v>274</v>
      </c>
      <c r="ALT109" s="518"/>
      <c r="ALV109" s="472"/>
      <c r="ALW109" s="518" t="s">
        <v>274</v>
      </c>
      <c r="ALX109" s="518"/>
      <c r="ALZ109" s="472"/>
      <c r="AMA109" s="518" t="s">
        <v>274</v>
      </c>
      <c r="AMB109" s="518"/>
      <c r="AMD109" s="472"/>
      <c r="AME109" s="518" t="s">
        <v>274</v>
      </c>
      <c r="AMF109" s="518"/>
      <c r="AMH109" s="472"/>
      <c r="AMI109" s="518" t="s">
        <v>274</v>
      </c>
      <c r="AMJ109" s="518"/>
    </row>
    <row r="110" s="467" customFormat="true" ht="15" hidden="true" customHeight="true" outlineLevel="0" collapsed="false">
      <c r="A110" s="472"/>
      <c r="F110" s="467" t="s">
        <v>280</v>
      </c>
      <c r="J110" s="467" t="s">
        <v>280</v>
      </c>
      <c r="L110" s="517"/>
      <c r="N110" s="472"/>
      <c r="O110" s="518" t="s">
        <v>280</v>
      </c>
      <c r="P110" s="518"/>
      <c r="R110" s="472"/>
      <c r="S110" s="518" t="s">
        <v>280</v>
      </c>
      <c r="T110" s="518"/>
      <c r="V110" s="472"/>
      <c r="W110" s="518" t="s">
        <v>280</v>
      </c>
      <c r="X110" s="518"/>
      <c r="Z110" s="472"/>
      <c r="AA110" s="518" t="s">
        <v>280</v>
      </c>
      <c r="AB110" s="518"/>
      <c r="AD110" s="472"/>
      <c r="AE110" s="518" t="s">
        <v>280</v>
      </c>
      <c r="AF110" s="518"/>
      <c r="AH110" s="472"/>
      <c r="AI110" s="518" t="s">
        <v>280</v>
      </c>
      <c r="AJ110" s="518"/>
      <c r="AL110" s="472"/>
      <c r="AM110" s="518" t="s">
        <v>280</v>
      </c>
      <c r="AN110" s="518"/>
      <c r="AP110" s="472"/>
      <c r="AQ110" s="518" t="s">
        <v>280</v>
      </c>
      <c r="AR110" s="518"/>
      <c r="AT110" s="472"/>
      <c r="AU110" s="518" t="s">
        <v>280</v>
      </c>
      <c r="AV110" s="518"/>
      <c r="AX110" s="472"/>
      <c r="AY110" s="518" t="s">
        <v>280</v>
      </c>
      <c r="AZ110" s="518"/>
      <c r="BB110" s="472"/>
      <c r="BC110" s="518" t="s">
        <v>280</v>
      </c>
      <c r="BD110" s="518"/>
      <c r="BF110" s="472"/>
      <c r="BG110" s="518" t="s">
        <v>280</v>
      </c>
      <c r="BH110" s="518"/>
      <c r="BJ110" s="472"/>
      <c r="BK110" s="518" t="s">
        <v>280</v>
      </c>
      <c r="BL110" s="518"/>
      <c r="BN110" s="472"/>
      <c r="BO110" s="518" t="s">
        <v>280</v>
      </c>
      <c r="BP110" s="518"/>
      <c r="BR110" s="472"/>
      <c r="BS110" s="518" t="s">
        <v>280</v>
      </c>
      <c r="BT110" s="518"/>
      <c r="BV110" s="472"/>
      <c r="BW110" s="518" t="s">
        <v>280</v>
      </c>
      <c r="BX110" s="518"/>
      <c r="BZ110" s="472"/>
      <c r="CA110" s="518" t="s">
        <v>280</v>
      </c>
      <c r="CB110" s="518"/>
      <c r="CD110" s="472"/>
      <c r="CE110" s="518" t="s">
        <v>280</v>
      </c>
      <c r="CF110" s="518"/>
      <c r="CH110" s="472"/>
      <c r="CI110" s="518" t="s">
        <v>280</v>
      </c>
      <c r="CJ110" s="518"/>
      <c r="CL110" s="472"/>
      <c r="CM110" s="518" t="s">
        <v>280</v>
      </c>
      <c r="CN110" s="518"/>
      <c r="CP110" s="472"/>
      <c r="CQ110" s="518" t="s">
        <v>280</v>
      </c>
      <c r="CR110" s="518"/>
      <c r="CT110" s="472"/>
      <c r="CU110" s="518" t="s">
        <v>280</v>
      </c>
      <c r="CV110" s="518"/>
      <c r="CX110" s="472"/>
      <c r="CY110" s="518" t="s">
        <v>280</v>
      </c>
      <c r="CZ110" s="518"/>
      <c r="DB110" s="472"/>
      <c r="DC110" s="518" t="s">
        <v>280</v>
      </c>
      <c r="DD110" s="518"/>
      <c r="DF110" s="472"/>
      <c r="DG110" s="518" t="s">
        <v>280</v>
      </c>
      <c r="DH110" s="518"/>
      <c r="DJ110" s="472"/>
      <c r="DK110" s="518" t="s">
        <v>280</v>
      </c>
      <c r="DL110" s="518"/>
      <c r="DN110" s="472"/>
      <c r="DO110" s="518" t="s">
        <v>280</v>
      </c>
      <c r="DP110" s="518"/>
      <c r="DR110" s="472"/>
      <c r="DS110" s="518" t="s">
        <v>280</v>
      </c>
      <c r="DT110" s="518"/>
      <c r="DV110" s="472"/>
      <c r="DW110" s="518" t="s">
        <v>280</v>
      </c>
      <c r="DX110" s="518"/>
      <c r="DZ110" s="472"/>
      <c r="EA110" s="518" t="s">
        <v>280</v>
      </c>
      <c r="EB110" s="518"/>
      <c r="ED110" s="472"/>
      <c r="EE110" s="518" t="s">
        <v>280</v>
      </c>
      <c r="EF110" s="518"/>
      <c r="EH110" s="472"/>
      <c r="EI110" s="518" t="s">
        <v>280</v>
      </c>
      <c r="EJ110" s="518"/>
      <c r="EL110" s="472"/>
      <c r="EM110" s="518" t="s">
        <v>280</v>
      </c>
      <c r="EN110" s="518"/>
      <c r="EP110" s="472"/>
      <c r="EQ110" s="518" t="s">
        <v>280</v>
      </c>
      <c r="ER110" s="518"/>
      <c r="ET110" s="472"/>
      <c r="EU110" s="518" t="s">
        <v>280</v>
      </c>
      <c r="EV110" s="518"/>
      <c r="EX110" s="472"/>
      <c r="EY110" s="518" t="s">
        <v>280</v>
      </c>
      <c r="EZ110" s="518"/>
      <c r="FB110" s="472"/>
      <c r="FC110" s="518" t="s">
        <v>280</v>
      </c>
      <c r="FD110" s="518"/>
      <c r="FF110" s="472"/>
      <c r="FG110" s="518" t="s">
        <v>280</v>
      </c>
      <c r="FH110" s="518"/>
      <c r="FJ110" s="472"/>
      <c r="FK110" s="518" t="s">
        <v>280</v>
      </c>
      <c r="FL110" s="518"/>
      <c r="FN110" s="472"/>
      <c r="FO110" s="518" t="s">
        <v>280</v>
      </c>
      <c r="FP110" s="518"/>
      <c r="FR110" s="472"/>
      <c r="FS110" s="518" t="s">
        <v>280</v>
      </c>
      <c r="FT110" s="518"/>
      <c r="FV110" s="472"/>
      <c r="FW110" s="518" t="s">
        <v>280</v>
      </c>
      <c r="FX110" s="518"/>
      <c r="FZ110" s="472"/>
      <c r="GA110" s="518" t="s">
        <v>280</v>
      </c>
      <c r="GB110" s="518"/>
      <c r="GD110" s="472"/>
      <c r="GE110" s="518" t="s">
        <v>280</v>
      </c>
      <c r="GF110" s="518"/>
      <c r="GH110" s="472"/>
      <c r="GI110" s="518" t="s">
        <v>280</v>
      </c>
      <c r="GJ110" s="518"/>
      <c r="GL110" s="472"/>
      <c r="GM110" s="518" t="s">
        <v>280</v>
      </c>
      <c r="GN110" s="518"/>
      <c r="GP110" s="472"/>
      <c r="GQ110" s="518" t="s">
        <v>280</v>
      </c>
      <c r="GR110" s="518"/>
      <c r="GT110" s="472"/>
      <c r="GU110" s="518" t="s">
        <v>280</v>
      </c>
      <c r="GV110" s="518"/>
      <c r="GX110" s="472"/>
      <c r="GY110" s="518" t="s">
        <v>280</v>
      </c>
      <c r="GZ110" s="518"/>
      <c r="HB110" s="472"/>
      <c r="HC110" s="518" t="s">
        <v>280</v>
      </c>
      <c r="HD110" s="518"/>
      <c r="HF110" s="472"/>
      <c r="HG110" s="518" t="s">
        <v>280</v>
      </c>
      <c r="HH110" s="518"/>
      <c r="HJ110" s="472"/>
      <c r="HK110" s="518" t="s">
        <v>280</v>
      </c>
      <c r="HL110" s="518"/>
      <c r="HN110" s="472"/>
      <c r="HO110" s="518" t="s">
        <v>280</v>
      </c>
      <c r="HP110" s="518"/>
      <c r="HR110" s="472"/>
      <c r="HS110" s="518" t="s">
        <v>280</v>
      </c>
      <c r="HT110" s="518"/>
      <c r="HV110" s="472"/>
      <c r="HW110" s="518" t="s">
        <v>280</v>
      </c>
      <c r="HX110" s="518"/>
      <c r="HZ110" s="472"/>
      <c r="IA110" s="518" t="s">
        <v>280</v>
      </c>
      <c r="IB110" s="518"/>
      <c r="ID110" s="472"/>
      <c r="IE110" s="518" t="s">
        <v>280</v>
      </c>
      <c r="IF110" s="518"/>
      <c r="IH110" s="472"/>
      <c r="II110" s="518" t="s">
        <v>280</v>
      </c>
      <c r="IJ110" s="518"/>
      <c r="IL110" s="472"/>
      <c r="IM110" s="518" t="s">
        <v>280</v>
      </c>
      <c r="IN110" s="518"/>
      <c r="IP110" s="472"/>
      <c r="IQ110" s="518" t="s">
        <v>280</v>
      </c>
      <c r="IR110" s="518"/>
      <c r="IT110" s="472"/>
      <c r="IU110" s="518" t="s">
        <v>280</v>
      </c>
      <c r="IV110" s="518"/>
      <c r="IX110" s="472"/>
      <c r="IY110" s="518" t="s">
        <v>280</v>
      </c>
      <c r="IZ110" s="518"/>
      <c r="JB110" s="472"/>
      <c r="JC110" s="518" t="s">
        <v>280</v>
      </c>
      <c r="JD110" s="518"/>
      <c r="JF110" s="472"/>
      <c r="JG110" s="518" t="s">
        <v>280</v>
      </c>
      <c r="JH110" s="518"/>
      <c r="JJ110" s="472"/>
      <c r="JK110" s="518" t="s">
        <v>280</v>
      </c>
      <c r="JL110" s="518"/>
      <c r="JN110" s="472"/>
      <c r="JO110" s="518" t="s">
        <v>280</v>
      </c>
      <c r="JP110" s="518"/>
      <c r="JR110" s="472"/>
      <c r="JS110" s="518" t="s">
        <v>280</v>
      </c>
      <c r="JT110" s="518"/>
      <c r="JV110" s="472"/>
      <c r="JW110" s="518" t="s">
        <v>280</v>
      </c>
      <c r="JX110" s="518"/>
      <c r="JZ110" s="472"/>
      <c r="KA110" s="518" t="s">
        <v>280</v>
      </c>
      <c r="KB110" s="518"/>
      <c r="KD110" s="472"/>
      <c r="KE110" s="518" t="s">
        <v>280</v>
      </c>
      <c r="KF110" s="518"/>
      <c r="KH110" s="472"/>
      <c r="KI110" s="518" t="s">
        <v>280</v>
      </c>
      <c r="KJ110" s="518"/>
      <c r="KL110" s="472"/>
      <c r="KM110" s="518" t="s">
        <v>280</v>
      </c>
      <c r="KN110" s="518"/>
      <c r="KP110" s="472"/>
      <c r="KQ110" s="518" t="s">
        <v>280</v>
      </c>
      <c r="KR110" s="518"/>
      <c r="KT110" s="472"/>
      <c r="KU110" s="518" t="s">
        <v>280</v>
      </c>
      <c r="KV110" s="518"/>
      <c r="KX110" s="472"/>
      <c r="KY110" s="518" t="s">
        <v>280</v>
      </c>
      <c r="KZ110" s="518"/>
      <c r="LB110" s="472"/>
      <c r="LC110" s="518" t="s">
        <v>280</v>
      </c>
      <c r="LD110" s="518"/>
      <c r="LF110" s="472"/>
      <c r="LG110" s="518" t="s">
        <v>280</v>
      </c>
      <c r="LH110" s="518"/>
      <c r="LJ110" s="472"/>
      <c r="LK110" s="518" t="s">
        <v>280</v>
      </c>
      <c r="LL110" s="518"/>
      <c r="LN110" s="472"/>
      <c r="LO110" s="518" t="s">
        <v>280</v>
      </c>
      <c r="LP110" s="518"/>
      <c r="LR110" s="472"/>
      <c r="LS110" s="518" t="s">
        <v>280</v>
      </c>
      <c r="LT110" s="518"/>
      <c r="LV110" s="472"/>
      <c r="LW110" s="518" t="s">
        <v>280</v>
      </c>
      <c r="LX110" s="518"/>
      <c r="LZ110" s="472"/>
      <c r="MA110" s="518" t="s">
        <v>280</v>
      </c>
      <c r="MB110" s="518"/>
      <c r="MD110" s="472"/>
      <c r="ME110" s="518" t="s">
        <v>280</v>
      </c>
      <c r="MF110" s="518"/>
      <c r="MH110" s="472"/>
      <c r="MI110" s="518" t="s">
        <v>280</v>
      </c>
      <c r="MJ110" s="518"/>
      <c r="ML110" s="472"/>
      <c r="MM110" s="518" t="s">
        <v>280</v>
      </c>
      <c r="MN110" s="518"/>
      <c r="MP110" s="472"/>
      <c r="MQ110" s="518" t="s">
        <v>280</v>
      </c>
      <c r="MR110" s="518"/>
      <c r="MT110" s="472"/>
      <c r="MU110" s="518" t="s">
        <v>280</v>
      </c>
      <c r="MV110" s="518"/>
      <c r="MX110" s="472"/>
      <c r="MY110" s="518" t="s">
        <v>280</v>
      </c>
      <c r="MZ110" s="518"/>
      <c r="NB110" s="472"/>
      <c r="NC110" s="518" t="s">
        <v>280</v>
      </c>
      <c r="ND110" s="518"/>
      <c r="NF110" s="472"/>
      <c r="NG110" s="518" t="s">
        <v>280</v>
      </c>
      <c r="NH110" s="518"/>
      <c r="NJ110" s="472"/>
      <c r="NK110" s="518" t="s">
        <v>280</v>
      </c>
      <c r="NL110" s="518"/>
      <c r="NN110" s="472"/>
      <c r="NO110" s="518" t="s">
        <v>280</v>
      </c>
      <c r="NP110" s="518"/>
      <c r="NR110" s="472"/>
      <c r="NS110" s="518" t="s">
        <v>280</v>
      </c>
      <c r="NT110" s="518"/>
      <c r="NV110" s="472"/>
      <c r="NW110" s="518" t="s">
        <v>280</v>
      </c>
      <c r="NX110" s="518"/>
      <c r="NZ110" s="472"/>
      <c r="OA110" s="518" t="s">
        <v>280</v>
      </c>
      <c r="OB110" s="518"/>
      <c r="OD110" s="472"/>
      <c r="OE110" s="518" t="s">
        <v>280</v>
      </c>
      <c r="OF110" s="518"/>
      <c r="OH110" s="472"/>
      <c r="OI110" s="518" t="s">
        <v>280</v>
      </c>
      <c r="OJ110" s="518"/>
      <c r="OL110" s="472"/>
      <c r="OM110" s="518" t="s">
        <v>280</v>
      </c>
      <c r="ON110" s="518"/>
      <c r="OP110" s="472"/>
      <c r="OQ110" s="518" t="s">
        <v>280</v>
      </c>
      <c r="OR110" s="518"/>
      <c r="OT110" s="472"/>
      <c r="OU110" s="518" t="s">
        <v>280</v>
      </c>
      <c r="OV110" s="518"/>
      <c r="OX110" s="472"/>
      <c r="OY110" s="518" t="s">
        <v>280</v>
      </c>
      <c r="OZ110" s="518"/>
      <c r="PB110" s="472"/>
      <c r="PC110" s="518" t="s">
        <v>280</v>
      </c>
      <c r="PD110" s="518"/>
      <c r="PF110" s="472"/>
      <c r="PG110" s="518" t="s">
        <v>280</v>
      </c>
      <c r="PH110" s="518"/>
      <c r="PJ110" s="472"/>
      <c r="PK110" s="518" t="s">
        <v>280</v>
      </c>
      <c r="PL110" s="518"/>
      <c r="PN110" s="472"/>
      <c r="PO110" s="518" t="s">
        <v>280</v>
      </c>
      <c r="PP110" s="518"/>
      <c r="PR110" s="472"/>
      <c r="PS110" s="518" t="s">
        <v>280</v>
      </c>
      <c r="PT110" s="518"/>
      <c r="PV110" s="472"/>
      <c r="PW110" s="518" t="s">
        <v>280</v>
      </c>
      <c r="PX110" s="518"/>
      <c r="PZ110" s="472"/>
      <c r="QA110" s="518" t="s">
        <v>280</v>
      </c>
      <c r="QB110" s="518"/>
      <c r="QD110" s="472"/>
      <c r="QE110" s="518" t="s">
        <v>280</v>
      </c>
      <c r="QF110" s="518"/>
      <c r="QH110" s="472"/>
      <c r="QI110" s="518" t="s">
        <v>280</v>
      </c>
      <c r="QJ110" s="518"/>
      <c r="QL110" s="472"/>
      <c r="QM110" s="518" t="s">
        <v>280</v>
      </c>
      <c r="QN110" s="518"/>
      <c r="QP110" s="472"/>
      <c r="QQ110" s="518" t="s">
        <v>280</v>
      </c>
      <c r="QR110" s="518"/>
      <c r="QT110" s="472"/>
      <c r="QU110" s="518" t="s">
        <v>280</v>
      </c>
      <c r="QV110" s="518"/>
      <c r="QX110" s="472"/>
      <c r="QY110" s="518" t="s">
        <v>280</v>
      </c>
      <c r="QZ110" s="518"/>
      <c r="RB110" s="472"/>
      <c r="RC110" s="518" t="s">
        <v>280</v>
      </c>
      <c r="RD110" s="518"/>
      <c r="RF110" s="472"/>
      <c r="RG110" s="518" t="s">
        <v>280</v>
      </c>
      <c r="RH110" s="518"/>
      <c r="RJ110" s="472"/>
      <c r="RK110" s="518" t="s">
        <v>280</v>
      </c>
      <c r="RL110" s="518"/>
      <c r="RN110" s="472"/>
      <c r="RO110" s="518" t="s">
        <v>280</v>
      </c>
      <c r="RP110" s="518"/>
      <c r="RR110" s="472"/>
      <c r="RS110" s="518" t="s">
        <v>280</v>
      </c>
      <c r="RT110" s="518"/>
      <c r="RV110" s="472"/>
      <c r="RW110" s="518" t="s">
        <v>280</v>
      </c>
      <c r="RX110" s="518"/>
      <c r="RZ110" s="472"/>
      <c r="SA110" s="518" t="s">
        <v>280</v>
      </c>
      <c r="SB110" s="518"/>
      <c r="SD110" s="472"/>
      <c r="SE110" s="518" t="s">
        <v>280</v>
      </c>
      <c r="SF110" s="518"/>
      <c r="SH110" s="472"/>
      <c r="SI110" s="518" t="s">
        <v>280</v>
      </c>
      <c r="SJ110" s="518"/>
      <c r="SL110" s="472"/>
      <c r="SM110" s="518" t="s">
        <v>280</v>
      </c>
      <c r="SN110" s="518"/>
      <c r="SP110" s="472"/>
      <c r="SQ110" s="518" t="s">
        <v>280</v>
      </c>
      <c r="SR110" s="518"/>
      <c r="ST110" s="472"/>
      <c r="SU110" s="518" t="s">
        <v>280</v>
      </c>
      <c r="SV110" s="518"/>
      <c r="SX110" s="472"/>
      <c r="SY110" s="518" t="s">
        <v>280</v>
      </c>
      <c r="SZ110" s="518"/>
      <c r="TB110" s="472"/>
      <c r="TC110" s="518" t="s">
        <v>280</v>
      </c>
      <c r="TD110" s="518"/>
      <c r="TF110" s="472"/>
      <c r="TG110" s="518" t="s">
        <v>280</v>
      </c>
      <c r="TH110" s="518"/>
      <c r="TJ110" s="472"/>
      <c r="TK110" s="518" t="s">
        <v>280</v>
      </c>
      <c r="TL110" s="518"/>
      <c r="TN110" s="472"/>
      <c r="TO110" s="518" t="s">
        <v>280</v>
      </c>
      <c r="TP110" s="518"/>
      <c r="TR110" s="472"/>
      <c r="TS110" s="518" t="s">
        <v>280</v>
      </c>
      <c r="TT110" s="518"/>
      <c r="TV110" s="472"/>
      <c r="TW110" s="518" t="s">
        <v>280</v>
      </c>
      <c r="TX110" s="518"/>
      <c r="TZ110" s="472"/>
      <c r="UA110" s="518" t="s">
        <v>280</v>
      </c>
      <c r="UB110" s="518"/>
      <c r="UD110" s="472"/>
      <c r="UE110" s="518" t="s">
        <v>280</v>
      </c>
      <c r="UF110" s="518"/>
      <c r="UH110" s="472"/>
      <c r="UI110" s="518" t="s">
        <v>280</v>
      </c>
      <c r="UJ110" s="518"/>
      <c r="UL110" s="472"/>
      <c r="UM110" s="518" t="s">
        <v>280</v>
      </c>
      <c r="UN110" s="518"/>
      <c r="UP110" s="472"/>
      <c r="UQ110" s="518" t="s">
        <v>280</v>
      </c>
      <c r="UR110" s="518"/>
      <c r="UT110" s="472"/>
      <c r="UU110" s="518" t="s">
        <v>280</v>
      </c>
      <c r="UV110" s="518"/>
      <c r="UX110" s="472"/>
      <c r="UY110" s="518" t="s">
        <v>280</v>
      </c>
      <c r="UZ110" s="518"/>
      <c r="VB110" s="472"/>
      <c r="VC110" s="518" t="s">
        <v>280</v>
      </c>
      <c r="VD110" s="518"/>
      <c r="VF110" s="472"/>
      <c r="VG110" s="518" t="s">
        <v>280</v>
      </c>
      <c r="VH110" s="518"/>
      <c r="VJ110" s="472"/>
      <c r="VK110" s="518" t="s">
        <v>280</v>
      </c>
      <c r="VL110" s="518"/>
      <c r="VN110" s="472"/>
      <c r="VO110" s="518" t="s">
        <v>280</v>
      </c>
      <c r="VP110" s="518"/>
      <c r="VR110" s="472"/>
      <c r="VS110" s="518" t="s">
        <v>280</v>
      </c>
      <c r="VT110" s="518"/>
      <c r="VV110" s="472"/>
      <c r="VW110" s="518" t="s">
        <v>280</v>
      </c>
      <c r="VX110" s="518"/>
      <c r="VZ110" s="472"/>
      <c r="WA110" s="518" t="s">
        <v>280</v>
      </c>
      <c r="WB110" s="518"/>
      <c r="WD110" s="472"/>
      <c r="WE110" s="518" t="s">
        <v>280</v>
      </c>
      <c r="WF110" s="518"/>
      <c r="WH110" s="472"/>
      <c r="WI110" s="518" t="s">
        <v>280</v>
      </c>
      <c r="WJ110" s="518"/>
      <c r="WL110" s="472"/>
      <c r="WM110" s="518" t="s">
        <v>280</v>
      </c>
      <c r="WN110" s="518"/>
      <c r="WP110" s="472"/>
      <c r="WQ110" s="518" t="s">
        <v>280</v>
      </c>
      <c r="WR110" s="518"/>
      <c r="WT110" s="472"/>
      <c r="WU110" s="518" t="s">
        <v>280</v>
      </c>
      <c r="WV110" s="518"/>
      <c r="WX110" s="472"/>
      <c r="WY110" s="518" t="s">
        <v>280</v>
      </c>
      <c r="WZ110" s="518"/>
      <c r="XB110" s="472"/>
      <c r="XC110" s="518" t="s">
        <v>280</v>
      </c>
      <c r="XD110" s="518"/>
      <c r="XF110" s="472"/>
      <c r="XG110" s="518" t="s">
        <v>280</v>
      </c>
      <c r="XH110" s="518"/>
      <c r="XJ110" s="472"/>
      <c r="XK110" s="518" t="s">
        <v>280</v>
      </c>
      <c r="XL110" s="518"/>
      <c r="XN110" s="472"/>
      <c r="XO110" s="518" t="s">
        <v>280</v>
      </c>
      <c r="XP110" s="518"/>
      <c r="XR110" s="472"/>
      <c r="XS110" s="518" t="s">
        <v>280</v>
      </c>
      <c r="XT110" s="518"/>
      <c r="XV110" s="472"/>
      <c r="XW110" s="518" t="s">
        <v>280</v>
      </c>
      <c r="XX110" s="518"/>
      <c r="XZ110" s="472"/>
      <c r="YA110" s="518" t="s">
        <v>280</v>
      </c>
      <c r="YB110" s="518"/>
      <c r="YD110" s="472"/>
      <c r="YE110" s="518" t="s">
        <v>280</v>
      </c>
      <c r="YF110" s="518"/>
      <c r="YH110" s="472"/>
      <c r="YI110" s="518" t="s">
        <v>280</v>
      </c>
      <c r="YJ110" s="518"/>
      <c r="YL110" s="472"/>
      <c r="YM110" s="518" t="s">
        <v>280</v>
      </c>
      <c r="YN110" s="518"/>
      <c r="YP110" s="472"/>
      <c r="YQ110" s="518" t="s">
        <v>280</v>
      </c>
      <c r="YR110" s="518"/>
      <c r="YT110" s="472"/>
      <c r="YU110" s="518" t="s">
        <v>280</v>
      </c>
      <c r="YV110" s="518"/>
      <c r="YX110" s="472"/>
      <c r="YY110" s="518" t="s">
        <v>280</v>
      </c>
      <c r="YZ110" s="518"/>
      <c r="ZB110" s="472"/>
      <c r="ZC110" s="518" t="s">
        <v>280</v>
      </c>
      <c r="ZD110" s="518"/>
      <c r="ZF110" s="472"/>
      <c r="ZG110" s="518" t="s">
        <v>280</v>
      </c>
      <c r="ZH110" s="518"/>
      <c r="ZJ110" s="472"/>
      <c r="ZK110" s="518" t="s">
        <v>280</v>
      </c>
      <c r="ZL110" s="518"/>
      <c r="ZN110" s="472"/>
      <c r="ZO110" s="518" t="s">
        <v>280</v>
      </c>
      <c r="ZP110" s="518"/>
      <c r="ZR110" s="472"/>
      <c r="ZS110" s="518" t="s">
        <v>280</v>
      </c>
      <c r="ZT110" s="518"/>
      <c r="ZV110" s="472"/>
      <c r="ZW110" s="518" t="s">
        <v>280</v>
      </c>
      <c r="ZX110" s="518"/>
      <c r="ZZ110" s="472"/>
      <c r="AAA110" s="518" t="s">
        <v>280</v>
      </c>
      <c r="AAB110" s="518"/>
      <c r="AAD110" s="472"/>
      <c r="AAE110" s="518" t="s">
        <v>280</v>
      </c>
      <c r="AAF110" s="518"/>
      <c r="AAH110" s="472"/>
      <c r="AAI110" s="518" t="s">
        <v>280</v>
      </c>
      <c r="AAJ110" s="518"/>
      <c r="AAL110" s="472"/>
      <c r="AAM110" s="518" t="s">
        <v>280</v>
      </c>
      <c r="AAN110" s="518"/>
      <c r="AAP110" s="472"/>
      <c r="AAQ110" s="518" t="s">
        <v>280</v>
      </c>
      <c r="AAR110" s="518"/>
      <c r="AAT110" s="472"/>
      <c r="AAU110" s="518" t="s">
        <v>280</v>
      </c>
      <c r="AAV110" s="518"/>
      <c r="AAX110" s="472"/>
      <c r="AAY110" s="518" t="s">
        <v>280</v>
      </c>
      <c r="AAZ110" s="518"/>
      <c r="ABB110" s="472"/>
      <c r="ABC110" s="518" t="s">
        <v>280</v>
      </c>
      <c r="ABD110" s="518"/>
      <c r="ABF110" s="472"/>
      <c r="ABG110" s="518" t="s">
        <v>280</v>
      </c>
      <c r="ABH110" s="518"/>
      <c r="ABJ110" s="472"/>
      <c r="ABK110" s="518" t="s">
        <v>280</v>
      </c>
      <c r="ABL110" s="518"/>
      <c r="ABN110" s="472"/>
      <c r="ABO110" s="518" t="s">
        <v>280</v>
      </c>
      <c r="ABP110" s="518"/>
      <c r="ABR110" s="472"/>
      <c r="ABS110" s="518" t="s">
        <v>280</v>
      </c>
      <c r="ABT110" s="518"/>
      <c r="ABV110" s="472"/>
      <c r="ABW110" s="518" t="s">
        <v>280</v>
      </c>
      <c r="ABX110" s="518"/>
      <c r="ABZ110" s="472"/>
      <c r="ACA110" s="518" t="s">
        <v>280</v>
      </c>
      <c r="ACB110" s="518"/>
      <c r="ACD110" s="472"/>
      <c r="ACE110" s="518" t="s">
        <v>280</v>
      </c>
      <c r="ACF110" s="518"/>
      <c r="ACH110" s="472"/>
      <c r="ACI110" s="518" t="s">
        <v>280</v>
      </c>
      <c r="ACJ110" s="518"/>
      <c r="ACL110" s="472"/>
      <c r="ACM110" s="518" t="s">
        <v>280</v>
      </c>
      <c r="ACN110" s="518"/>
      <c r="ACP110" s="472"/>
      <c r="ACQ110" s="518" t="s">
        <v>280</v>
      </c>
      <c r="ACR110" s="518"/>
      <c r="ACT110" s="472"/>
      <c r="ACU110" s="518" t="s">
        <v>280</v>
      </c>
      <c r="ACV110" s="518"/>
      <c r="ACX110" s="472"/>
      <c r="ACY110" s="518" t="s">
        <v>280</v>
      </c>
      <c r="ACZ110" s="518"/>
      <c r="ADB110" s="472"/>
      <c r="ADC110" s="518" t="s">
        <v>280</v>
      </c>
      <c r="ADD110" s="518"/>
      <c r="ADF110" s="472"/>
      <c r="ADG110" s="518" t="s">
        <v>280</v>
      </c>
      <c r="ADH110" s="518"/>
      <c r="ADJ110" s="472"/>
      <c r="ADK110" s="518" t="s">
        <v>280</v>
      </c>
      <c r="ADL110" s="518"/>
      <c r="ADN110" s="472"/>
      <c r="ADO110" s="518" t="s">
        <v>280</v>
      </c>
      <c r="ADP110" s="518"/>
      <c r="ADR110" s="472"/>
      <c r="ADS110" s="518" t="s">
        <v>280</v>
      </c>
      <c r="ADT110" s="518"/>
      <c r="ADV110" s="472"/>
      <c r="ADW110" s="518" t="s">
        <v>280</v>
      </c>
      <c r="ADX110" s="518"/>
      <c r="ADZ110" s="472"/>
      <c r="AEA110" s="518" t="s">
        <v>280</v>
      </c>
      <c r="AEB110" s="518"/>
      <c r="AED110" s="472"/>
      <c r="AEE110" s="518" t="s">
        <v>280</v>
      </c>
      <c r="AEF110" s="518"/>
      <c r="AEH110" s="472"/>
      <c r="AEI110" s="518" t="s">
        <v>280</v>
      </c>
      <c r="AEJ110" s="518"/>
      <c r="AEL110" s="472"/>
      <c r="AEM110" s="518" t="s">
        <v>280</v>
      </c>
      <c r="AEN110" s="518"/>
      <c r="AEP110" s="472"/>
      <c r="AEQ110" s="518" t="s">
        <v>280</v>
      </c>
      <c r="AER110" s="518"/>
      <c r="AET110" s="472"/>
      <c r="AEU110" s="518" t="s">
        <v>280</v>
      </c>
      <c r="AEV110" s="518"/>
      <c r="AEX110" s="472"/>
      <c r="AEY110" s="518" t="s">
        <v>280</v>
      </c>
      <c r="AEZ110" s="518"/>
      <c r="AFB110" s="472"/>
      <c r="AFC110" s="518" t="s">
        <v>280</v>
      </c>
      <c r="AFD110" s="518"/>
      <c r="AFF110" s="472"/>
      <c r="AFG110" s="518" t="s">
        <v>280</v>
      </c>
      <c r="AFH110" s="518"/>
      <c r="AFJ110" s="472"/>
      <c r="AFK110" s="518" t="s">
        <v>280</v>
      </c>
      <c r="AFL110" s="518"/>
      <c r="AFN110" s="472"/>
      <c r="AFO110" s="518" t="s">
        <v>280</v>
      </c>
      <c r="AFP110" s="518"/>
      <c r="AFR110" s="472"/>
      <c r="AFS110" s="518" t="s">
        <v>280</v>
      </c>
      <c r="AFT110" s="518"/>
      <c r="AFV110" s="472"/>
      <c r="AFW110" s="518" t="s">
        <v>280</v>
      </c>
      <c r="AFX110" s="518"/>
      <c r="AFZ110" s="472"/>
      <c r="AGA110" s="518" t="s">
        <v>280</v>
      </c>
      <c r="AGB110" s="518"/>
      <c r="AGD110" s="472"/>
      <c r="AGE110" s="518" t="s">
        <v>280</v>
      </c>
      <c r="AGF110" s="518"/>
      <c r="AGH110" s="472"/>
      <c r="AGI110" s="518" t="s">
        <v>280</v>
      </c>
      <c r="AGJ110" s="518"/>
      <c r="AGL110" s="472"/>
      <c r="AGM110" s="518" t="s">
        <v>280</v>
      </c>
      <c r="AGN110" s="518"/>
      <c r="AGP110" s="472"/>
      <c r="AGQ110" s="518" t="s">
        <v>280</v>
      </c>
      <c r="AGR110" s="518"/>
      <c r="AGT110" s="472"/>
      <c r="AGU110" s="518" t="s">
        <v>280</v>
      </c>
      <c r="AGV110" s="518"/>
      <c r="AGX110" s="472"/>
      <c r="AGY110" s="518" t="s">
        <v>280</v>
      </c>
      <c r="AGZ110" s="518"/>
      <c r="AHB110" s="472"/>
      <c r="AHC110" s="518" t="s">
        <v>280</v>
      </c>
      <c r="AHD110" s="518"/>
      <c r="AHF110" s="472"/>
      <c r="AHG110" s="518" t="s">
        <v>280</v>
      </c>
      <c r="AHH110" s="518"/>
      <c r="AHJ110" s="472"/>
      <c r="AHK110" s="518" t="s">
        <v>280</v>
      </c>
      <c r="AHL110" s="518"/>
      <c r="AHN110" s="472"/>
      <c r="AHO110" s="518" t="s">
        <v>280</v>
      </c>
      <c r="AHP110" s="518"/>
      <c r="AHR110" s="472"/>
      <c r="AHS110" s="518" t="s">
        <v>280</v>
      </c>
      <c r="AHT110" s="518"/>
      <c r="AHV110" s="472"/>
      <c r="AHW110" s="518" t="s">
        <v>280</v>
      </c>
      <c r="AHX110" s="518"/>
      <c r="AHZ110" s="472"/>
      <c r="AIA110" s="518" t="s">
        <v>280</v>
      </c>
      <c r="AIB110" s="518"/>
      <c r="AID110" s="472"/>
      <c r="AIE110" s="518" t="s">
        <v>280</v>
      </c>
      <c r="AIF110" s="518"/>
      <c r="AIH110" s="472"/>
      <c r="AII110" s="518" t="s">
        <v>280</v>
      </c>
      <c r="AIJ110" s="518"/>
      <c r="AIL110" s="472"/>
      <c r="AIM110" s="518" t="s">
        <v>280</v>
      </c>
      <c r="AIN110" s="518"/>
      <c r="AIP110" s="472"/>
      <c r="AIQ110" s="518" t="s">
        <v>280</v>
      </c>
      <c r="AIR110" s="518"/>
      <c r="AIT110" s="472"/>
      <c r="AIU110" s="518" t="s">
        <v>280</v>
      </c>
      <c r="AIV110" s="518"/>
      <c r="AIX110" s="472"/>
      <c r="AIY110" s="518" t="s">
        <v>280</v>
      </c>
      <c r="AIZ110" s="518"/>
      <c r="AJB110" s="472"/>
      <c r="AJC110" s="518" t="s">
        <v>280</v>
      </c>
      <c r="AJD110" s="518"/>
      <c r="AJF110" s="472"/>
      <c r="AJG110" s="518" t="s">
        <v>280</v>
      </c>
      <c r="AJH110" s="518"/>
      <c r="AJJ110" s="472"/>
      <c r="AJK110" s="518" t="s">
        <v>280</v>
      </c>
      <c r="AJL110" s="518"/>
      <c r="AJN110" s="472"/>
      <c r="AJO110" s="518" t="s">
        <v>280</v>
      </c>
      <c r="AJP110" s="518"/>
      <c r="AJR110" s="472"/>
      <c r="AJS110" s="518" t="s">
        <v>280</v>
      </c>
      <c r="AJT110" s="518"/>
      <c r="AJV110" s="472"/>
      <c r="AJW110" s="518" t="s">
        <v>280</v>
      </c>
      <c r="AJX110" s="518"/>
      <c r="AJZ110" s="472"/>
      <c r="AKA110" s="518" t="s">
        <v>280</v>
      </c>
      <c r="AKB110" s="518"/>
      <c r="AKD110" s="472"/>
      <c r="AKE110" s="518" t="s">
        <v>280</v>
      </c>
      <c r="AKF110" s="518"/>
      <c r="AKH110" s="472"/>
      <c r="AKI110" s="518" t="s">
        <v>280</v>
      </c>
      <c r="AKJ110" s="518"/>
      <c r="AKL110" s="472"/>
      <c r="AKM110" s="518" t="s">
        <v>280</v>
      </c>
      <c r="AKN110" s="518"/>
      <c r="AKP110" s="472"/>
      <c r="AKQ110" s="518" t="s">
        <v>280</v>
      </c>
      <c r="AKR110" s="518"/>
      <c r="AKT110" s="472"/>
      <c r="AKU110" s="518" t="s">
        <v>280</v>
      </c>
      <c r="AKV110" s="518"/>
      <c r="AKX110" s="472"/>
      <c r="AKY110" s="518" t="s">
        <v>280</v>
      </c>
      <c r="AKZ110" s="518"/>
      <c r="ALB110" s="472"/>
      <c r="ALC110" s="518" t="s">
        <v>280</v>
      </c>
      <c r="ALD110" s="518"/>
      <c r="ALF110" s="472"/>
      <c r="ALG110" s="518" t="s">
        <v>280</v>
      </c>
      <c r="ALH110" s="518"/>
      <c r="ALJ110" s="472"/>
      <c r="ALK110" s="518" t="s">
        <v>280</v>
      </c>
      <c r="ALL110" s="518"/>
      <c r="ALN110" s="472"/>
      <c r="ALO110" s="518" t="s">
        <v>280</v>
      </c>
      <c r="ALP110" s="518"/>
      <c r="ALR110" s="472"/>
      <c r="ALS110" s="518" t="s">
        <v>280</v>
      </c>
      <c r="ALT110" s="518"/>
      <c r="ALV110" s="472"/>
      <c r="ALW110" s="518" t="s">
        <v>280</v>
      </c>
      <c r="ALX110" s="518"/>
      <c r="ALZ110" s="472"/>
      <c r="AMA110" s="518" t="s">
        <v>280</v>
      </c>
      <c r="AMB110" s="518"/>
      <c r="AMD110" s="472"/>
      <c r="AME110" s="518" t="s">
        <v>280</v>
      </c>
      <c r="AMF110" s="518"/>
      <c r="AMH110" s="472"/>
      <c r="AMI110" s="518" t="s">
        <v>280</v>
      </c>
      <c r="AMJ110" s="518"/>
    </row>
    <row r="111" s="472" customFormat="true" ht="15" hidden="true" customHeight="true" outlineLevel="0" collapsed="false">
      <c r="B111" s="467"/>
      <c r="C111" s="467"/>
      <c r="D111" s="467"/>
      <c r="E111" s="467"/>
      <c r="F111" s="467" t="s">
        <v>281</v>
      </c>
      <c r="G111" s="467"/>
      <c r="H111" s="467"/>
      <c r="I111" s="467"/>
      <c r="J111" s="467" t="s">
        <v>281</v>
      </c>
      <c r="K111" s="467"/>
      <c r="L111" s="517"/>
      <c r="M111" s="520"/>
      <c r="O111" s="518" t="s">
        <v>281</v>
      </c>
      <c r="P111" s="518"/>
      <c r="Q111" s="520"/>
      <c r="S111" s="518" t="s">
        <v>281</v>
      </c>
      <c r="T111" s="518"/>
      <c r="U111" s="520"/>
      <c r="W111" s="518" t="s">
        <v>281</v>
      </c>
      <c r="X111" s="518"/>
      <c r="Y111" s="520"/>
      <c r="AA111" s="518" t="s">
        <v>281</v>
      </c>
      <c r="AB111" s="518"/>
      <c r="AC111" s="520"/>
      <c r="AE111" s="518" t="s">
        <v>281</v>
      </c>
      <c r="AF111" s="518"/>
      <c r="AG111" s="520"/>
      <c r="AI111" s="518" t="s">
        <v>281</v>
      </c>
      <c r="AJ111" s="518"/>
      <c r="AK111" s="520"/>
      <c r="AM111" s="518" t="s">
        <v>281</v>
      </c>
      <c r="AN111" s="518"/>
      <c r="AO111" s="520"/>
      <c r="AQ111" s="518" t="s">
        <v>281</v>
      </c>
      <c r="AR111" s="518"/>
      <c r="AS111" s="520"/>
      <c r="AU111" s="518" t="s">
        <v>281</v>
      </c>
      <c r="AV111" s="518"/>
      <c r="AW111" s="520"/>
      <c r="AY111" s="518" t="s">
        <v>281</v>
      </c>
      <c r="AZ111" s="518"/>
      <c r="BA111" s="520"/>
      <c r="BC111" s="518" t="s">
        <v>281</v>
      </c>
      <c r="BD111" s="518"/>
      <c r="BE111" s="520"/>
      <c r="BG111" s="518" t="s">
        <v>281</v>
      </c>
      <c r="BH111" s="518"/>
      <c r="BI111" s="520"/>
      <c r="BK111" s="518" t="s">
        <v>281</v>
      </c>
      <c r="BL111" s="518"/>
      <c r="BM111" s="520"/>
      <c r="BO111" s="518" t="s">
        <v>281</v>
      </c>
      <c r="BP111" s="518"/>
      <c r="BQ111" s="520"/>
      <c r="BS111" s="518" t="s">
        <v>281</v>
      </c>
      <c r="BT111" s="518"/>
      <c r="BU111" s="520"/>
      <c r="BW111" s="518" t="s">
        <v>281</v>
      </c>
      <c r="BX111" s="518"/>
      <c r="BY111" s="520"/>
      <c r="CA111" s="518" t="s">
        <v>281</v>
      </c>
      <c r="CB111" s="518"/>
      <c r="CC111" s="520"/>
      <c r="CE111" s="518" t="s">
        <v>281</v>
      </c>
      <c r="CF111" s="518"/>
      <c r="CG111" s="520"/>
      <c r="CI111" s="518" t="s">
        <v>281</v>
      </c>
      <c r="CJ111" s="518"/>
      <c r="CK111" s="520"/>
      <c r="CM111" s="518" t="s">
        <v>281</v>
      </c>
      <c r="CN111" s="518"/>
      <c r="CO111" s="520"/>
      <c r="CQ111" s="518" t="s">
        <v>281</v>
      </c>
      <c r="CR111" s="518"/>
      <c r="CS111" s="520"/>
      <c r="CU111" s="518" t="s">
        <v>281</v>
      </c>
      <c r="CV111" s="518"/>
      <c r="CW111" s="520"/>
      <c r="CY111" s="518" t="s">
        <v>281</v>
      </c>
      <c r="CZ111" s="518"/>
      <c r="DA111" s="520"/>
      <c r="DC111" s="518" t="s">
        <v>281</v>
      </c>
      <c r="DD111" s="518"/>
      <c r="DE111" s="520"/>
      <c r="DG111" s="518" t="s">
        <v>281</v>
      </c>
      <c r="DH111" s="518"/>
      <c r="DI111" s="520"/>
      <c r="DK111" s="518" t="s">
        <v>281</v>
      </c>
      <c r="DL111" s="518"/>
      <c r="DM111" s="520"/>
      <c r="DO111" s="518" t="s">
        <v>281</v>
      </c>
      <c r="DP111" s="518"/>
      <c r="DQ111" s="520"/>
      <c r="DS111" s="518" t="s">
        <v>281</v>
      </c>
      <c r="DT111" s="518"/>
      <c r="DU111" s="520"/>
      <c r="DW111" s="518" t="s">
        <v>281</v>
      </c>
      <c r="DX111" s="518"/>
      <c r="DY111" s="520"/>
      <c r="EA111" s="518" t="s">
        <v>281</v>
      </c>
      <c r="EB111" s="518"/>
      <c r="EC111" s="520"/>
      <c r="EE111" s="518" t="s">
        <v>281</v>
      </c>
      <c r="EF111" s="518"/>
      <c r="EG111" s="520"/>
      <c r="EI111" s="518" t="s">
        <v>281</v>
      </c>
      <c r="EJ111" s="518"/>
      <c r="EK111" s="520"/>
      <c r="EM111" s="518" t="s">
        <v>281</v>
      </c>
      <c r="EN111" s="518"/>
      <c r="EO111" s="520"/>
      <c r="EQ111" s="518" t="s">
        <v>281</v>
      </c>
      <c r="ER111" s="518"/>
      <c r="ES111" s="520"/>
      <c r="EU111" s="518" t="s">
        <v>281</v>
      </c>
      <c r="EV111" s="518"/>
      <c r="EW111" s="520"/>
      <c r="EY111" s="518" t="s">
        <v>281</v>
      </c>
      <c r="EZ111" s="518"/>
      <c r="FA111" s="520"/>
      <c r="FC111" s="518" t="s">
        <v>281</v>
      </c>
      <c r="FD111" s="518"/>
      <c r="FE111" s="520"/>
      <c r="FG111" s="518" t="s">
        <v>281</v>
      </c>
      <c r="FH111" s="518"/>
      <c r="FI111" s="520"/>
      <c r="FK111" s="518" t="s">
        <v>281</v>
      </c>
      <c r="FL111" s="518"/>
      <c r="FM111" s="520"/>
      <c r="FO111" s="518" t="s">
        <v>281</v>
      </c>
      <c r="FP111" s="518"/>
      <c r="FQ111" s="520"/>
      <c r="FS111" s="518" t="s">
        <v>281</v>
      </c>
      <c r="FT111" s="518"/>
      <c r="FU111" s="520"/>
      <c r="FW111" s="518" t="s">
        <v>281</v>
      </c>
      <c r="FX111" s="518"/>
      <c r="FY111" s="520"/>
      <c r="GA111" s="518" t="s">
        <v>281</v>
      </c>
      <c r="GB111" s="518"/>
      <c r="GC111" s="520"/>
      <c r="GE111" s="518" t="s">
        <v>281</v>
      </c>
      <c r="GF111" s="518"/>
      <c r="GG111" s="520"/>
      <c r="GI111" s="518" t="s">
        <v>281</v>
      </c>
      <c r="GJ111" s="518"/>
      <c r="GK111" s="520"/>
      <c r="GM111" s="518" t="s">
        <v>281</v>
      </c>
      <c r="GN111" s="518"/>
      <c r="GO111" s="520"/>
      <c r="GQ111" s="518" t="s">
        <v>281</v>
      </c>
      <c r="GR111" s="518"/>
      <c r="GS111" s="520"/>
      <c r="GU111" s="518" t="s">
        <v>281</v>
      </c>
      <c r="GV111" s="518"/>
      <c r="GW111" s="520"/>
      <c r="GY111" s="518" t="s">
        <v>281</v>
      </c>
      <c r="GZ111" s="518"/>
      <c r="HA111" s="520"/>
      <c r="HC111" s="518" t="s">
        <v>281</v>
      </c>
      <c r="HD111" s="518"/>
      <c r="HE111" s="520"/>
      <c r="HG111" s="518" t="s">
        <v>281</v>
      </c>
      <c r="HH111" s="518"/>
      <c r="HI111" s="520"/>
      <c r="HK111" s="518" t="s">
        <v>281</v>
      </c>
      <c r="HL111" s="518"/>
      <c r="HM111" s="520"/>
      <c r="HO111" s="518" t="s">
        <v>281</v>
      </c>
      <c r="HP111" s="518"/>
      <c r="HQ111" s="520"/>
      <c r="HS111" s="518" t="s">
        <v>281</v>
      </c>
      <c r="HT111" s="518"/>
      <c r="HU111" s="520"/>
      <c r="HW111" s="518" t="s">
        <v>281</v>
      </c>
      <c r="HX111" s="518"/>
      <c r="HY111" s="520"/>
      <c r="IA111" s="518" t="s">
        <v>281</v>
      </c>
      <c r="IB111" s="518"/>
      <c r="IC111" s="520"/>
      <c r="IE111" s="518" t="s">
        <v>281</v>
      </c>
      <c r="IF111" s="518"/>
      <c r="IG111" s="520"/>
      <c r="II111" s="518" t="s">
        <v>281</v>
      </c>
      <c r="IJ111" s="518"/>
      <c r="IK111" s="520"/>
      <c r="IM111" s="518" t="s">
        <v>281</v>
      </c>
      <c r="IN111" s="518"/>
      <c r="IO111" s="520"/>
      <c r="IQ111" s="518" t="s">
        <v>281</v>
      </c>
      <c r="IR111" s="518"/>
      <c r="IS111" s="520"/>
      <c r="IU111" s="518" t="s">
        <v>281</v>
      </c>
      <c r="IV111" s="518"/>
      <c r="IW111" s="520"/>
      <c r="IY111" s="518" t="s">
        <v>281</v>
      </c>
      <c r="IZ111" s="518"/>
      <c r="JA111" s="520"/>
      <c r="JC111" s="518" t="s">
        <v>281</v>
      </c>
      <c r="JD111" s="518"/>
      <c r="JE111" s="520"/>
      <c r="JG111" s="518" t="s">
        <v>281</v>
      </c>
      <c r="JH111" s="518"/>
      <c r="JI111" s="520"/>
      <c r="JK111" s="518" t="s">
        <v>281</v>
      </c>
      <c r="JL111" s="518"/>
      <c r="JM111" s="520"/>
      <c r="JO111" s="518" t="s">
        <v>281</v>
      </c>
      <c r="JP111" s="518"/>
      <c r="JQ111" s="520"/>
      <c r="JS111" s="518" t="s">
        <v>281</v>
      </c>
      <c r="JT111" s="518"/>
      <c r="JU111" s="520"/>
      <c r="JW111" s="518" t="s">
        <v>281</v>
      </c>
      <c r="JX111" s="518"/>
      <c r="JY111" s="520"/>
      <c r="KA111" s="518" t="s">
        <v>281</v>
      </c>
      <c r="KB111" s="518"/>
      <c r="KC111" s="520"/>
      <c r="KE111" s="518" t="s">
        <v>281</v>
      </c>
      <c r="KF111" s="518"/>
      <c r="KG111" s="520"/>
      <c r="KI111" s="518" t="s">
        <v>281</v>
      </c>
      <c r="KJ111" s="518"/>
      <c r="KK111" s="520"/>
      <c r="KM111" s="518" t="s">
        <v>281</v>
      </c>
      <c r="KN111" s="518"/>
      <c r="KO111" s="520"/>
      <c r="KQ111" s="518" t="s">
        <v>281</v>
      </c>
      <c r="KR111" s="518"/>
      <c r="KS111" s="520"/>
      <c r="KU111" s="518" t="s">
        <v>281</v>
      </c>
      <c r="KV111" s="518"/>
      <c r="KW111" s="520"/>
      <c r="KY111" s="518" t="s">
        <v>281</v>
      </c>
      <c r="KZ111" s="518"/>
      <c r="LA111" s="520"/>
      <c r="LC111" s="518" t="s">
        <v>281</v>
      </c>
      <c r="LD111" s="518"/>
      <c r="LE111" s="520"/>
      <c r="LG111" s="518" t="s">
        <v>281</v>
      </c>
      <c r="LH111" s="518"/>
      <c r="LI111" s="520"/>
      <c r="LK111" s="518" t="s">
        <v>281</v>
      </c>
      <c r="LL111" s="518"/>
      <c r="LM111" s="520"/>
      <c r="LO111" s="518" t="s">
        <v>281</v>
      </c>
      <c r="LP111" s="518"/>
      <c r="LQ111" s="520"/>
      <c r="LS111" s="518" t="s">
        <v>281</v>
      </c>
      <c r="LT111" s="518"/>
      <c r="LU111" s="520"/>
      <c r="LW111" s="518" t="s">
        <v>281</v>
      </c>
      <c r="LX111" s="518"/>
      <c r="LY111" s="520"/>
      <c r="MA111" s="518" t="s">
        <v>281</v>
      </c>
      <c r="MB111" s="518"/>
      <c r="MC111" s="520"/>
      <c r="ME111" s="518" t="s">
        <v>281</v>
      </c>
      <c r="MF111" s="518"/>
      <c r="MG111" s="520"/>
      <c r="MI111" s="518" t="s">
        <v>281</v>
      </c>
      <c r="MJ111" s="518"/>
      <c r="MK111" s="520"/>
      <c r="MM111" s="518" t="s">
        <v>281</v>
      </c>
      <c r="MN111" s="518"/>
      <c r="MO111" s="520"/>
      <c r="MQ111" s="518" t="s">
        <v>281</v>
      </c>
      <c r="MR111" s="518"/>
      <c r="MS111" s="520"/>
      <c r="MU111" s="518" t="s">
        <v>281</v>
      </c>
      <c r="MV111" s="518"/>
      <c r="MW111" s="520"/>
      <c r="MY111" s="518" t="s">
        <v>281</v>
      </c>
      <c r="MZ111" s="518"/>
      <c r="NA111" s="520"/>
      <c r="NC111" s="518" t="s">
        <v>281</v>
      </c>
      <c r="ND111" s="518"/>
      <c r="NE111" s="520"/>
      <c r="NG111" s="518" t="s">
        <v>281</v>
      </c>
      <c r="NH111" s="518"/>
      <c r="NI111" s="520"/>
      <c r="NK111" s="518" t="s">
        <v>281</v>
      </c>
      <c r="NL111" s="518"/>
      <c r="NM111" s="520"/>
      <c r="NO111" s="518" t="s">
        <v>281</v>
      </c>
      <c r="NP111" s="518"/>
      <c r="NQ111" s="520"/>
      <c r="NS111" s="518" t="s">
        <v>281</v>
      </c>
      <c r="NT111" s="518"/>
      <c r="NU111" s="520"/>
      <c r="NW111" s="518" t="s">
        <v>281</v>
      </c>
      <c r="NX111" s="518"/>
      <c r="NY111" s="520"/>
      <c r="OA111" s="518" t="s">
        <v>281</v>
      </c>
      <c r="OB111" s="518"/>
      <c r="OC111" s="520"/>
      <c r="OE111" s="518" t="s">
        <v>281</v>
      </c>
      <c r="OF111" s="518"/>
      <c r="OG111" s="520"/>
      <c r="OI111" s="518" t="s">
        <v>281</v>
      </c>
      <c r="OJ111" s="518"/>
      <c r="OK111" s="520"/>
      <c r="OM111" s="518" t="s">
        <v>281</v>
      </c>
      <c r="ON111" s="518"/>
      <c r="OO111" s="520"/>
      <c r="OQ111" s="518" t="s">
        <v>281</v>
      </c>
      <c r="OR111" s="518"/>
      <c r="OS111" s="520"/>
      <c r="OU111" s="518" t="s">
        <v>281</v>
      </c>
      <c r="OV111" s="518"/>
      <c r="OW111" s="520"/>
      <c r="OY111" s="518" t="s">
        <v>281</v>
      </c>
      <c r="OZ111" s="518"/>
      <c r="PA111" s="520"/>
      <c r="PC111" s="518" t="s">
        <v>281</v>
      </c>
      <c r="PD111" s="518"/>
      <c r="PE111" s="520"/>
      <c r="PG111" s="518" t="s">
        <v>281</v>
      </c>
      <c r="PH111" s="518"/>
      <c r="PI111" s="520"/>
      <c r="PK111" s="518" t="s">
        <v>281</v>
      </c>
      <c r="PL111" s="518"/>
      <c r="PM111" s="520"/>
      <c r="PO111" s="518" t="s">
        <v>281</v>
      </c>
      <c r="PP111" s="518"/>
      <c r="PQ111" s="520"/>
      <c r="PS111" s="518" t="s">
        <v>281</v>
      </c>
      <c r="PT111" s="518"/>
      <c r="PU111" s="520"/>
      <c r="PW111" s="518" t="s">
        <v>281</v>
      </c>
      <c r="PX111" s="518"/>
      <c r="PY111" s="520"/>
      <c r="QA111" s="518" t="s">
        <v>281</v>
      </c>
      <c r="QB111" s="518"/>
      <c r="QC111" s="520"/>
      <c r="QE111" s="518" t="s">
        <v>281</v>
      </c>
      <c r="QF111" s="518"/>
      <c r="QG111" s="520"/>
      <c r="QI111" s="518" t="s">
        <v>281</v>
      </c>
      <c r="QJ111" s="518"/>
      <c r="QK111" s="520"/>
      <c r="QM111" s="518" t="s">
        <v>281</v>
      </c>
      <c r="QN111" s="518"/>
      <c r="QO111" s="520"/>
      <c r="QQ111" s="518" t="s">
        <v>281</v>
      </c>
      <c r="QR111" s="518"/>
      <c r="QS111" s="520"/>
      <c r="QU111" s="518" t="s">
        <v>281</v>
      </c>
      <c r="QV111" s="518"/>
      <c r="QW111" s="520"/>
      <c r="QY111" s="518" t="s">
        <v>281</v>
      </c>
      <c r="QZ111" s="518"/>
      <c r="RA111" s="520"/>
      <c r="RC111" s="518" t="s">
        <v>281</v>
      </c>
      <c r="RD111" s="518"/>
      <c r="RE111" s="520"/>
      <c r="RG111" s="518" t="s">
        <v>281</v>
      </c>
      <c r="RH111" s="518"/>
      <c r="RI111" s="520"/>
      <c r="RK111" s="518" t="s">
        <v>281</v>
      </c>
      <c r="RL111" s="518"/>
      <c r="RM111" s="520"/>
      <c r="RO111" s="518" t="s">
        <v>281</v>
      </c>
      <c r="RP111" s="518"/>
      <c r="RQ111" s="520"/>
      <c r="RS111" s="518" t="s">
        <v>281</v>
      </c>
      <c r="RT111" s="518"/>
      <c r="RU111" s="520"/>
      <c r="RW111" s="518" t="s">
        <v>281</v>
      </c>
      <c r="RX111" s="518"/>
      <c r="RY111" s="520"/>
      <c r="SA111" s="518" t="s">
        <v>281</v>
      </c>
      <c r="SB111" s="518"/>
      <c r="SC111" s="520"/>
      <c r="SE111" s="518" t="s">
        <v>281</v>
      </c>
      <c r="SF111" s="518"/>
      <c r="SG111" s="520"/>
      <c r="SI111" s="518" t="s">
        <v>281</v>
      </c>
      <c r="SJ111" s="518"/>
      <c r="SK111" s="520"/>
      <c r="SM111" s="518" t="s">
        <v>281</v>
      </c>
      <c r="SN111" s="518"/>
      <c r="SO111" s="520"/>
      <c r="SQ111" s="518" t="s">
        <v>281</v>
      </c>
      <c r="SR111" s="518"/>
      <c r="SS111" s="520"/>
      <c r="SU111" s="518" t="s">
        <v>281</v>
      </c>
      <c r="SV111" s="518"/>
      <c r="SW111" s="520"/>
      <c r="SY111" s="518" t="s">
        <v>281</v>
      </c>
      <c r="SZ111" s="518"/>
      <c r="TA111" s="520"/>
      <c r="TC111" s="518" t="s">
        <v>281</v>
      </c>
      <c r="TD111" s="518"/>
      <c r="TE111" s="520"/>
      <c r="TG111" s="518" t="s">
        <v>281</v>
      </c>
      <c r="TH111" s="518"/>
      <c r="TI111" s="520"/>
      <c r="TK111" s="518" t="s">
        <v>281</v>
      </c>
      <c r="TL111" s="518"/>
      <c r="TM111" s="520"/>
      <c r="TO111" s="518" t="s">
        <v>281</v>
      </c>
      <c r="TP111" s="518"/>
      <c r="TQ111" s="520"/>
      <c r="TS111" s="518" t="s">
        <v>281</v>
      </c>
      <c r="TT111" s="518"/>
      <c r="TU111" s="520"/>
      <c r="TW111" s="518" t="s">
        <v>281</v>
      </c>
      <c r="TX111" s="518"/>
      <c r="TY111" s="520"/>
      <c r="UA111" s="518" t="s">
        <v>281</v>
      </c>
      <c r="UB111" s="518"/>
      <c r="UC111" s="520"/>
      <c r="UE111" s="518" t="s">
        <v>281</v>
      </c>
      <c r="UF111" s="518"/>
      <c r="UG111" s="520"/>
      <c r="UI111" s="518" t="s">
        <v>281</v>
      </c>
      <c r="UJ111" s="518"/>
      <c r="UK111" s="520"/>
      <c r="UM111" s="518" t="s">
        <v>281</v>
      </c>
      <c r="UN111" s="518"/>
      <c r="UO111" s="520"/>
      <c r="UQ111" s="518" t="s">
        <v>281</v>
      </c>
      <c r="UR111" s="518"/>
      <c r="US111" s="520"/>
      <c r="UU111" s="518" t="s">
        <v>281</v>
      </c>
      <c r="UV111" s="518"/>
      <c r="UW111" s="520"/>
      <c r="UY111" s="518" t="s">
        <v>281</v>
      </c>
      <c r="UZ111" s="518"/>
      <c r="VA111" s="520"/>
      <c r="VC111" s="518" t="s">
        <v>281</v>
      </c>
      <c r="VD111" s="518"/>
      <c r="VE111" s="520"/>
      <c r="VG111" s="518" t="s">
        <v>281</v>
      </c>
      <c r="VH111" s="518"/>
      <c r="VI111" s="520"/>
      <c r="VK111" s="518" t="s">
        <v>281</v>
      </c>
      <c r="VL111" s="518"/>
      <c r="VM111" s="520"/>
      <c r="VO111" s="518" t="s">
        <v>281</v>
      </c>
      <c r="VP111" s="518"/>
      <c r="VQ111" s="520"/>
      <c r="VS111" s="518" t="s">
        <v>281</v>
      </c>
      <c r="VT111" s="518"/>
      <c r="VU111" s="520"/>
      <c r="VW111" s="518" t="s">
        <v>281</v>
      </c>
      <c r="VX111" s="518"/>
      <c r="VY111" s="520"/>
      <c r="WA111" s="518" t="s">
        <v>281</v>
      </c>
      <c r="WB111" s="518"/>
      <c r="WC111" s="520"/>
      <c r="WE111" s="518" t="s">
        <v>281</v>
      </c>
      <c r="WF111" s="518"/>
      <c r="WG111" s="520"/>
      <c r="WI111" s="518" t="s">
        <v>281</v>
      </c>
      <c r="WJ111" s="518"/>
      <c r="WK111" s="520"/>
      <c r="WM111" s="518" t="s">
        <v>281</v>
      </c>
      <c r="WN111" s="518"/>
      <c r="WO111" s="520"/>
      <c r="WQ111" s="518" t="s">
        <v>281</v>
      </c>
      <c r="WR111" s="518"/>
      <c r="WS111" s="520"/>
      <c r="WU111" s="518" t="s">
        <v>281</v>
      </c>
      <c r="WV111" s="518"/>
      <c r="WW111" s="520"/>
      <c r="WY111" s="518" t="s">
        <v>281</v>
      </c>
      <c r="WZ111" s="518"/>
      <c r="XA111" s="520"/>
      <c r="XC111" s="518" t="s">
        <v>281</v>
      </c>
      <c r="XD111" s="518"/>
      <c r="XE111" s="520"/>
      <c r="XG111" s="518" t="s">
        <v>281</v>
      </c>
      <c r="XH111" s="518"/>
      <c r="XI111" s="520"/>
      <c r="XK111" s="518" t="s">
        <v>281</v>
      </c>
      <c r="XL111" s="518"/>
      <c r="XM111" s="520"/>
      <c r="XO111" s="518" t="s">
        <v>281</v>
      </c>
      <c r="XP111" s="518"/>
      <c r="XQ111" s="520"/>
      <c r="XS111" s="518" t="s">
        <v>281</v>
      </c>
      <c r="XT111" s="518"/>
      <c r="XU111" s="520"/>
      <c r="XW111" s="518" t="s">
        <v>281</v>
      </c>
      <c r="XX111" s="518"/>
      <c r="XY111" s="520"/>
      <c r="YA111" s="518" t="s">
        <v>281</v>
      </c>
      <c r="YB111" s="518"/>
      <c r="YC111" s="520"/>
      <c r="YE111" s="518" t="s">
        <v>281</v>
      </c>
      <c r="YF111" s="518"/>
      <c r="YG111" s="520"/>
      <c r="YI111" s="518" t="s">
        <v>281</v>
      </c>
      <c r="YJ111" s="518"/>
      <c r="YK111" s="520"/>
      <c r="YM111" s="518" t="s">
        <v>281</v>
      </c>
      <c r="YN111" s="518"/>
      <c r="YO111" s="520"/>
      <c r="YQ111" s="518" t="s">
        <v>281</v>
      </c>
      <c r="YR111" s="518"/>
      <c r="YS111" s="520"/>
      <c r="YU111" s="518" t="s">
        <v>281</v>
      </c>
      <c r="YV111" s="518"/>
      <c r="YW111" s="520"/>
      <c r="YY111" s="518" t="s">
        <v>281</v>
      </c>
      <c r="YZ111" s="518"/>
      <c r="ZA111" s="520"/>
      <c r="ZC111" s="518" t="s">
        <v>281</v>
      </c>
      <c r="ZD111" s="518"/>
      <c r="ZE111" s="520"/>
      <c r="ZG111" s="518" t="s">
        <v>281</v>
      </c>
      <c r="ZH111" s="518"/>
      <c r="ZI111" s="520"/>
      <c r="ZK111" s="518" t="s">
        <v>281</v>
      </c>
      <c r="ZL111" s="518"/>
      <c r="ZM111" s="520"/>
      <c r="ZO111" s="518" t="s">
        <v>281</v>
      </c>
      <c r="ZP111" s="518"/>
      <c r="ZQ111" s="520"/>
      <c r="ZS111" s="518" t="s">
        <v>281</v>
      </c>
      <c r="ZT111" s="518"/>
      <c r="ZU111" s="520"/>
      <c r="ZW111" s="518" t="s">
        <v>281</v>
      </c>
      <c r="ZX111" s="518"/>
      <c r="ZY111" s="520"/>
      <c r="AAA111" s="518" t="s">
        <v>281</v>
      </c>
      <c r="AAB111" s="518"/>
      <c r="AAC111" s="520"/>
      <c r="AAE111" s="518" t="s">
        <v>281</v>
      </c>
      <c r="AAF111" s="518"/>
      <c r="AAG111" s="520"/>
      <c r="AAI111" s="518" t="s">
        <v>281</v>
      </c>
      <c r="AAJ111" s="518"/>
      <c r="AAK111" s="520"/>
      <c r="AAM111" s="518" t="s">
        <v>281</v>
      </c>
      <c r="AAN111" s="518"/>
      <c r="AAO111" s="520"/>
      <c r="AAQ111" s="518" t="s">
        <v>281</v>
      </c>
      <c r="AAR111" s="518"/>
      <c r="AAS111" s="520"/>
      <c r="AAU111" s="518" t="s">
        <v>281</v>
      </c>
      <c r="AAV111" s="518"/>
      <c r="AAW111" s="520"/>
      <c r="AAY111" s="518" t="s">
        <v>281</v>
      </c>
      <c r="AAZ111" s="518"/>
      <c r="ABA111" s="520"/>
      <c r="ABC111" s="518" t="s">
        <v>281</v>
      </c>
      <c r="ABD111" s="518"/>
      <c r="ABE111" s="520"/>
      <c r="ABG111" s="518" t="s">
        <v>281</v>
      </c>
      <c r="ABH111" s="518"/>
      <c r="ABI111" s="520"/>
      <c r="ABK111" s="518" t="s">
        <v>281</v>
      </c>
      <c r="ABL111" s="518"/>
      <c r="ABM111" s="520"/>
      <c r="ABO111" s="518" t="s">
        <v>281</v>
      </c>
      <c r="ABP111" s="518"/>
      <c r="ABQ111" s="520"/>
      <c r="ABS111" s="518" t="s">
        <v>281</v>
      </c>
      <c r="ABT111" s="518"/>
      <c r="ABU111" s="520"/>
      <c r="ABW111" s="518" t="s">
        <v>281</v>
      </c>
      <c r="ABX111" s="518"/>
      <c r="ABY111" s="520"/>
      <c r="ACA111" s="518" t="s">
        <v>281</v>
      </c>
      <c r="ACB111" s="518"/>
      <c r="ACC111" s="520"/>
      <c r="ACE111" s="518" t="s">
        <v>281</v>
      </c>
      <c r="ACF111" s="518"/>
      <c r="ACG111" s="520"/>
      <c r="ACI111" s="518" t="s">
        <v>281</v>
      </c>
      <c r="ACJ111" s="518"/>
      <c r="ACK111" s="520"/>
      <c r="ACM111" s="518" t="s">
        <v>281</v>
      </c>
      <c r="ACN111" s="518"/>
      <c r="ACO111" s="520"/>
      <c r="ACQ111" s="518" t="s">
        <v>281</v>
      </c>
      <c r="ACR111" s="518"/>
      <c r="ACS111" s="520"/>
      <c r="ACU111" s="518" t="s">
        <v>281</v>
      </c>
      <c r="ACV111" s="518"/>
      <c r="ACW111" s="520"/>
      <c r="ACY111" s="518" t="s">
        <v>281</v>
      </c>
      <c r="ACZ111" s="518"/>
      <c r="ADA111" s="520"/>
      <c r="ADC111" s="518" t="s">
        <v>281</v>
      </c>
      <c r="ADD111" s="518"/>
      <c r="ADE111" s="520"/>
      <c r="ADG111" s="518" t="s">
        <v>281</v>
      </c>
      <c r="ADH111" s="518"/>
      <c r="ADI111" s="520"/>
      <c r="ADK111" s="518" t="s">
        <v>281</v>
      </c>
      <c r="ADL111" s="518"/>
      <c r="ADM111" s="520"/>
      <c r="ADO111" s="518" t="s">
        <v>281</v>
      </c>
      <c r="ADP111" s="518"/>
      <c r="ADQ111" s="520"/>
      <c r="ADS111" s="518" t="s">
        <v>281</v>
      </c>
      <c r="ADT111" s="518"/>
      <c r="ADU111" s="520"/>
      <c r="ADW111" s="518" t="s">
        <v>281</v>
      </c>
      <c r="ADX111" s="518"/>
      <c r="ADY111" s="520"/>
      <c r="AEA111" s="518" t="s">
        <v>281</v>
      </c>
      <c r="AEB111" s="518"/>
      <c r="AEC111" s="520"/>
      <c r="AEE111" s="518" t="s">
        <v>281</v>
      </c>
      <c r="AEF111" s="518"/>
      <c r="AEG111" s="520"/>
      <c r="AEI111" s="518" t="s">
        <v>281</v>
      </c>
      <c r="AEJ111" s="518"/>
      <c r="AEK111" s="520"/>
      <c r="AEM111" s="518" t="s">
        <v>281</v>
      </c>
      <c r="AEN111" s="518"/>
      <c r="AEO111" s="520"/>
      <c r="AEQ111" s="518" t="s">
        <v>281</v>
      </c>
      <c r="AER111" s="518"/>
      <c r="AES111" s="520"/>
      <c r="AEU111" s="518" t="s">
        <v>281</v>
      </c>
      <c r="AEV111" s="518"/>
      <c r="AEW111" s="520"/>
      <c r="AEY111" s="518" t="s">
        <v>281</v>
      </c>
      <c r="AEZ111" s="518"/>
      <c r="AFA111" s="520"/>
      <c r="AFC111" s="518" t="s">
        <v>281</v>
      </c>
      <c r="AFD111" s="518"/>
      <c r="AFE111" s="520"/>
      <c r="AFG111" s="518" t="s">
        <v>281</v>
      </c>
      <c r="AFH111" s="518"/>
      <c r="AFI111" s="520"/>
      <c r="AFK111" s="518" t="s">
        <v>281</v>
      </c>
      <c r="AFL111" s="518"/>
      <c r="AFM111" s="520"/>
      <c r="AFO111" s="518" t="s">
        <v>281</v>
      </c>
      <c r="AFP111" s="518"/>
      <c r="AFQ111" s="520"/>
      <c r="AFS111" s="518" t="s">
        <v>281</v>
      </c>
      <c r="AFT111" s="518"/>
      <c r="AFU111" s="520"/>
      <c r="AFW111" s="518" t="s">
        <v>281</v>
      </c>
      <c r="AFX111" s="518"/>
      <c r="AFY111" s="520"/>
      <c r="AGA111" s="518" t="s">
        <v>281</v>
      </c>
      <c r="AGB111" s="518"/>
      <c r="AGC111" s="520"/>
      <c r="AGE111" s="518" t="s">
        <v>281</v>
      </c>
      <c r="AGF111" s="518"/>
      <c r="AGG111" s="520"/>
      <c r="AGI111" s="518" t="s">
        <v>281</v>
      </c>
      <c r="AGJ111" s="518"/>
      <c r="AGK111" s="520"/>
      <c r="AGM111" s="518" t="s">
        <v>281</v>
      </c>
      <c r="AGN111" s="518"/>
      <c r="AGO111" s="520"/>
      <c r="AGQ111" s="518" t="s">
        <v>281</v>
      </c>
      <c r="AGR111" s="518"/>
      <c r="AGS111" s="520"/>
      <c r="AGU111" s="518" t="s">
        <v>281</v>
      </c>
      <c r="AGV111" s="518"/>
      <c r="AGW111" s="520"/>
      <c r="AGY111" s="518" t="s">
        <v>281</v>
      </c>
      <c r="AGZ111" s="518"/>
      <c r="AHA111" s="520"/>
      <c r="AHC111" s="518" t="s">
        <v>281</v>
      </c>
      <c r="AHD111" s="518"/>
      <c r="AHE111" s="520"/>
      <c r="AHG111" s="518" t="s">
        <v>281</v>
      </c>
      <c r="AHH111" s="518"/>
      <c r="AHI111" s="520"/>
      <c r="AHK111" s="518" t="s">
        <v>281</v>
      </c>
      <c r="AHL111" s="518"/>
      <c r="AHM111" s="520"/>
      <c r="AHO111" s="518" t="s">
        <v>281</v>
      </c>
      <c r="AHP111" s="518"/>
      <c r="AHQ111" s="520"/>
      <c r="AHS111" s="518" t="s">
        <v>281</v>
      </c>
      <c r="AHT111" s="518"/>
      <c r="AHU111" s="520"/>
      <c r="AHW111" s="518" t="s">
        <v>281</v>
      </c>
      <c r="AHX111" s="518"/>
      <c r="AHY111" s="520"/>
      <c r="AIA111" s="518" t="s">
        <v>281</v>
      </c>
      <c r="AIB111" s="518"/>
      <c r="AIC111" s="520"/>
      <c r="AIE111" s="518" t="s">
        <v>281</v>
      </c>
      <c r="AIF111" s="518"/>
      <c r="AIG111" s="520"/>
      <c r="AII111" s="518" t="s">
        <v>281</v>
      </c>
      <c r="AIJ111" s="518"/>
      <c r="AIK111" s="520"/>
      <c r="AIM111" s="518" t="s">
        <v>281</v>
      </c>
      <c r="AIN111" s="518"/>
      <c r="AIO111" s="520"/>
      <c r="AIQ111" s="518" t="s">
        <v>281</v>
      </c>
      <c r="AIR111" s="518"/>
      <c r="AIS111" s="520"/>
      <c r="AIU111" s="518" t="s">
        <v>281</v>
      </c>
      <c r="AIV111" s="518"/>
      <c r="AIW111" s="520"/>
      <c r="AIY111" s="518" t="s">
        <v>281</v>
      </c>
      <c r="AIZ111" s="518"/>
      <c r="AJA111" s="520"/>
      <c r="AJC111" s="518" t="s">
        <v>281</v>
      </c>
      <c r="AJD111" s="518"/>
      <c r="AJE111" s="520"/>
      <c r="AJG111" s="518" t="s">
        <v>281</v>
      </c>
      <c r="AJH111" s="518"/>
      <c r="AJI111" s="520"/>
      <c r="AJK111" s="518" t="s">
        <v>281</v>
      </c>
      <c r="AJL111" s="518"/>
      <c r="AJM111" s="520"/>
      <c r="AJO111" s="518" t="s">
        <v>281</v>
      </c>
      <c r="AJP111" s="518"/>
      <c r="AJQ111" s="520"/>
      <c r="AJS111" s="518" t="s">
        <v>281</v>
      </c>
      <c r="AJT111" s="518"/>
      <c r="AJU111" s="520"/>
      <c r="AJW111" s="518" t="s">
        <v>281</v>
      </c>
      <c r="AJX111" s="518"/>
      <c r="AJY111" s="520"/>
      <c r="AKA111" s="518" t="s">
        <v>281</v>
      </c>
      <c r="AKB111" s="518"/>
      <c r="AKC111" s="520"/>
      <c r="AKE111" s="518" t="s">
        <v>281</v>
      </c>
      <c r="AKF111" s="518"/>
      <c r="AKG111" s="520"/>
      <c r="AKI111" s="518" t="s">
        <v>281</v>
      </c>
      <c r="AKJ111" s="518"/>
      <c r="AKK111" s="520"/>
      <c r="AKM111" s="518" t="s">
        <v>281</v>
      </c>
      <c r="AKN111" s="518"/>
      <c r="AKO111" s="520"/>
      <c r="AKQ111" s="518" t="s">
        <v>281</v>
      </c>
      <c r="AKR111" s="518"/>
      <c r="AKS111" s="520"/>
      <c r="AKU111" s="518" t="s">
        <v>281</v>
      </c>
      <c r="AKV111" s="518"/>
      <c r="AKW111" s="520"/>
      <c r="AKY111" s="518" t="s">
        <v>281</v>
      </c>
      <c r="AKZ111" s="518"/>
      <c r="ALA111" s="520"/>
      <c r="ALC111" s="518" t="s">
        <v>281</v>
      </c>
      <c r="ALD111" s="518"/>
      <c r="ALE111" s="520"/>
      <c r="ALG111" s="518" t="s">
        <v>281</v>
      </c>
      <c r="ALH111" s="518"/>
      <c r="ALI111" s="520"/>
      <c r="ALK111" s="518" t="s">
        <v>281</v>
      </c>
      <c r="ALL111" s="518"/>
      <c r="ALM111" s="520"/>
      <c r="ALO111" s="518" t="s">
        <v>281</v>
      </c>
      <c r="ALP111" s="518"/>
      <c r="ALQ111" s="520"/>
      <c r="ALS111" s="518" t="s">
        <v>281</v>
      </c>
      <c r="ALT111" s="518"/>
      <c r="ALU111" s="520"/>
      <c r="ALW111" s="518" t="s">
        <v>281</v>
      </c>
      <c r="ALX111" s="518"/>
      <c r="ALY111" s="520"/>
      <c r="AMA111" s="518" t="s">
        <v>281</v>
      </c>
      <c r="AMB111" s="518"/>
      <c r="AMC111" s="520"/>
      <c r="AME111" s="518" t="s">
        <v>281</v>
      </c>
      <c r="AMF111" s="518"/>
      <c r="AMG111" s="520"/>
      <c r="AMI111" s="518" t="s">
        <v>281</v>
      </c>
      <c r="AMJ111" s="518"/>
    </row>
    <row r="112" customFormat="false" ht="15" hidden="true" customHeight="true" outlineLevel="0" collapsed="false">
      <c r="B112" s="467"/>
      <c r="C112" s="467"/>
      <c r="D112" s="467"/>
      <c r="E112" s="467"/>
      <c r="F112" s="467"/>
      <c r="G112" s="467"/>
      <c r="H112" s="467"/>
      <c r="I112" s="467"/>
      <c r="J112" s="467"/>
      <c r="K112" s="467"/>
      <c r="L112" s="517"/>
      <c r="O112" s="518"/>
      <c r="P112" s="518"/>
      <c r="S112" s="518"/>
      <c r="T112" s="518"/>
      <c r="W112" s="518"/>
      <c r="X112" s="518"/>
      <c r="AA112" s="518"/>
      <c r="AB112" s="518"/>
      <c r="AE112" s="518"/>
      <c r="AF112" s="518"/>
      <c r="AI112" s="518"/>
      <c r="AJ112" s="518"/>
      <c r="AM112" s="518"/>
      <c r="AN112" s="518"/>
      <c r="AQ112" s="518"/>
      <c r="AR112" s="518"/>
      <c r="AU112" s="518"/>
      <c r="AV112" s="518"/>
      <c r="AY112" s="518"/>
      <c r="AZ112" s="518"/>
      <c r="BC112" s="518"/>
      <c r="BD112" s="518"/>
      <c r="BG112" s="518"/>
      <c r="BH112" s="518"/>
      <c r="BK112" s="518"/>
      <c r="BL112" s="518"/>
      <c r="BO112" s="518"/>
      <c r="BP112" s="518"/>
      <c r="BS112" s="518"/>
      <c r="BT112" s="518"/>
      <c r="BW112" s="518"/>
      <c r="BX112" s="518"/>
      <c r="CA112" s="518"/>
      <c r="CB112" s="518"/>
      <c r="CE112" s="518"/>
      <c r="CF112" s="518"/>
      <c r="CI112" s="518"/>
      <c r="CJ112" s="518"/>
      <c r="CM112" s="518"/>
      <c r="CN112" s="518"/>
      <c r="CQ112" s="518"/>
      <c r="CR112" s="518"/>
      <c r="CU112" s="518"/>
      <c r="CV112" s="518"/>
      <c r="CY112" s="518"/>
      <c r="CZ112" s="518"/>
      <c r="DC112" s="518"/>
      <c r="DD112" s="518"/>
      <c r="DG112" s="518"/>
      <c r="DH112" s="518"/>
      <c r="DK112" s="518"/>
      <c r="DL112" s="518"/>
      <c r="DO112" s="518"/>
      <c r="DP112" s="518"/>
      <c r="DS112" s="518"/>
      <c r="DT112" s="518"/>
      <c r="DW112" s="518"/>
      <c r="DX112" s="518"/>
      <c r="EA112" s="518"/>
      <c r="EB112" s="518"/>
      <c r="EE112" s="518"/>
      <c r="EF112" s="518"/>
      <c r="EI112" s="518"/>
      <c r="EJ112" s="518"/>
      <c r="EM112" s="518"/>
      <c r="EN112" s="518"/>
      <c r="EQ112" s="518"/>
      <c r="ER112" s="518"/>
      <c r="EU112" s="518"/>
      <c r="EV112" s="518"/>
      <c r="EY112" s="518"/>
      <c r="EZ112" s="518"/>
      <c r="FC112" s="518"/>
      <c r="FD112" s="518"/>
      <c r="FG112" s="518"/>
      <c r="FH112" s="518"/>
      <c r="FK112" s="518"/>
      <c r="FL112" s="518"/>
      <c r="FO112" s="518"/>
      <c r="FP112" s="518"/>
      <c r="FS112" s="518"/>
      <c r="FT112" s="518"/>
      <c r="FW112" s="518"/>
      <c r="FX112" s="518"/>
      <c r="GA112" s="518"/>
      <c r="GB112" s="518"/>
      <c r="GE112" s="518"/>
      <c r="GF112" s="518"/>
      <c r="GI112" s="518"/>
      <c r="GJ112" s="518"/>
      <c r="GM112" s="518"/>
      <c r="GN112" s="518"/>
      <c r="GQ112" s="518"/>
      <c r="GR112" s="518"/>
      <c r="GU112" s="518"/>
      <c r="GV112" s="518"/>
      <c r="GY112" s="518"/>
      <c r="GZ112" s="518"/>
      <c r="HC112" s="518"/>
      <c r="HD112" s="518"/>
      <c r="HG112" s="518"/>
      <c r="HH112" s="518"/>
      <c r="HK112" s="518"/>
      <c r="HL112" s="518"/>
      <c r="HO112" s="518"/>
      <c r="HP112" s="518"/>
      <c r="HS112" s="518"/>
      <c r="HT112" s="518"/>
      <c r="HW112" s="518"/>
      <c r="HX112" s="518"/>
      <c r="IA112" s="518"/>
      <c r="IB112" s="518"/>
      <c r="IE112" s="518"/>
      <c r="IF112" s="518"/>
      <c r="II112" s="518"/>
      <c r="IJ112" s="518"/>
      <c r="IM112" s="518"/>
      <c r="IN112" s="518"/>
      <c r="IQ112" s="518"/>
      <c r="IR112" s="518"/>
      <c r="IU112" s="518"/>
      <c r="IV112" s="518"/>
      <c r="IY112" s="518"/>
      <c r="IZ112" s="518"/>
      <c r="JC112" s="518"/>
      <c r="JD112" s="518"/>
      <c r="JG112" s="518"/>
      <c r="JH112" s="518"/>
      <c r="JK112" s="518"/>
      <c r="JL112" s="518"/>
      <c r="JO112" s="518"/>
      <c r="JP112" s="518"/>
      <c r="JS112" s="518"/>
      <c r="JT112" s="518"/>
      <c r="JW112" s="518"/>
      <c r="JX112" s="518"/>
      <c r="KA112" s="518"/>
      <c r="KB112" s="518"/>
      <c r="KE112" s="518"/>
      <c r="KF112" s="518"/>
      <c r="KI112" s="518"/>
      <c r="KJ112" s="518"/>
      <c r="KM112" s="518"/>
      <c r="KN112" s="518"/>
      <c r="KQ112" s="518"/>
      <c r="KR112" s="518"/>
      <c r="KU112" s="518"/>
      <c r="KV112" s="518"/>
      <c r="KY112" s="518"/>
      <c r="KZ112" s="518"/>
      <c r="LC112" s="518"/>
      <c r="LD112" s="518"/>
      <c r="LG112" s="518"/>
      <c r="LH112" s="518"/>
      <c r="LK112" s="518"/>
      <c r="LL112" s="518"/>
      <c r="LO112" s="518"/>
      <c r="LP112" s="518"/>
      <c r="LS112" s="518"/>
      <c r="LT112" s="518"/>
      <c r="LW112" s="518"/>
      <c r="LX112" s="518"/>
      <c r="MA112" s="518"/>
      <c r="MB112" s="518"/>
      <c r="ME112" s="518"/>
      <c r="MF112" s="518"/>
      <c r="MI112" s="518"/>
      <c r="MJ112" s="518"/>
      <c r="MM112" s="518"/>
      <c r="MN112" s="518"/>
      <c r="MQ112" s="518"/>
      <c r="MR112" s="518"/>
      <c r="MU112" s="518"/>
      <c r="MV112" s="518"/>
      <c r="MY112" s="518"/>
      <c r="MZ112" s="518"/>
      <c r="NC112" s="518"/>
      <c r="ND112" s="518"/>
      <c r="NG112" s="518"/>
      <c r="NH112" s="518"/>
      <c r="NK112" s="518"/>
      <c r="NL112" s="518"/>
      <c r="NO112" s="518"/>
      <c r="NP112" s="518"/>
      <c r="NS112" s="518"/>
      <c r="NT112" s="518"/>
      <c r="NW112" s="518"/>
      <c r="NX112" s="518"/>
      <c r="OA112" s="518"/>
      <c r="OB112" s="518"/>
      <c r="OE112" s="518"/>
      <c r="OF112" s="518"/>
      <c r="OI112" s="518"/>
      <c r="OJ112" s="518"/>
      <c r="OM112" s="518"/>
      <c r="ON112" s="518"/>
      <c r="OQ112" s="518"/>
      <c r="OR112" s="518"/>
      <c r="OU112" s="518"/>
      <c r="OV112" s="518"/>
      <c r="OY112" s="518"/>
      <c r="OZ112" s="518"/>
      <c r="PC112" s="518"/>
      <c r="PD112" s="518"/>
      <c r="PG112" s="518"/>
      <c r="PH112" s="518"/>
      <c r="PK112" s="518"/>
      <c r="PL112" s="518"/>
      <c r="PO112" s="518"/>
      <c r="PP112" s="518"/>
      <c r="PS112" s="518"/>
      <c r="PT112" s="518"/>
      <c r="PW112" s="518"/>
      <c r="PX112" s="518"/>
      <c r="QA112" s="518"/>
      <c r="QB112" s="518"/>
      <c r="QE112" s="518"/>
      <c r="QF112" s="518"/>
      <c r="QI112" s="518"/>
      <c r="QJ112" s="518"/>
      <c r="QM112" s="518"/>
      <c r="QN112" s="518"/>
      <c r="QQ112" s="518"/>
      <c r="QR112" s="518"/>
      <c r="QU112" s="518"/>
      <c r="QV112" s="518"/>
      <c r="QY112" s="518"/>
      <c r="QZ112" s="518"/>
      <c r="RC112" s="518"/>
      <c r="RD112" s="518"/>
      <c r="RG112" s="518"/>
      <c r="RH112" s="518"/>
      <c r="RK112" s="518"/>
      <c r="RL112" s="518"/>
      <c r="RO112" s="518"/>
      <c r="RP112" s="518"/>
      <c r="RS112" s="518"/>
      <c r="RT112" s="518"/>
      <c r="RW112" s="518"/>
      <c r="RX112" s="518"/>
      <c r="SA112" s="518"/>
      <c r="SB112" s="518"/>
      <c r="SE112" s="518"/>
      <c r="SF112" s="518"/>
      <c r="SI112" s="518"/>
      <c r="SJ112" s="518"/>
      <c r="SM112" s="518"/>
      <c r="SN112" s="518"/>
      <c r="SQ112" s="518"/>
      <c r="SR112" s="518"/>
      <c r="SU112" s="518"/>
      <c r="SV112" s="518"/>
      <c r="SY112" s="518"/>
      <c r="SZ112" s="518"/>
      <c r="TC112" s="518"/>
      <c r="TD112" s="518"/>
      <c r="TG112" s="518"/>
      <c r="TH112" s="518"/>
      <c r="TK112" s="518"/>
      <c r="TL112" s="518"/>
      <c r="TO112" s="518"/>
      <c r="TP112" s="518"/>
      <c r="TS112" s="518"/>
      <c r="TT112" s="518"/>
      <c r="TW112" s="518"/>
      <c r="TX112" s="518"/>
      <c r="UA112" s="518"/>
      <c r="UB112" s="518"/>
      <c r="UE112" s="518"/>
      <c r="UF112" s="518"/>
      <c r="UI112" s="518"/>
      <c r="UJ112" s="518"/>
      <c r="UM112" s="518"/>
      <c r="UN112" s="518"/>
      <c r="UQ112" s="518"/>
      <c r="UR112" s="518"/>
      <c r="UU112" s="518"/>
      <c r="UV112" s="518"/>
      <c r="UY112" s="518"/>
      <c r="UZ112" s="518"/>
      <c r="VC112" s="518"/>
      <c r="VD112" s="518"/>
      <c r="VG112" s="518"/>
      <c r="VH112" s="518"/>
      <c r="VK112" s="518"/>
      <c r="VL112" s="518"/>
      <c r="VO112" s="518"/>
      <c r="VP112" s="518"/>
      <c r="VS112" s="518"/>
      <c r="VT112" s="518"/>
      <c r="VW112" s="518"/>
      <c r="VX112" s="518"/>
      <c r="WA112" s="518"/>
      <c r="WB112" s="518"/>
      <c r="WE112" s="518"/>
      <c r="WF112" s="518"/>
      <c r="WI112" s="518"/>
      <c r="WJ112" s="518"/>
      <c r="WM112" s="518"/>
      <c r="WN112" s="518"/>
      <c r="WQ112" s="518"/>
      <c r="WR112" s="518"/>
      <c r="WU112" s="518"/>
      <c r="WV112" s="518"/>
      <c r="WY112" s="518"/>
      <c r="WZ112" s="518"/>
      <c r="XC112" s="518"/>
      <c r="XD112" s="518"/>
      <c r="XG112" s="518"/>
      <c r="XH112" s="518"/>
      <c r="XK112" s="518"/>
      <c r="XL112" s="518"/>
      <c r="XO112" s="518"/>
      <c r="XP112" s="518"/>
      <c r="XS112" s="518"/>
      <c r="XT112" s="518"/>
      <c r="XW112" s="518"/>
      <c r="XX112" s="518"/>
      <c r="YA112" s="518"/>
      <c r="YB112" s="518"/>
      <c r="YE112" s="518"/>
      <c r="YF112" s="518"/>
      <c r="YI112" s="518"/>
      <c r="YJ112" s="518"/>
      <c r="YM112" s="518"/>
      <c r="YN112" s="518"/>
      <c r="YQ112" s="518"/>
      <c r="YR112" s="518"/>
      <c r="YU112" s="518"/>
      <c r="YV112" s="518"/>
      <c r="YY112" s="518"/>
      <c r="YZ112" s="518"/>
      <c r="ZC112" s="518"/>
      <c r="ZD112" s="518"/>
      <c r="ZG112" s="518"/>
      <c r="ZH112" s="518"/>
      <c r="ZK112" s="518"/>
      <c r="ZL112" s="518"/>
      <c r="ZO112" s="518"/>
      <c r="ZP112" s="518"/>
      <c r="ZS112" s="518"/>
      <c r="ZT112" s="518"/>
      <c r="ZW112" s="518"/>
      <c r="ZX112" s="518"/>
      <c r="AAA112" s="518"/>
      <c r="AAB112" s="518"/>
      <c r="AAE112" s="518"/>
      <c r="AAF112" s="518"/>
      <c r="AAI112" s="518"/>
      <c r="AAJ112" s="518"/>
      <c r="AAM112" s="518"/>
      <c r="AAN112" s="518"/>
      <c r="AAQ112" s="518"/>
      <c r="AAR112" s="518"/>
      <c r="AAU112" s="518"/>
      <c r="AAV112" s="518"/>
      <c r="AAY112" s="518"/>
      <c r="AAZ112" s="518"/>
      <c r="ABC112" s="518"/>
      <c r="ABD112" s="518"/>
      <c r="ABG112" s="518"/>
      <c r="ABH112" s="518"/>
      <c r="ABK112" s="518"/>
      <c r="ABL112" s="518"/>
      <c r="ABO112" s="518"/>
      <c r="ABP112" s="518"/>
      <c r="ABS112" s="518"/>
      <c r="ABT112" s="518"/>
      <c r="ABW112" s="518"/>
      <c r="ABX112" s="518"/>
      <c r="ACA112" s="518"/>
      <c r="ACB112" s="518"/>
      <c r="ACE112" s="518"/>
      <c r="ACF112" s="518"/>
      <c r="ACI112" s="518"/>
      <c r="ACJ112" s="518"/>
      <c r="ACM112" s="518"/>
      <c r="ACN112" s="518"/>
      <c r="ACQ112" s="518"/>
      <c r="ACR112" s="518"/>
      <c r="ACU112" s="518"/>
      <c r="ACV112" s="518"/>
      <c r="ACY112" s="518"/>
      <c r="ACZ112" s="518"/>
      <c r="ADC112" s="518"/>
      <c r="ADD112" s="518"/>
      <c r="ADG112" s="518"/>
      <c r="ADH112" s="518"/>
      <c r="ADK112" s="518"/>
      <c r="ADL112" s="518"/>
      <c r="ADO112" s="518"/>
      <c r="ADP112" s="518"/>
      <c r="ADS112" s="518"/>
      <c r="ADT112" s="518"/>
      <c r="ADW112" s="518"/>
      <c r="ADX112" s="518"/>
      <c r="AEA112" s="518"/>
      <c r="AEB112" s="518"/>
      <c r="AEE112" s="518"/>
      <c r="AEF112" s="518"/>
      <c r="AEI112" s="518"/>
      <c r="AEJ112" s="518"/>
      <c r="AEM112" s="518"/>
      <c r="AEN112" s="518"/>
      <c r="AEQ112" s="518"/>
      <c r="AER112" s="518"/>
      <c r="AEU112" s="518"/>
      <c r="AEV112" s="518"/>
      <c r="AEY112" s="518"/>
      <c r="AEZ112" s="518"/>
      <c r="AFC112" s="518"/>
      <c r="AFD112" s="518"/>
      <c r="AFG112" s="518"/>
      <c r="AFH112" s="518"/>
      <c r="AFK112" s="518"/>
      <c r="AFL112" s="518"/>
      <c r="AFO112" s="518"/>
      <c r="AFP112" s="518"/>
      <c r="AFS112" s="518"/>
      <c r="AFT112" s="518"/>
      <c r="AFW112" s="518"/>
      <c r="AFX112" s="518"/>
      <c r="AGA112" s="518"/>
      <c r="AGB112" s="518"/>
      <c r="AGE112" s="518"/>
      <c r="AGF112" s="518"/>
      <c r="AGI112" s="518"/>
      <c r="AGJ112" s="518"/>
      <c r="AGM112" s="518"/>
      <c r="AGN112" s="518"/>
      <c r="AGQ112" s="518"/>
      <c r="AGR112" s="518"/>
      <c r="AGU112" s="518"/>
      <c r="AGV112" s="518"/>
      <c r="AGY112" s="518"/>
      <c r="AGZ112" s="518"/>
      <c r="AHC112" s="518"/>
      <c r="AHD112" s="518"/>
      <c r="AHG112" s="518"/>
      <c r="AHH112" s="518"/>
      <c r="AHK112" s="518"/>
      <c r="AHL112" s="518"/>
      <c r="AHO112" s="518"/>
      <c r="AHP112" s="518"/>
      <c r="AHS112" s="518"/>
      <c r="AHT112" s="518"/>
      <c r="AHW112" s="518"/>
      <c r="AHX112" s="518"/>
      <c r="AIA112" s="518"/>
      <c r="AIB112" s="518"/>
      <c r="AIE112" s="518"/>
      <c r="AIF112" s="518"/>
      <c r="AII112" s="518"/>
      <c r="AIJ112" s="518"/>
      <c r="AIM112" s="518"/>
      <c r="AIN112" s="518"/>
      <c r="AIQ112" s="518"/>
      <c r="AIR112" s="518"/>
      <c r="AIU112" s="518"/>
      <c r="AIV112" s="518"/>
      <c r="AIY112" s="518"/>
      <c r="AIZ112" s="518"/>
      <c r="AJC112" s="518"/>
      <c r="AJD112" s="518"/>
      <c r="AJG112" s="518"/>
      <c r="AJH112" s="518"/>
      <c r="AJK112" s="518"/>
      <c r="AJL112" s="518"/>
      <c r="AJO112" s="518"/>
      <c r="AJP112" s="518"/>
      <c r="AJS112" s="518"/>
      <c r="AJT112" s="518"/>
      <c r="AJW112" s="518"/>
      <c r="AJX112" s="518"/>
      <c r="AKA112" s="518"/>
      <c r="AKB112" s="518"/>
      <c r="AKE112" s="518"/>
      <c r="AKF112" s="518"/>
      <c r="AKI112" s="518"/>
      <c r="AKJ112" s="518"/>
      <c r="AKM112" s="518"/>
      <c r="AKN112" s="518"/>
      <c r="AKQ112" s="518"/>
      <c r="AKR112" s="518"/>
      <c r="AKU112" s="518"/>
      <c r="AKV112" s="518"/>
      <c r="AKY112" s="518"/>
      <c r="AKZ112" s="518"/>
      <c r="ALC112" s="518"/>
      <c r="ALD112" s="518"/>
      <c r="ALG112" s="518"/>
      <c r="ALH112" s="518"/>
      <c r="ALK112" s="518"/>
      <c r="ALL112" s="518"/>
      <c r="ALO112" s="518"/>
      <c r="ALP112" s="518"/>
      <c r="ALS112" s="518"/>
      <c r="ALT112" s="518"/>
      <c r="ALW112" s="518"/>
      <c r="ALX112" s="518"/>
      <c r="AMA112" s="518"/>
      <c r="AMB112" s="518"/>
      <c r="AME112" s="518"/>
      <c r="AMF112" s="518"/>
      <c r="AMI112" s="518"/>
      <c r="AMJ112" s="518"/>
    </row>
    <row r="113" customFormat="false" ht="15" hidden="true" customHeight="true" outlineLevel="0" collapsed="false">
      <c r="B113" s="467"/>
      <c r="C113" s="467"/>
      <c r="D113" s="467"/>
      <c r="E113" s="467"/>
      <c r="F113" s="467"/>
      <c r="G113" s="467"/>
      <c r="H113" s="467"/>
      <c r="I113" s="467"/>
      <c r="J113" s="467"/>
      <c r="K113" s="467"/>
      <c r="L113" s="517"/>
      <c r="O113" s="518"/>
      <c r="P113" s="518"/>
      <c r="S113" s="518"/>
      <c r="T113" s="518"/>
      <c r="W113" s="518"/>
      <c r="X113" s="518"/>
      <c r="AA113" s="518"/>
      <c r="AB113" s="518"/>
      <c r="AE113" s="518"/>
      <c r="AF113" s="518"/>
      <c r="AI113" s="518"/>
      <c r="AJ113" s="518"/>
      <c r="AM113" s="518"/>
      <c r="AN113" s="518"/>
      <c r="AQ113" s="518"/>
      <c r="AR113" s="518"/>
      <c r="AU113" s="518"/>
      <c r="AV113" s="518"/>
      <c r="AY113" s="518"/>
      <c r="AZ113" s="518"/>
      <c r="BC113" s="518"/>
      <c r="BD113" s="518"/>
      <c r="BG113" s="518"/>
      <c r="BH113" s="518"/>
      <c r="BK113" s="518"/>
      <c r="BL113" s="518"/>
      <c r="BO113" s="518"/>
      <c r="BP113" s="518"/>
      <c r="BS113" s="518"/>
      <c r="BT113" s="518"/>
      <c r="BW113" s="518"/>
      <c r="BX113" s="518"/>
      <c r="CA113" s="518"/>
      <c r="CB113" s="518"/>
      <c r="CE113" s="518"/>
      <c r="CF113" s="518"/>
      <c r="CI113" s="518"/>
      <c r="CJ113" s="518"/>
      <c r="CM113" s="518"/>
      <c r="CN113" s="518"/>
      <c r="CQ113" s="518"/>
      <c r="CR113" s="518"/>
      <c r="CU113" s="518"/>
      <c r="CV113" s="518"/>
      <c r="CY113" s="518"/>
      <c r="CZ113" s="518"/>
      <c r="DC113" s="518"/>
      <c r="DD113" s="518"/>
      <c r="DG113" s="518"/>
      <c r="DH113" s="518"/>
      <c r="DK113" s="518"/>
      <c r="DL113" s="518"/>
      <c r="DO113" s="518"/>
      <c r="DP113" s="518"/>
      <c r="DS113" s="518"/>
      <c r="DT113" s="518"/>
      <c r="DW113" s="518"/>
      <c r="DX113" s="518"/>
      <c r="EA113" s="518"/>
      <c r="EB113" s="518"/>
      <c r="EE113" s="518"/>
      <c r="EF113" s="518"/>
      <c r="EI113" s="518"/>
      <c r="EJ113" s="518"/>
      <c r="EM113" s="518"/>
      <c r="EN113" s="518"/>
      <c r="EQ113" s="518"/>
      <c r="ER113" s="518"/>
      <c r="EU113" s="518"/>
      <c r="EV113" s="518"/>
      <c r="EY113" s="518"/>
      <c r="EZ113" s="518"/>
      <c r="FC113" s="518"/>
      <c r="FD113" s="518"/>
      <c r="FG113" s="518"/>
      <c r="FH113" s="518"/>
      <c r="FK113" s="518"/>
      <c r="FL113" s="518"/>
      <c r="FO113" s="518"/>
      <c r="FP113" s="518"/>
      <c r="FS113" s="518"/>
      <c r="FT113" s="518"/>
      <c r="FW113" s="518"/>
      <c r="FX113" s="518"/>
      <c r="GA113" s="518"/>
      <c r="GB113" s="518"/>
      <c r="GE113" s="518"/>
      <c r="GF113" s="518"/>
      <c r="GI113" s="518"/>
      <c r="GJ113" s="518"/>
      <c r="GM113" s="518"/>
      <c r="GN113" s="518"/>
      <c r="GQ113" s="518"/>
      <c r="GR113" s="518"/>
      <c r="GU113" s="518"/>
      <c r="GV113" s="518"/>
      <c r="GY113" s="518"/>
      <c r="GZ113" s="518"/>
      <c r="HC113" s="518"/>
      <c r="HD113" s="518"/>
      <c r="HG113" s="518"/>
      <c r="HH113" s="518"/>
      <c r="HK113" s="518"/>
      <c r="HL113" s="518"/>
      <c r="HO113" s="518"/>
      <c r="HP113" s="518"/>
      <c r="HS113" s="518"/>
      <c r="HT113" s="518"/>
      <c r="HW113" s="518"/>
      <c r="HX113" s="518"/>
      <c r="IA113" s="518"/>
      <c r="IB113" s="518"/>
      <c r="IE113" s="518"/>
      <c r="IF113" s="518"/>
      <c r="II113" s="518"/>
      <c r="IJ113" s="518"/>
      <c r="IM113" s="518"/>
      <c r="IN113" s="518"/>
      <c r="IQ113" s="518"/>
      <c r="IR113" s="518"/>
      <c r="IU113" s="518"/>
      <c r="IV113" s="518"/>
      <c r="IY113" s="518"/>
      <c r="IZ113" s="518"/>
      <c r="JC113" s="518"/>
      <c r="JD113" s="518"/>
      <c r="JG113" s="518"/>
      <c r="JH113" s="518"/>
      <c r="JK113" s="518"/>
      <c r="JL113" s="518"/>
      <c r="JO113" s="518"/>
      <c r="JP113" s="518"/>
      <c r="JS113" s="518"/>
      <c r="JT113" s="518"/>
      <c r="JW113" s="518"/>
      <c r="JX113" s="518"/>
      <c r="KA113" s="518"/>
      <c r="KB113" s="518"/>
      <c r="KE113" s="518"/>
      <c r="KF113" s="518"/>
      <c r="KI113" s="518"/>
      <c r="KJ113" s="518"/>
      <c r="KM113" s="518"/>
      <c r="KN113" s="518"/>
      <c r="KQ113" s="518"/>
      <c r="KR113" s="518"/>
      <c r="KU113" s="518"/>
      <c r="KV113" s="518"/>
      <c r="KY113" s="518"/>
      <c r="KZ113" s="518"/>
      <c r="LC113" s="518"/>
      <c r="LD113" s="518"/>
      <c r="LG113" s="518"/>
      <c r="LH113" s="518"/>
      <c r="LK113" s="518"/>
      <c r="LL113" s="518"/>
      <c r="LO113" s="518"/>
      <c r="LP113" s="518"/>
      <c r="LS113" s="518"/>
      <c r="LT113" s="518"/>
      <c r="LW113" s="518"/>
      <c r="LX113" s="518"/>
      <c r="MA113" s="518"/>
      <c r="MB113" s="518"/>
      <c r="ME113" s="518"/>
      <c r="MF113" s="518"/>
      <c r="MI113" s="518"/>
      <c r="MJ113" s="518"/>
      <c r="MM113" s="518"/>
      <c r="MN113" s="518"/>
      <c r="MQ113" s="518"/>
      <c r="MR113" s="518"/>
      <c r="MU113" s="518"/>
      <c r="MV113" s="518"/>
      <c r="MY113" s="518"/>
      <c r="MZ113" s="518"/>
      <c r="NC113" s="518"/>
      <c r="ND113" s="518"/>
      <c r="NG113" s="518"/>
      <c r="NH113" s="518"/>
      <c r="NK113" s="518"/>
      <c r="NL113" s="518"/>
      <c r="NO113" s="518"/>
      <c r="NP113" s="518"/>
      <c r="NS113" s="518"/>
      <c r="NT113" s="518"/>
      <c r="NW113" s="518"/>
      <c r="NX113" s="518"/>
      <c r="OA113" s="518"/>
      <c r="OB113" s="518"/>
      <c r="OE113" s="518"/>
      <c r="OF113" s="518"/>
      <c r="OI113" s="518"/>
      <c r="OJ113" s="518"/>
      <c r="OM113" s="518"/>
      <c r="ON113" s="518"/>
      <c r="OQ113" s="518"/>
      <c r="OR113" s="518"/>
      <c r="OU113" s="518"/>
      <c r="OV113" s="518"/>
      <c r="OY113" s="518"/>
      <c r="OZ113" s="518"/>
      <c r="PC113" s="518"/>
      <c r="PD113" s="518"/>
      <c r="PG113" s="518"/>
      <c r="PH113" s="518"/>
      <c r="PK113" s="518"/>
      <c r="PL113" s="518"/>
      <c r="PO113" s="518"/>
      <c r="PP113" s="518"/>
      <c r="PS113" s="518"/>
      <c r="PT113" s="518"/>
      <c r="PW113" s="518"/>
      <c r="PX113" s="518"/>
      <c r="QA113" s="518"/>
      <c r="QB113" s="518"/>
      <c r="QE113" s="518"/>
      <c r="QF113" s="518"/>
      <c r="QI113" s="518"/>
      <c r="QJ113" s="518"/>
      <c r="QM113" s="518"/>
      <c r="QN113" s="518"/>
      <c r="QQ113" s="518"/>
      <c r="QR113" s="518"/>
      <c r="QU113" s="518"/>
      <c r="QV113" s="518"/>
      <c r="QY113" s="518"/>
      <c r="QZ113" s="518"/>
      <c r="RC113" s="518"/>
      <c r="RD113" s="518"/>
      <c r="RG113" s="518"/>
      <c r="RH113" s="518"/>
      <c r="RK113" s="518"/>
      <c r="RL113" s="518"/>
      <c r="RO113" s="518"/>
      <c r="RP113" s="518"/>
      <c r="RS113" s="518"/>
      <c r="RT113" s="518"/>
      <c r="RW113" s="518"/>
      <c r="RX113" s="518"/>
      <c r="SA113" s="518"/>
      <c r="SB113" s="518"/>
      <c r="SE113" s="518"/>
      <c r="SF113" s="518"/>
      <c r="SI113" s="518"/>
      <c r="SJ113" s="518"/>
      <c r="SM113" s="518"/>
      <c r="SN113" s="518"/>
      <c r="SQ113" s="518"/>
      <c r="SR113" s="518"/>
      <c r="SU113" s="518"/>
      <c r="SV113" s="518"/>
      <c r="SY113" s="518"/>
      <c r="SZ113" s="518"/>
      <c r="TC113" s="518"/>
      <c r="TD113" s="518"/>
      <c r="TG113" s="518"/>
      <c r="TH113" s="518"/>
      <c r="TK113" s="518"/>
      <c r="TL113" s="518"/>
      <c r="TO113" s="518"/>
      <c r="TP113" s="518"/>
      <c r="TS113" s="518"/>
      <c r="TT113" s="518"/>
      <c r="TW113" s="518"/>
      <c r="TX113" s="518"/>
      <c r="UA113" s="518"/>
      <c r="UB113" s="518"/>
      <c r="UE113" s="518"/>
      <c r="UF113" s="518"/>
      <c r="UI113" s="518"/>
      <c r="UJ113" s="518"/>
      <c r="UM113" s="518"/>
      <c r="UN113" s="518"/>
      <c r="UQ113" s="518"/>
      <c r="UR113" s="518"/>
      <c r="UU113" s="518"/>
      <c r="UV113" s="518"/>
      <c r="UY113" s="518"/>
      <c r="UZ113" s="518"/>
      <c r="VC113" s="518"/>
      <c r="VD113" s="518"/>
      <c r="VG113" s="518"/>
      <c r="VH113" s="518"/>
      <c r="VK113" s="518"/>
      <c r="VL113" s="518"/>
      <c r="VO113" s="518"/>
      <c r="VP113" s="518"/>
      <c r="VS113" s="518"/>
      <c r="VT113" s="518"/>
      <c r="VW113" s="518"/>
      <c r="VX113" s="518"/>
      <c r="WA113" s="518"/>
      <c r="WB113" s="518"/>
      <c r="WE113" s="518"/>
      <c r="WF113" s="518"/>
      <c r="WI113" s="518"/>
      <c r="WJ113" s="518"/>
      <c r="WM113" s="518"/>
      <c r="WN113" s="518"/>
      <c r="WQ113" s="518"/>
      <c r="WR113" s="518"/>
      <c r="WU113" s="518"/>
      <c r="WV113" s="518"/>
      <c r="WY113" s="518"/>
      <c r="WZ113" s="518"/>
      <c r="XC113" s="518"/>
      <c r="XD113" s="518"/>
      <c r="XG113" s="518"/>
      <c r="XH113" s="518"/>
      <c r="XK113" s="518"/>
      <c r="XL113" s="518"/>
      <c r="XO113" s="518"/>
      <c r="XP113" s="518"/>
      <c r="XS113" s="518"/>
      <c r="XT113" s="518"/>
      <c r="XW113" s="518"/>
      <c r="XX113" s="518"/>
      <c r="YA113" s="518"/>
      <c r="YB113" s="518"/>
      <c r="YE113" s="518"/>
      <c r="YF113" s="518"/>
      <c r="YI113" s="518"/>
      <c r="YJ113" s="518"/>
      <c r="YM113" s="518"/>
      <c r="YN113" s="518"/>
      <c r="YQ113" s="518"/>
      <c r="YR113" s="518"/>
      <c r="YU113" s="518"/>
      <c r="YV113" s="518"/>
      <c r="YY113" s="518"/>
      <c r="YZ113" s="518"/>
      <c r="ZC113" s="518"/>
      <c r="ZD113" s="518"/>
      <c r="ZG113" s="518"/>
      <c r="ZH113" s="518"/>
      <c r="ZK113" s="518"/>
      <c r="ZL113" s="518"/>
      <c r="ZO113" s="518"/>
      <c r="ZP113" s="518"/>
      <c r="ZS113" s="518"/>
      <c r="ZT113" s="518"/>
      <c r="ZW113" s="518"/>
      <c r="ZX113" s="518"/>
      <c r="AAA113" s="518"/>
      <c r="AAB113" s="518"/>
      <c r="AAE113" s="518"/>
      <c r="AAF113" s="518"/>
      <c r="AAI113" s="518"/>
      <c r="AAJ113" s="518"/>
      <c r="AAM113" s="518"/>
      <c r="AAN113" s="518"/>
      <c r="AAQ113" s="518"/>
      <c r="AAR113" s="518"/>
      <c r="AAU113" s="518"/>
      <c r="AAV113" s="518"/>
      <c r="AAY113" s="518"/>
      <c r="AAZ113" s="518"/>
      <c r="ABC113" s="518"/>
      <c r="ABD113" s="518"/>
      <c r="ABG113" s="518"/>
      <c r="ABH113" s="518"/>
      <c r="ABK113" s="518"/>
      <c r="ABL113" s="518"/>
      <c r="ABO113" s="518"/>
      <c r="ABP113" s="518"/>
      <c r="ABS113" s="518"/>
      <c r="ABT113" s="518"/>
      <c r="ABW113" s="518"/>
      <c r="ABX113" s="518"/>
      <c r="ACA113" s="518"/>
      <c r="ACB113" s="518"/>
      <c r="ACE113" s="518"/>
      <c r="ACF113" s="518"/>
      <c r="ACI113" s="518"/>
      <c r="ACJ113" s="518"/>
      <c r="ACM113" s="518"/>
      <c r="ACN113" s="518"/>
      <c r="ACQ113" s="518"/>
      <c r="ACR113" s="518"/>
      <c r="ACU113" s="518"/>
      <c r="ACV113" s="518"/>
      <c r="ACY113" s="518"/>
      <c r="ACZ113" s="518"/>
      <c r="ADC113" s="518"/>
      <c r="ADD113" s="518"/>
      <c r="ADG113" s="518"/>
      <c r="ADH113" s="518"/>
      <c r="ADK113" s="518"/>
      <c r="ADL113" s="518"/>
      <c r="ADO113" s="518"/>
      <c r="ADP113" s="518"/>
      <c r="ADS113" s="518"/>
      <c r="ADT113" s="518"/>
      <c r="ADW113" s="518"/>
      <c r="ADX113" s="518"/>
      <c r="AEA113" s="518"/>
      <c r="AEB113" s="518"/>
      <c r="AEE113" s="518"/>
      <c r="AEF113" s="518"/>
      <c r="AEI113" s="518"/>
      <c r="AEJ113" s="518"/>
      <c r="AEM113" s="518"/>
      <c r="AEN113" s="518"/>
      <c r="AEQ113" s="518"/>
      <c r="AER113" s="518"/>
      <c r="AEU113" s="518"/>
      <c r="AEV113" s="518"/>
      <c r="AEY113" s="518"/>
      <c r="AEZ113" s="518"/>
      <c r="AFC113" s="518"/>
      <c r="AFD113" s="518"/>
      <c r="AFG113" s="518"/>
      <c r="AFH113" s="518"/>
      <c r="AFK113" s="518"/>
      <c r="AFL113" s="518"/>
      <c r="AFO113" s="518"/>
      <c r="AFP113" s="518"/>
      <c r="AFS113" s="518"/>
      <c r="AFT113" s="518"/>
      <c r="AFW113" s="518"/>
      <c r="AFX113" s="518"/>
      <c r="AGA113" s="518"/>
      <c r="AGB113" s="518"/>
      <c r="AGE113" s="518"/>
      <c r="AGF113" s="518"/>
      <c r="AGI113" s="518"/>
      <c r="AGJ113" s="518"/>
      <c r="AGM113" s="518"/>
      <c r="AGN113" s="518"/>
      <c r="AGQ113" s="518"/>
      <c r="AGR113" s="518"/>
      <c r="AGU113" s="518"/>
      <c r="AGV113" s="518"/>
      <c r="AGY113" s="518"/>
      <c r="AGZ113" s="518"/>
      <c r="AHC113" s="518"/>
      <c r="AHD113" s="518"/>
      <c r="AHG113" s="518"/>
      <c r="AHH113" s="518"/>
      <c r="AHK113" s="518"/>
      <c r="AHL113" s="518"/>
      <c r="AHO113" s="518"/>
      <c r="AHP113" s="518"/>
      <c r="AHS113" s="518"/>
      <c r="AHT113" s="518"/>
      <c r="AHW113" s="518"/>
      <c r="AHX113" s="518"/>
      <c r="AIA113" s="518"/>
      <c r="AIB113" s="518"/>
      <c r="AIE113" s="518"/>
      <c r="AIF113" s="518"/>
      <c r="AII113" s="518"/>
      <c r="AIJ113" s="518"/>
      <c r="AIM113" s="518"/>
      <c r="AIN113" s="518"/>
      <c r="AIQ113" s="518"/>
      <c r="AIR113" s="518"/>
      <c r="AIU113" s="518"/>
      <c r="AIV113" s="518"/>
      <c r="AIY113" s="518"/>
      <c r="AIZ113" s="518"/>
      <c r="AJC113" s="518"/>
      <c r="AJD113" s="518"/>
      <c r="AJG113" s="518"/>
      <c r="AJH113" s="518"/>
      <c r="AJK113" s="518"/>
      <c r="AJL113" s="518"/>
      <c r="AJO113" s="518"/>
      <c r="AJP113" s="518"/>
      <c r="AJS113" s="518"/>
      <c r="AJT113" s="518"/>
      <c r="AJW113" s="518"/>
      <c r="AJX113" s="518"/>
      <c r="AKA113" s="518"/>
      <c r="AKB113" s="518"/>
      <c r="AKE113" s="518"/>
      <c r="AKF113" s="518"/>
      <c r="AKI113" s="518"/>
      <c r="AKJ113" s="518"/>
      <c r="AKM113" s="518"/>
      <c r="AKN113" s="518"/>
      <c r="AKQ113" s="518"/>
      <c r="AKR113" s="518"/>
      <c r="AKU113" s="518"/>
      <c r="AKV113" s="518"/>
      <c r="AKY113" s="518"/>
      <c r="AKZ113" s="518"/>
      <c r="ALC113" s="518"/>
      <c r="ALD113" s="518"/>
      <c r="ALG113" s="518"/>
      <c r="ALH113" s="518"/>
      <c r="ALK113" s="518"/>
      <c r="ALL113" s="518"/>
      <c r="ALO113" s="518"/>
      <c r="ALP113" s="518"/>
      <c r="ALS113" s="518"/>
      <c r="ALT113" s="518"/>
      <c r="ALW113" s="518"/>
      <c r="ALX113" s="518"/>
      <c r="AMA113" s="518"/>
      <c r="AMB113" s="518"/>
      <c r="AME113" s="518"/>
      <c r="AMF113" s="518"/>
      <c r="AMI113" s="518"/>
      <c r="AMJ113" s="518"/>
    </row>
    <row r="114" customFormat="false" ht="15" hidden="true" customHeight="true" outlineLevel="0" collapsed="false">
      <c r="B114" s="467"/>
      <c r="C114" s="467"/>
      <c r="D114" s="467"/>
      <c r="E114" s="467"/>
      <c r="F114" s="467"/>
      <c r="G114" s="467"/>
      <c r="H114" s="467"/>
      <c r="I114" s="467"/>
      <c r="J114" s="467"/>
      <c r="K114" s="467"/>
      <c r="L114" s="517"/>
      <c r="O114" s="518"/>
      <c r="P114" s="518"/>
      <c r="S114" s="518"/>
      <c r="T114" s="518"/>
      <c r="W114" s="518"/>
      <c r="X114" s="518"/>
      <c r="AA114" s="518"/>
      <c r="AB114" s="518"/>
      <c r="AE114" s="518"/>
      <c r="AF114" s="518"/>
      <c r="AI114" s="518"/>
      <c r="AJ114" s="518"/>
      <c r="AM114" s="518"/>
      <c r="AN114" s="518"/>
      <c r="AQ114" s="518"/>
      <c r="AR114" s="518"/>
      <c r="AU114" s="518"/>
      <c r="AV114" s="518"/>
      <c r="AY114" s="518"/>
      <c r="AZ114" s="518"/>
      <c r="BC114" s="518"/>
      <c r="BD114" s="518"/>
      <c r="BG114" s="518"/>
      <c r="BH114" s="518"/>
      <c r="BK114" s="518"/>
      <c r="BL114" s="518"/>
      <c r="BO114" s="518"/>
      <c r="BP114" s="518"/>
      <c r="BS114" s="518"/>
      <c r="BT114" s="518"/>
      <c r="BW114" s="518"/>
      <c r="BX114" s="518"/>
      <c r="CA114" s="518"/>
      <c r="CB114" s="518"/>
      <c r="CE114" s="518"/>
      <c r="CF114" s="518"/>
      <c r="CI114" s="518"/>
      <c r="CJ114" s="518"/>
      <c r="CM114" s="518"/>
      <c r="CN114" s="518"/>
      <c r="CQ114" s="518"/>
      <c r="CR114" s="518"/>
      <c r="CU114" s="518"/>
      <c r="CV114" s="518"/>
      <c r="CY114" s="518"/>
      <c r="CZ114" s="518"/>
      <c r="DC114" s="518"/>
      <c r="DD114" s="518"/>
      <c r="DG114" s="518"/>
      <c r="DH114" s="518"/>
      <c r="DK114" s="518"/>
      <c r="DL114" s="518"/>
      <c r="DO114" s="518"/>
      <c r="DP114" s="518"/>
      <c r="DS114" s="518"/>
      <c r="DT114" s="518"/>
      <c r="DW114" s="518"/>
      <c r="DX114" s="518"/>
      <c r="EA114" s="518"/>
      <c r="EB114" s="518"/>
      <c r="EE114" s="518"/>
      <c r="EF114" s="518"/>
      <c r="EI114" s="518"/>
      <c r="EJ114" s="518"/>
      <c r="EM114" s="518"/>
      <c r="EN114" s="518"/>
      <c r="EQ114" s="518"/>
      <c r="ER114" s="518"/>
      <c r="EU114" s="518"/>
      <c r="EV114" s="518"/>
      <c r="EY114" s="518"/>
      <c r="EZ114" s="518"/>
      <c r="FC114" s="518"/>
      <c r="FD114" s="518"/>
      <c r="FG114" s="518"/>
      <c r="FH114" s="518"/>
      <c r="FK114" s="518"/>
      <c r="FL114" s="518"/>
      <c r="FO114" s="518"/>
      <c r="FP114" s="518"/>
      <c r="FS114" s="518"/>
      <c r="FT114" s="518"/>
      <c r="FW114" s="518"/>
      <c r="FX114" s="518"/>
      <c r="GA114" s="518"/>
      <c r="GB114" s="518"/>
      <c r="GE114" s="518"/>
      <c r="GF114" s="518"/>
      <c r="GI114" s="518"/>
      <c r="GJ114" s="518"/>
      <c r="GM114" s="518"/>
      <c r="GN114" s="518"/>
      <c r="GQ114" s="518"/>
      <c r="GR114" s="518"/>
      <c r="GU114" s="518"/>
      <c r="GV114" s="518"/>
      <c r="GY114" s="518"/>
      <c r="GZ114" s="518"/>
      <c r="HC114" s="518"/>
      <c r="HD114" s="518"/>
      <c r="HG114" s="518"/>
      <c r="HH114" s="518"/>
      <c r="HK114" s="518"/>
      <c r="HL114" s="518"/>
      <c r="HO114" s="518"/>
      <c r="HP114" s="518"/>
      <c r="HS114" s="518"/>
      <c r="HT114" s="518"/>
      <c r="HW114" s="518"/>
      <c r="HX114" s="518"/>
      <c r="IA114" s="518"/>
      <c r="IB114" s="518"/>
      <c r="IE114" s="518"/>
      <c r="IF114" s="518"/>
      <c r="II114" s="518"/>
      <c r="IJ114" s="518"/>
      <c r="IM114" s="518"/>
      <c r="IN114" s="518"/>
      <c r="IQ114" s="518"/>
      <c r="IR114" s="518"/>
      <c r="IU114" s="518"/>
      <c r="IV114" s="518"/>
      <c r="IY114" s="518"/>
      <c r="IZ114" s="518"/>
      <c r="JC114" s="518"/>
      <c r="JD114" s="518"/>
      <c r="JG114" s="518"/>
      <c r="JH114" s="518"/>
      <c r="JK114" s="518"/>
      <c r="JL114" s="518"/>
      <c r="JO114" s="518"/>
      <c r="JP114" s="518"/>
      <c r="JS114" s="518"/>
      <c r="JT114" s="518"/>
      <c r="JW114" s="518"/>
      <c r="JX114" s="518"/>
      <c r="KA114" s="518"/>
      <c r="KB114" s="518"/>
      <c r="KE114" s="518"/>
      <c r="KF114" s="518"/>
      <c r="KI114" s="518"/>
      <c r="KJ114" s="518"/>
      <c r="KM114" s="518"/>
      <c r="KN114" s="518"/>
      <c r="KQ114" s="518"/>
      <c r="KR114" s="518"/>
      <c r="KU114" s="518"/>
      <c r="KV114" s="518"/>
      <c r="KY114" s="518"/>
      <c r="KZ114" s="518"/>
      <c r="LC114" s="518"/>
      <c r="LD114" s="518"/>
      <c r="LG114" s="518"/>
      <c r="LH114" s="518"/>
      <c r="LK114" s="518"/>
      <c r="LL114" s="518"/>
      <c r="LO114" s="518"/>
      <c r="LP114" s="518"/>
      <c r="LS114" s="518"/>
      <c r="LT114" s="518"/>
      <c r="LW114" s="518"/>
      <c r="LX114" s="518"/>
      <c r="MA114" s="518"/>
      <c r="MB114" s="518"/>
      <c r="ME114" s="518"/>
      <c r="MF114" s="518"/>
      <c r="MI114" s="518"/>
      <c r="MJ114" s="518"/>
      <c r="MM114" s="518"/>
      <c r="MN114" s="518"/>
      <c r="MQ114" s="518"/>
      <c r="MR114" s="518"/>
      <c r="MU114" s="518"/>
      <c r="MV114" s="518"/>
      <c r="MY114" s="518"/>
      <c r="MZ114" s="518"/>
      <c r="NC114" s="518"/>
      <c r="ND114" s="518"/>
      <c r="NG114" s="518"/>
      <c r="NH114" s="518"/>
      <c r="NK114" s="518"/>
      <c r="NL114" s="518"/>
      <c r="NO114" s="518"/>
      <c r="NP114" s="518"/>
      <c r="NS114" s="518"/>
      <c r="NT114" s="518"/>
      <c r="NW114" s="518"/>
      <c r="NX114" s="518"/>
      <c r="OA114" s="518"/>
      <c r="OB114" s="518"/>
      <c r="OE114" s="518"/>
      <c r="OF114" s="518"/>
      <c r="OI114" s="518"/>
      <c r="OJ114" s="518"/>
      <c r="OM114" s="518"/>
      <c r="ON114" s="518"/>
      <c r="OQ114" s="518"/>
      <c r="OR114" s="518"/>
      <c r="OU114" s="518"/>
      <c r="OV114" s="518"/>
      <c r="OY114" s="518"/>
      <c r="OZ114" s="518"/>
      <c r="PC114" s="518"/>
      <c r="PD114" s="518"/>
      <c r="PG114" s="518"/>
      <c r="PH114" s="518"/>
      <c r="PK114" s="518"/>
      <c r="PL114" s="518"/>
      <c r="PO114" s="518"/>
      <c r="PP114" s="518"/>
      <c r="PS114" s="518"/>
      <c r="PT114" s="518"/>
      <c r="PW114" s="518"/>
      <c r="PX114" s="518"/>
      <c r="QA114" s="518"/>
      <c r="QB114" s="518"/>
      <c r="QE114" s="518"/>
      <c r="QF114" s="518"/>
      <c r="QI114" s="518"/>
      <c r="QJ114" s="518"/>
      <c r="QM114" s="518"/>
      <c r="QN114" s="518"/>
      <c r="QQ114" s="518"/>
      <c r="QR114" s="518"/>
      <c r="QU114" s="518"/>
      <c r="QV114" s="518"/>
      <c r="QY114" s="518"/>
      <c r="QZ114" s="518"/>
      <c r="RC114" s="518"/>
      <c r="RD114" s="518"/>
      <c r="RG114" s="518"/>
      <c r="RH114" s="518"/>
      <c r="RK114" s="518"/>
      <c r="RL114" s="518"/>
      <c r="RO114" s="518"/>
      <c r="RP114" s="518"/>
      <c r="RS114" s="518"/>
      <c r="RT114" s="518"/>
      <c r="RW114" s="518"/>
      <c r="RX114" s="518"/>
      <c r="SA114" s="518"/>
      <c r="SB114" s="518"/>
      <c r="SE114" s="518"/>
      <c r="SF114" s="518"/>
      <c r="SI114" s="518"/>
      <c r="SJ114" s="518"/>
      <c r="SM114" s="518"/>
      <c r="SN114" s="518"/>
      <c r="SQ114" s="518"/>
      <c r="SR114" s="518"/>
      <c r="SU114" s="518"/>
      <c r="SV114" s="518"/>
      <c r="SY114" s="518"/>
      <c r="SZ114" s="518"/>
      <c r="TC114" s="518"/>
      <c r="TD114" s="518"/>
      <c r="TG114" s="518"/>
      <c r="TH114" s="518"/>
      <c r="TK114" s="518"/>
      <c r="TL114" s="518"/>
      <c r="TO114" s="518"/>
      <c r="TP114" s="518"/>
      <c r="TS114" s="518"/>
      <c r="TT114" s="518"/>
      <c r="TW114" s="518"/>
      <c r="TX114" s="518"/>
      <c r="UA114" s="518"/>
      <c r="UB114" s="518"/>
      <c r="UE114" s="518"/>
      <c r="UF114" s="518"/>
      <c r="UI114" s="518"/>
      <c r="UJ114" s="518"/>
      <c r="UM114" s="518"/>
      <c r="UN114" s="518"/>
      <c r="UQ114" s="518"/>
      <c r="UR114" s="518"/>
      <c r="UU114" s="518"/>
      <c r="UV114" s="518"/>
      <c r="UY114" s="518"/>
      <c r="UZ114" s="518"/>
      <c r="VC114" s="518"/>
      <c r="VD114" s="518"/>
      <c r="VG114" s="518"/>
      <c r="VH114" s="518"/>
      <c r="VK114" s="518"/>
      <c r="VL114" s="518"/>
      <c r="VO114" s="518"/>
      <c r="VP114" s="518"/>
      <c r="VS114" s="518"/>
      <c r="VT114" s="518"/>
      <c r="VW114" s="518"/>
      <c r="VX114" s="518"/>
      <c r="WA114" s="518"/>
      <c r="WB114" s="518"/>
      <c r="WE114" s="518"/>
      <c r="WF114" s="518"/>
      <c r="WI114" s="518"/>
      <c r="WJ114" s="518"/>
      <c r="WM114" s="518"/>
      <c r="WN114" s="518"/>
      <c r="WQ114" s="518"/>
      <c r="WR114" s="518"/>
      <c r="WU114" s="518"/>
      <c r="WV114" s="518"/>
      <c r="WY114" s="518"/>
      <c r="WZ114" s="518"/>
      <c r="XC114" s="518"/>
      <c r="XD114" s="518"/>
      <c r="XG114" s="518"/>
      <c r="XH114" s="518"/>
      <c r="XK114" s="518"/>
      <c r="XL114" s="518"/>
      <c r="XO114" s="518"/>
      <c r="XP114" s="518"/>
      <c r="XS114" s="518"/>
      <c r="XT114" s="518"/>
      <c r="XW114" s="518"/>
      <c r="XX114" s="518"/>
      <c r="YA114" s="518"/>
      <c r="YB114" s="518"/>
      <c r="YE114" s="518"/>
      <c r="YF114" s="518"/>
      <c r="YI114" s="518"/>
      <c r="YJ114" s="518"/>
      <c r="YM114" s="518"/>
      <c r="YN114" s="518"/>
      <c r="YQ114" s="518"/>
      <c r="YR114" s="518"/>
      <c r="YU114" s="518"/>
      <c r="YV114" s="518"/>
      <c r="YY114" s="518"/>
      <c r="YZ114" s="518"/>
      <c r="ZC114" s="518"/>
      <c r="ZD114" s="518"/>
      <c r="ZG114" s="518"/>
      <c r="ZH114" s="518"/>
      <c r="ZK114" s="518"/>
      <c r="ZL114" s="518"/>
      <c r="ZO114" s="518"/>
      <c r="ZP114" s="518"/>
      <c r="ZS114" s="518"/>
      <c r="ZT114" s="518"/>
      <c r="ZW114" s="518"/>
      <c r="ZX114" s="518"/>
      <c r="AAA114" s="518"/>
      <c r="AAB114" s="518"/>
      <c r="AAE114" s="518"/>
      <c r="AAF114" s="518"/>
      <c r="AAI114" s="518"/>
      <c r="AAJ114" s="518"/>
      <c r="AAM114" s="518"/>
      <c r="AAN114" s="518"/>
      <c r="AAQ114" s="518"/>
      <c r="AAR114" s="518"/>
      <c r="AAU114" s="518"/>
      <c r="AAV114" s="518"/>
      <c r="AAY114" s="518"/>
      <c r="AAZ114" s="518"/>
      <c r="ABC114" s="518"/>
      <c r="ABD114" s="518"/>
      <c r="ABG114" s="518"/>
      <c r="ABH114" s="518"/>
      <c r="ABK114" s="518"/>
      <c r="ABL114" s="518"/>
      <c r="ABO114" s="518"/>
      <c r="ABP114" s="518"/>
      <c r="ABS114" s="518"/>
      <c r="ABT114" s="518"/>
      <c r="ABW114" s="518"/>
      <c r="ABX114" s="518"/>
      <c r="ACA114" s="518"/>
      <c r="ACB114" s="518"/>
      <c r="ACE114" s="518"/>
      <c r="ACF114" s="518"/>
      <c r="ACI114" s="518"/>
      <c r="ACJ114" s="518"/>
      <c r="ACM114" s="518"/>
      <c r="ACN114" s="518"/>
      <c r="ACQ114" s="518"/>
      <c r="ACR114" s="518"/>
      <c r="ACU114" s="518"/>
      <c r="ACV114" s="518"/>
      <c r="ACY114" s="518"/>
      <c r="ACZ114" s="518"/>
      <c r="ADC114" s="518"/>
      <c r="ADD114" s="518"/>
      <c r="ADG114" s="518"/>
      <c r="ADH114" s="518"/>
      <c r="ADK114" s="518"/>
      <c r="ADL114" s="518"/>
      <c r="ADO114" s="518"/>
      <c r="ADP114" s="518"/>
      <c r="ADS114" s="518"/>
      <c r="ADT114" s="518"/>
      <c r="ADW114" s="518"/>
      <c r="ADX114" s="518"/>
      <c r="AEA114" s="518"/>
      <c r="AEB114" s="518"/>
      <c r="AEE114" s="518"/>
      <c r="AEF114" s="518"/>
      <c r="AEI114" s="518"/>
      <c r="AEJ114" s="518"/>
      <c r="AEM114" s="518"/>
      <c r="AEN114" s="518"/>
      <c r="AEQ114" s="518"/>
      <c r="AER114" s="518"/>
      <c r="AEU114" s="518"/>
      <c r="AEV114" s="518"/>
      <c r="AEY114" s="518"/>
      <c r="AEZ114" s="518"/>
      <c r="AFC114" s="518"/>
      <c r="AFD114" s="518"/>
      <c r="AFG114" s="518"/>
      <c r="AFH114" s="518"/>
      <c r="AFK114" s="518"/>
      <c r="AFL114" s="518"/>
      <c r="AFO114" s="518"/>
      <c r="AFP114" s="518"/>
      <c r="AFS114" s="518"/>
      <c r="AFT114" s="518"/>
      <c r="AFW114" s="518"/>
      <c r="AFX114" s="518"/>
      <c r="AGA114" s="518"/>
      <c r="AGB114" s="518"/>
      <c r="AGE114" s="518"/>
      <c r="AGF114" s="518"/>
      <c r="AGI114" s="518"/>
      <c r="AGJ114" s="518"/>
      <c r="AGM114" s="518"/>
      <c r="AGN114" s="518"/>
      <c r="AGQ114" s="518"/>
      <c r="AGR114" s="518"/>
      <c r="AGU114" s="518"/>
      <c r="AGV114" s="518"/>
      <c r="AGY114" s="518"/>
      <c r="AGZ114" s="518"/>
      <c r="AHC114" s="518"/>
      <c r="AHD114" s="518"/>
      <c r="AHG114" s="518"/>
      <c r="AHH114" s="518"/>
      <c r="AHK114" s="518"/>
      <c r="AHL114" s="518"/>
      <c r="AHO114" s="518"/>
      <c r="AHP114" s="518"/>
      <c r="AHS114" s="518"/>
      <c r="AHT114" s="518"/>
      <c r="AHW114" s="518"/>
      <c r="AHX114" s="518"/>
      <c r="AIA114" s="518"/>
      <c r="AIB114" s="518"/>
      <c r="AIE114" s="518"/>
      <c r="AIF114" s="518"/>
      <c r="AII114" s="518"/>
      <c r="AIJ114" s="518"/>
      <c r="AIM114" s="518"/>
      <c r="AIN114" s="518"/>
      <c r="AIQ114" s="518"/>
      <c r="AIR114" s="518"/>
      <c r="AIU114" s="518"/>
      <c r="AIV114" s="518"/>
      <c r="AIY114" s="518"/>
      <c r="AIZ114" s="518"/>
      <c r="AJC114" s="518"/>
      <c r="AJD114" s="518"/>
      <c r="AJG114" s="518"/>
      <c r="AJH114" s="518"/>
      <c r="AJK114" s="518"/>
      <c r="AJL114" s="518"/>
      <c r="AJO114" s="518"/>
      <c r="AJP114" s="518"/>
      <c r="AJS114" s="518"/>
      <c r="AJT114" s="518"/>
      <c r="AJW114" s="518"/>
      <c r="AJX114" s="518"/>
      <c r="AKA114" s="518"/>
      <c r="AKB114" s="518"/>
      <c r="AKE114" s="518"/>
      <c r="AKF114" s="518"/>
      <c r="AKI114" s="518"/>
      <c r="AKJ114" s="518"/>
      <c r="AKM114" s="518"/>
      <c r="AKN114" s="518"/>
      <c r="AKQ114" s="518"/>
      <c r="AKR114" s="518"/>
      <c r="AKU114" s="518"/>
      <c r="AKV114" s="518"/>
      <c r="AKY114" s="518"/>
      <c r="AKZ114" s="518"/>
      <c r="ALC114" s="518"/>
      <c r="ALD114" s="518"/>
      <c r="ALG114" s="518"/>
      <c r="ALH114" s="518"/>
      <c r="ALK114" s="518"/>
      <c r="ALL114" s="518"/>
      <c r="ALO114" s="518"/>
      <c r="ALP114" s="518"/>
      <c r="ALS114" s="518"/>
      <c r="ALT114" s="518"/>
      <c r="ALW114" s="518"/>
      <c r="ALX114" s="518"/>
      <c r="AMA114" s="518"/>
      <c r="AMB114" s="518"/>
      <c r="AME114" s="518"/>
      <c r="AMF114" s="518"/>
      <c r="AMI114" s="518"/>
      <c r="AMJ114" s="518"/>
    </row>
    <row r="115" customFormat="false" ht="15" hidden="true" customHeight="true" outlineLevel="0" collapsed="false">
      <c r="B115" s="467"/>
      <c r="C115" s="467"/>
      <c r="D115" s="467"/>
      <c r="E115" s="467"/>
      <c r="F115" s="467"/>
      <c r="G115" s="467"/>
      <c r="H115" s="467"/>
      <c r="I115" s="467"/>
      <c r="J115" s="467"/>
      <c r="K115" s="467"/>
      <c r="L115" s="517"/>
      <c r="O115" s="518"/>
      <c r="P115" s="518"/>
      <c r="S115" s="518"/>
      <c r="T115" s="518"/>
      <c r="W115" s="518"/>
      <c r="X115" s="518"/>
      <c r="AA115" s="518"/>
      <c r="AB115" s="518"/>
      <c r="AE115" s="518"/>
      <c r="AF115" s="518"/>
      <c r="AI115" s="518"/>
      <c r="AJ115" s="518"/>
      <c r="AM115" s="518"/>
      <c r="AN115" s="518"/>
      <c r="AQ115" s="518"/>
      <c r="AR115" s="518"/>
      <c r="AU115" s="518"/>
      <c r="AV115" s="518"/>
      <c r="AY115" s="518"/>
      <c r="AZ115" s="518"/>
      <c r="BC115" s="518"/>
      <c r="BD115" s="518"/>
      <c r="BG115" s="518"/>
      <c r="BH115" s="518"/>
      <c r="BK115" s="518"/>
      <c r="BL115" s="518"/>
      <c r="BO115" s="518"/>
      <c r="BP115" s="518"/>
      <c r="BS115" s="518"/>
      <c r="BT115" s="518"/>
      <c r="BW115" s="518"/>
      <c r="BX115" s="518"/>
      <c r="CA115" s="518"/>
      <c r="CB115" s="518"/>
      <c r="CE115" s="518"/>
      <c r="CF115" s="518"/>
      <c r="CI115" s="518"/>
      <c r="CJ115" s="518"/>
      <c r="CM115" s="518"/>
      <c r="CN115" s="518"/>
      <c r="CQ115" s="518"/>
      <c r="CR115" s="518"/>
      <c r="CU115" s="518"/>
      <c r="CV115" s="518"/>
      <c r="CY115" s="518"/>
      <c r="CZ115" s="518"/>
      <c r="DC115" s="518"/>
      <c r="DD115" s="518"/>
      <c r="DG115" s="518"/>
      <c r="DH115" s="518"/>
      <c r="DK115" s="518"/>
      <c r="DL115" s="518"/>
      <c r="DO115" s="518"/>
      <c r="DP115" s="518"/>
      <c r="DS115" s="518"/>
      <c r="DT115" s="518"/>
      <c r="DW115" s="518"/>
      <c r="DX115" s="518"/>
      <c r="EA115" s="518"/>
      <c r="EB115" s="518"/>
      <c r="EE115" s="518"/>
      <c r="EF115" s="518"/>
      <c r="EI115" s="518"/>
      <c r="EJ115" s="518"/>
      <c r="EM115" s="518"/>
      <c r="EN115" s="518"/>
      <c r="EQ115" s="518"/>
      <c r="ER115" s="518"/>
      <c r="EU115" s="518"/>
      <c r="EV115" s="518"/>
      <c r="EY115" s="518"/>
      <c r="EZ115" s="518"/>
      <c r="FC115" s="518"/>
      <c r="FD115" s="518"/>
      <c r="FG115" s="518"/>
      <c r="FH115" s="518"/>
      <c r="FK115" s="518"/>
      <c r="FL115" s="518"/>
      <c r="FO115" s="518"/>
      <c r="FP115" s="518"/>
      <c r="FS115" s="518"/>
      <c r="FT115" s="518"/>
      <c r="FW115" s="518"/>
      <c r="FX115" s="518"/>
      <c r="GA115" s="518"/>
      <c r="GB115" s="518"/>
      <c r="GE115" s="518"/>
      <c r="GF115" s="518"/>
      <c r="GI115" s="518"/>
      <c r="GJ115" s="518"/>
      <c r="GM115" s="518"/>
      <c r="GN115" s="518"/>
      <c r="GQ115" s="518"/>
      <c r="GR115" s="518"/>
      <c r="GU115" s="518"/>
      <c r="GV115" s="518"/>
      <c r="GY115" s="518"/>
      <c r="GZ115" s="518"/>
      <c r="HC115" s="518"/>
      <c r="HD115" s="518"/>
      <c r="HG115" s="518"/>
      <c r="HH115" s="518"/>
      <c r="HK115" s="518"/>
      <c r="HL115" s="518"/>
      <c r="HO115" s="518"/>
      <c r="HP115" s="518"/>
      <c r="HS115" s="518"/>
      <c r="HT115" s="518"/>
      <c r="HW115" s="518"/>
      <c r="HX115" s="518"/>
      <c r="IA115" s="518"/>
      <c r="IB115" s="518"/>
      <c r="IE115" s="518"/>
      <c r="IF115" s="518"/>
      <c r="II115" s="518"/>
      <c r="IJ115" s="518"/>
      <c r="IM115" s="518"/>
      <c r="IN115" s="518"/>
      <c r="IQ115" s="518"/>
      <c r="IR115" s="518"/>
      <c r="IU115" s="518"/>
      <c r="IV115" s="518"/>
      <c r="IY115" s="518"/>
      <c r="IZ115" s="518"/>
      <c r="JC115" s="518"/>
      <c r="JD115" s="518"/>
      <c r="JG115" s="518"/>
      <c r="JH115" s="518"/>
      <c r="JK115" s="518"/>
      <c r="JL115" s="518"/>
      <c r="JO115" s="518"/>
      <c r="JP115" s="518"/>
      <c r="JS115" s="518"/>
      <c r="JT115" s="518"/>
      <c r="JW115" s="518"/>
      <c r="JX115" s="518"/>
      <c r="KA115" s="518"/>
      <c r="KB115" s="518"/>
      <c r="KE115" s="518"/>
      <c r="KF115" s="518"/>
      <c r="KI115" s="518"/>
      <c r="KJ115" s="518"/>
      <c r="KM115" s="518"/>
      <c r="KN115" s="518"/>
      <c r="KQ115" s="518"/>
      <c r="KR115" s="518"/>
      <c r="KU115" s="518"/>
      <c r="KV115" s="518"/>
      <c r="KY115" s="518"/>
      <c r="KZ115" s="518"/>
      <c r="LC115" s="518"/>
      <c r="LD115" s="518"/>
      <c r="LG115" s="518"/>
      <c r="LH115" s="518"/>
      <c r="LK115" s="518"/>
      <c r="LL115" s="518"/>
      <c r="LO115" s="518"/>
      <c r="LP115" s="518"/>
      <c r="LS115" s="518"/>
      <c r="LT115" s="518"/>
      <c r="LW115" s="518"/>
      <c r="LX115" s="518"/>
      <c r="MA115" s="518"/>
      <c r="MB115" s="518"/>
      <c r="ME115" s="518"/>
      <c r="MF115" s="518"/>
      <c r="MI115" s="518"/>
      <c r="MJ115" s="518"/>
      <c r="MM115" s="518"/>
      <c r="MN115" s="518"/>
      <c r="MQ115" s="518"/>
      <c r="MR115" s="518"/>
      <c r="MU115" s="518"/>
      <c r="MV115" s="518"/>
      <c r="MY115" s="518"/>
      <c r="MZ115" s="518"/>
      <c r="NC115" s="518"/>
      <c r="ND115" s="518"/>
      <c r="NG115" s="518"/>
      <c r="NH115" s="518"/>
      <c r="NK115" s="518"/>
      <c r="NL115" s="518"/>
      <c r="NO115" s="518"/>
      <c r="NP115" s="518"/>
      <c r="NS115" s="518"/>
      <c r="NT115" s="518"/>
      <c r="NW115" s="518"/>
      <c r="NX115" s="518"/>
      <c r="OA115" s="518"/>
      <c r="OB115" s="518"/>
      <c r="OE115" s="518"/>
      <c r="OF115" s="518"/>
      <c r="OI115" s="518"/>
      <c r="OJ115" s="518"/>
      <c r="OM115" s="518"/>
      <c r="ON115" s="518"/>
      <c r="OQ115" s="518"/>
      <c r="OR115" s="518"/>
      <c r="OU115" s="518"/>
      <c r="OV115" s="518"/>
      <c r="OY115" s="518"/>
      <c r="OZ115" s="518"/>
      <c r="PC115" s="518"/>
      <c r="PD115" s="518"/>
      <c r="PG115" s="518"/>
      <c r="PH115" s="518"/>
      <c r="PK115" s="518"/>
      <c r="PL115" s="518"/>
      <c r="PO115" s="518"/>
      <c r="PP115" s="518"/>
      <c r="PS115" s="518"/>
      <c r="PT115" s="518"/>
      <c r="PW115" s="518"/>
      <c r="PX115" s="518"/>
      <c r="QA115" s="518"/>
      <c r="QB115" s="518"/>
      <c r="QE115" s="518"/>
      <c r="QF115" s="518"/>
      <c r="QI115" s="518"/>
      <c r="QJ115" s="518"/>
      <c r="QM115" s="518"/>
      <c r="QN115" s="518"/>
      <c r="QQ115" s="518"/>
      <c r="QR115" s="518"/>
      <c r="QU115" s="518"/>
      <c r="QV115" s="518"/>
      <c r="QY115" s="518"/>
      <c r="QZ115" s="518"/>
      <c r="RC115" s="518"/>
      <c r="RD115" s="518"/>
      <c r="RG115" s="518"/>
      <c r="RH115" s="518"/>
      <c r="RK115" s="518"/>
      <c r="RL115" s="518"/>
      <c r="RO115" s="518"/>
      <c r="RP115" s="518"/>
      <c r="RS115" s="518"/>
      <c r="RT115" s="518"/>
      <c r="RW115" s="518"/>
      <c r="RX115" s="518"/>
      <c r="SA115" s="518"/>
      <c r="SB115" s="518"/>
      <c r="SE115" s="518"/>
      <c r="SF115" s="518"/>
      <c r="SI115" s="518"/>
      <c r="SJ115" s="518"/>
      <c r="SM115" s="518"/>
      <c r="SN115" s="518"/>
      <c r="SQ115" s="518"/>
      <c r="SR115" s="518"/>
      <c r="SU115" s="518"/>
      <c r="SV115" s="518"/>
      <c r="SY115" s="518"/>
      <c r="SZ115" s="518"/>
      <c r="TC115" s="518"/>
      <c r="TD115" s="518"/>
      <c r="TG115" s="518"/>
      <c r="TH115" s="518"/>
      <c r="TK115" s="518"/>
      <c r="TL115" s="518"/>
      <c r="TO115" s="518"/>
      <c r="TP115" s="518"/>
      <c r="TS115" s="518"/>
      <c r="TT115" s="518"/>
      <c r="TW115" s="518"/>
      <c r="TX115" s="518"/>
      <c r="UA115" s="518"/>
      <c r="UB115" s="518"/>
      <c r="UE115" s="518"/>
      <c r="UF115" s="518"/>
      <c r="UI115" s="518"/>
      <c r="UJ115" s="518"/>
      <c r="UM115" s="518"/>
      <c r="UN115" s="518"/>
      <c r="UQ115" s="518"/>
      <c r="UR115" s="518"/>
      <c r="UU115" s="518"/>
      <c r="UV115" s="518"/>
      <c r="UY115" s="518"/>
      <c r="UZ115" s="518"/>
      <c r="VC115" s="518"/>
      <c r="VD115" s="518"/>
      <c r="VG115" s="518"/>
      <c r="VH115" s="518"/>
      <c r="VK115" s="518"/>
      <c r="VL115" s="518"/>
      <c r="VO115" s="518"/>
      <c r="VP115" s="518"/>
      <c r="VS115" s="518"/>
      <c r="VT115" s="518"/>
      <c r="VW115" s="518"/>
      <c r="VX115" s="518"/>
      <c r="WA115" s="518"/>
      <c r="WB115" s="518"/>
      <c r="WE115" s="518"/>
      <c r="WF115" s="518"/>
      <c r="WI115" s="518"/>
      <c r="WJ115" s="518"/>
      <c r="WM115" s="518"/>
      <c r="WN115" s="518"/>
      <c r="WQ115" s="518"/>
      <c r="WR115" s="518"/>
      <c r="WU115" s="518"/>
      <c r="WV115" s="518"/>
      <c r="WY115" s="518"/>
      <c r="WZ115" s="518"/>
      <c r="XC115" s="518"/>
      <c r="XD115" s="518"/>
      <c r="XG115" s="518"/>
      <c r="XH115" s="518"/>
      <c r="XK115" s="518"/>
      <c r="XL115" s="518"/>
      <c r="XO115" s="518"/>
      <c r="XP115" s="518"/>
      <c r="XS115" s="518"/>
      <c r="XT115" s="518"/>
      <c r="XW115" s="518"/>
      <c r="XX115" s="518"/>
      <c r="YA115" s="518"/>
      <c r="YB115" s="518"/>
      <c r="YE115" s="518"/>
      <c r="YF115" s="518"/>
      <c r="YI115" s="518"/>
      <c r="YJ115" s="518"/>
      <c r="YM115" s="518"/>
      <c r="YN115" s="518"/>
      <c r="YQ115" s="518"/>
      <c r="YR115" s="518"/>
      <c r="YU115" s="518"/>
      <c r="YV115" s="518"/>
      <c r="YY115" s="518"/>
      <c r="YZ115" s="518"/>
      <c r="ZC115" s="518"/>
      <c r="ZD115" s="518"/>
      <c r="ZG115" s="518"/>
      <c r="ZH115" s="518"/>
      <c r="ZK115" s="518"/>
      <c r="ZL115" s="518"/>
      <c r="ZO115" s="518"/>
      <c r="ZP115" s="518"/>
      <c r="ZS115" s="518"/>
      <c r="ZT115" s="518"/>
      <c r="ZW115" s="518"/>
      <c r="ZX115" s="518"/>
      <c r="AAA115" s="518"/>
      <c r="AAB115" s="518"/>
      <c r="AAE115" s="518"/>
      <c r="AAF115" s="518"/>
      <c r="AAI115" s="518"/>
      <c r="AAJ115" s="518"/>
      <c r="AAM115" s="518"/>
      <c r="AAN115" s="518"/>
      <c r="AAQ115" s="518"/>
      <c r="AAR115" s="518"/>
      <c r="AAU115" s="518"/>
      <c r="AAV115" s="518"/>
      <c r="AAY115" s="518"/>
      <c r="AAZ115" s="518"/>
      <c r="ABC115" s="518"/>
      <c r="ABD115" s="518"/>
      <c r="ABG115" s="518"/>
      <c r="ABH115" s="518"/>
      <c r="ABK115" s="518"/>
      <c r="ABL115" s="518"/>
      <c r="ABO115" s="518"/>
      <c r="ABP115" s="518"/>
      <c r="ABS115" s="518"/>
      <c r="ABT115" s="518"/>
      <c r="ABW115" s="518"/>
      <c r="ABX115" s="518"/>
      <c r="ACA115" s="518"/>
      <c r="ACB115" s="518"/>
      <c r="ACE115" s="518"/>
      <c r="ACF115" s="518"/>
      <c r="ACI115" s="518"/>
      <c r="ACJ115" s="518"/>
      <c r="ACM115" s="518"/>
      <c r="ACN115" s="518"/>
      <c r="ACQ115" s="518"/>
      <c r="ACR115" s="518"/>
      <c r="ACU115" s="518"/>
      <c r="ACV115" s="518"/>
      <c r="ACY115" s="518"/>
      <c r="ACZ115" s="518"/>
      <c r="ADC115" s="518"/>
      <c r="ADD115" s="518"/>
      <c r="ADG115" s="518"/>
      <c r="ADH115" s="518"/>
      <c r="ADK115" s="518"/>
      <c r="ADL115" s="518"/>
      <c r="ADO115" s="518"/>
      <c r="ADP115" s="518"/>
      <c r="ADS115" s="518"/>
      <c r="ADT115" s="518"/>
      <c r="ADW115" s="518"/>
      <c r="ADX115" s="518"/>
      <c r="AEA115" s="518"/>
      <c r="AEB115" s="518"/>
      <c r="AEE115" s="518"/>
      <c r="AEF115" s="518"/>
      <c r="AEI115" s="518"/>
      <c r="AEJ115" s="518"/>
      <c r="AEM115" s="518"/>
      <c r="AEN115" s="518"/>
      <c r="AEQ115" s="518"/>
      <c r="AER115" s="518"/>
      <c r="AEU115" s="518"/>
      <c r="AEV115" s="518"/>
      <c r="AEY115" s="518"/>
      <c r="AEZ115" s="518"/>
      <c r="AFC115" s="518"/>
      <c r="AFD115" s="518"/>
      <c r="AFG115" s="518"/>
      <c r="AFH115" s="518"/>
      <c r="AFK115" s="518"/>
      <c r="AFL115" s="518"/>
      <c r="AFO115" s="518"/>
      <c r="AFP115" s="518"/>
      <c r="AFS115" s="518"/>
      <c r="AFT115" s="518"/>
      <c r="AFW115" s="518"/>
      <c r="AFX115" s="518"/>
      <c r="AGA115" s="518"/>
      <c r="AGB115" s="518"/>
      <c r="AGE115" s="518"/>
      <c r="AGF115" s="518"/>
      <c r="AGI115" s="518"/>
      <c r="AGJ115" s="518"/>
      <c r="AGM115" s="518"/>
      <c r="AGN115" s="518"/>
      <c r="AGQ115" s="518"/>
      <c r="AGR115" s="518"/>
      <c r="AGU115" s="518"/>
      <c r="AGV115" s="518"/>
      <c r="AGY115" s="518"/>
      <c r="AGZ115" s="518"/>
      <c r="AHC115" s="518"/>
      <c r="AHD115" s="518"/>
      <c r="AHG115" s="518"/>
      <c r="AHH115" s="518"/>
      <c r="AHK115" s="518"/>
      <c r="AHL115" s="518"/>
      <c r="AHO115" s="518"/>
      <c r="AHP115" s="518"/>
      <c r="AHS115" s="518"/>
      <c r="AHT115" s="518"/>
      <c r="AHW115" s="518"/>
      <c r="AHX115" s="518"/>
      <c r="AIA115" s="518"/>
      <c r="AIB115" s="518"/>
      <c r="AIE115" s="518"/>
      <c r="AIF115" s="518"/>
      <c r="AII115" s="518"/>
      <c r="AIJ115" s="518"/>
      <c r="AIM115" s="518"/>
      <c r="AIN115" s="518"/>
      <c r="AIQ115" s="518"/>
      <c r="AIR115" s="518"/>
      <c r="AIU115" s="518"/>
      <c r="AIV115" s="518"/>
      <c r="AIY115" s="518"/>
      <c r="AIZ115" s="518"/>
      <c r="AJC115" s="518"/>
      <c r="AJD115" s="518"/>
      <c r="AJG115" s="518"/>
      <c r="AJH115" s="518"/>
      <c r="AJK115" s="518"/>
      <c r="AJL115" s="518"/>
      <c r="AJO115" s="518"/>
      <c r="AJP115" s="518"/>
      <c r="AJS115" s="518"/>
      <c r="AJT115" s="518"/>
      <c r="AJW115" s="518"/>
      <c r="AJX115" s="518"/>
      <c r="AKA115" s="518"/>
      <c r="AKB115" s="518"/>
      <c r="AKE115" s="518"/>
      <c r="AKF115" s="518"/>
      <c r="AKI115" s="518"/>
      <c r="AKJ115" s="518"/>
      <c r="AKM115" s="518"/>
      <c r="AKN115" s="518"/>
      <c r="AKQ115" s="518"/>
      <c r="AKR115" s="518"/>
      <c r="AKU115" s="518"/>
      <c r="AKV115" s="518"/>
      <c r="AKY115" s="518"/>
      <c r="AKZ115" s="518"/>
      <c r="ALC115" s="518"/>
      <c r="ALD115" s="518"/>
      <c r="ALG115" s="518"/>
      <c r="ALH115" s="518"/>
      <c r="ALK115" s="518"/>
      <c r="ALL115" s="518"/>
      <c r="ALO115" s="518"/>
      <c r="ALP115" s="518"/>
      <c r="ALS115" s="518"/>
      <c r="ALT115" s="518"/>
      <c r="ALW115" s="518"/>
      <c r="ALX115" s="518"/>
      <c r="AMA115" s="518"/>
      <c r="AMB115" s="518"/>
      <c r="AME115" s="518"/>
      <c r="AMF115" s="518"/>
      <c r="AMI115" s="518"/>
      <c r="AMJ115" s="518"/>
    </row>
    <row r="116" customFormat="false" ht="15" hidden="true" customHeight="true" outlineLevel="0" collapsed="false">
      <c r="B116" s="467"/>
      <c r="C116" s="467"/>
      <c r="D116" s="467"/>
      <c r="E116" s="467"/>
      <c r="F116" s="467"/>
      <c r="G116" s="467"/>
      <c r="H116" s="467"/>
      <c r="I116" s="467"/>
      <c r="J116" s="467"/>
      <c r="K116" s="467"/>
      <c r="L116" s="517"/>
      <c r="O116" s="518"/>
      <c r="P116" s="518"/>
      <c r="S116" s="518"/>
      <c r="T116" s="518"/>
      <c r="W116" s="518"/>
      <c r="X116" s="518"/>
      <c r="AA116" s="518"/>
      <c r="AB116" s="518"/>
      <c r="AE116" s="518"/>
      <c r="AF116" s="518"/>
      <c r="AI116" s="518"/>
      <c r="AJ116" s="518"/>
      <c r="AM116" s="518"/>
      <c r="AN116" s="518"/>
      <c r="AQ116" s="518"/>
      <c r="AR116" s="518"/>
      <c r="AU116" s="518"/>
      <c r="AV116" s="518"/>
      <c r="AY116" s="518"/>
      <c r="AZ116" s="518"/>
      <c r="BC116" s="518"/>
      <c r="BD116" s="518"/>
      <c r="BG116" s="518"/>
      <c r="BH116" s="518"/>
      <c r="BK116" s="518"/>
      <c r="BL116" s="518"/>
      <c r="BO116" s="518"/>
      <c r="BP116" s="518"/>
      <c r="BS116" s="518"/>
      <c r="BT116" s="518"/>
      <c r="BW116" s="518"/>
      <c r="BX116" s="518"/>
      <c r="CA116" s="518"/>
      <c r="CB116" s="518"/>
      <c r="CE116" s="518"/>
      <c r="CF116" s="518"/>
      <c r="CI116" s="518"/>
      <c r="CJ116" s="518"/>
      <c r="CM116" s="518"/>
      <c r="CN116" s="518"/>
      <c r="CQ116" s="518"/>
      <c r="CR116" s="518"/>
      <c r="CU116" s="518"/>
      <c r="CV116" s="518"/>
      <c r="CY116" s="518"/>
      <c r="CZ116" s="518"/>
      <c r="DC116" s="518"/>
      <c r="DD116" s="518"/>
      <c r="DG116" s="518"/>
      <c r="DH116" s="518"/>
      <c r="DK116" s="518"/>
      <c r="DL116" s="518"/>
      <c r="DO116" s="518"/>
      <c r="DP116" s="518"/>
      <c r="DS116" s="518"/>
      <c r="DT116" s="518"/>
      <c r="DW116" s="518"/>
      <c r="DX116" s="518"/>
      <c r="EA116" s="518"/>
      <c r="EB116" s="518"/>
      <c r="EE116" s="518"/>
      <c r="EF116" s="518"/>
      <c r="EI116" s="518"/>
      <c r="EJ116" s="518"/>
      <c r="EM116" s="518"/>
      <c r="EN116" s="518"/>
      <c r="EQ116" s="518"/>
      <c r="ER116" s="518"/>
      <c r="EU116" s="518"/>
      <c r="EV116" s="518"/>
      <c r="EY116" s="518"/>
      <c r="EZ116" s="518"/>
      <c r="FC116" s="518"/>
      <c r="FD116" s="518"/>
      <c r="FG116" s="518"/>
      <c r="FH116" s="518"/>
      <c r="FK116" s="518"/>
      <c r="FL116" s="518"/>
      <c r="FO116" s="518"/>
      <c r="FP116" s="518"/>
      <c r="FS116" s="518"/>
      <c r="FT116" s="518"/>
      <c r="FW116" s="518"/>
      <c r="FX116" s="518"/>
      <c r="GA116" s="518"/>
      <c r="GB116" s="518"/>
      <c r="GE116" s="518"/>
      <c r="GF116" s="518"/>
      <c r="GI116" s="518"/>
      <c r="GJ116" s="518"/>
      <c r="GM116" s="518"/>
      <c r="GN116" s="518"/>
      <c r="GQ116" s="518"/>
      <c r="GR116" s="518"/>
      <c r="GU116" s="518"/>
      <c r="GV116" s="518"/>
      <c r="GY116" s="518"/>
      <c r="GZ116" s="518"/>
      <c r="HC116" s="518"/>
      <c r="HD116" s="518"/>
      <c r="HG116" s="518"/>
      <c r="HH116" s="518"/>
      <c r="HK116" s="518"/>
      <c r="HL116" s="518"/>
      <c r="HO116" s="518"/>
      <c r="HP116" s="518"/>
      <c r="HS116" s="518"/>
      <c r="HT116" s="518"/>
      <c r="HW116" s="518"/>
      <c r="HX116" s="518"/>
      <c r="IA116" s="518"/>
      <c r="IB116" s="518"/>
      <c r="IE116" s="518"/>
      <c r="IF116" s="518"/>
      <c r="II116" s="518"/>
      <c r="IJ116" s="518"/>
      <c r="IM116" s="518"/>
      <c r="IN116" s="518"/>
      <c r="IQ116" s="518"/>
      <c r="IR116" s="518"/>
      <c r="IU116" s="518"/>
      <c r="IV116" s="518"/>
      <c r="IY116" s="518"/>
      <c r="IZ116" s="518"/>
      <c r="JC116" s="518"/>
      <c r="JD116" s="518"/>
      <c r="JG116" s="518"/>
      <c r="JH116" s="518"/>
      <c r="JK116" s="518"/>
      <c r="JL116" s="518"/>
      <c r="JO116" s="518"/>
      <c r="JP116" s="518"/>
      <c r="JS116" s="518"/>
      <c r="JT116" s="518"/>
      <c r="JW116" s="518"/>
      <c r="JX116" s="518"/>
      <c r="KA116" s="518"/>
      <c r="KB116" s="518"/>
      <c r="KE116" s="518"/>
      <c r="KF116" s="518"/>
      <c r="KI116" s="518"/>
      <c r="KJ116" s="518"/>
      <c r="KM116" s="518"/>
      <c r="KN116" s="518"/>
      <c r="KQ116" s="518"/>
      <c r="KR116" s="518"/>
      <c r="KU116" s="518"/>
      <c r="KV116" s="518"/>
      <c r="KY116" s="518"/>
      <c r="KZ116" s="518"/>
      <c r="LC116" s="518"/>
      <c r="LD116" s="518"/>
      <c r="LG116" s="518"/>
      <c r="LH116" s="518"/>
      <c r="LK116" s="518"/>
      <c r="LL116" s="518"/>
      <c r="LO116" s="518"/>
      <c r="LP116" s="518"/>
      <c r="LS116" s="518"/>
      <c r="LT116" s="518"/>
      <c r="LW116" s="518"/>
      <c r="LX116" s="518"/>
      <c r="MA116" s="518"/>
      <c r="MB116" s="518"/>
      <c r="ME116" s="518"/>
      <c r="MF116" s="518"/>
      <c r="MI116" s="518"/>
      <c r="MJ116" s="518"/>
      <c r="MM116" s="518"/>
      <c r="MN116" s="518"/>
      <c r="MQ116" s="518"/>
      <c r="MR116" s="518"/>
      <c r="MU116" s="518"/>
      <c r="MV116" s="518"/>
      <c r="MY116" s="518"/>
      <c r="MZ116" s="518"/>
      <c r="NC116" s="518"/>
      <c r="ND116" s="518"/>
      <c r="NG116" s="518"/>
      <c r="NH116" s="518"/>
      <c r="NK116" s="518"/>
      <c r="NL116" s="518"/>
      <c r="NO116" s="518"/>
      <c r="NP116" s="518"/>
      <c r="NS116" s="518"/>
      <c r="NT116" s="518"/>
      <c r="NW116" s="518"/>
      <c r="NX116" s="518"/>
      <c r="OA116" s="518"/>
      <c r="OB116" s="518"/>
      <c r="OE116" s="518"/>
      <c r="OF116" s="518"/>
      <c r="OI116" s="518"/>
      <c r="OJ116" s="518"/>
      <c r="OM116" s="518"/>
      <c r="ON116" s="518"/>
      <c r="OQ116" s="518"/>
      <c r="OR116" s="518"/>
      <c r="OU116" s="518"/>
      <c r="OV116" s="518"/>
      <c r="OY116" s="518"/>
      <c r="OZ116" s="518"/>
      <c r="PC116" s="518"/>
      <c r="PD116" s="518"/>
      <c r="PG116" s="518"/>
      <c r="PH116" s="518"/>
      <c r="PK116" s="518"/>
      <c r="PL116" s="518"/>
      <c r="PO116" s="518"/>
      <c r="PP116" s="518"/>
      <c r="PS116" s="518"/>
      <c r="PT116" s="518"/>
      <c r="PW116" s="518"/>
      <c r="PX116" s="518"/>
      <c r="QA116" s="518"/>
      <c r="QB116" s="518"/>
      <c r="QE116" s="518"/>
      <c r="QF116" s="518"/>
      <c r="QI116" s="518"/>
      <c r="QJ116" s="518"/>
      <c r="QM116" s="518"/>
      <c r="QN116" s="518"/>
      <c r="QQ116" s="518"/>
      <c r="QR116" s="518"/>
      <c r="QU116" s="518"/>
      <c r="QV116" s="518"/>
      <c r="QY116" s="518"/>
      <c r="QZ116" s="518"/>
      <c r="RC116" s="518"/>
      <c r="RD116" s="518"/>
      <c r="RG116" s="518"/>
      <c r="RH116" s="518"/>
      <c r="RK116" s="518"/>
      <c r="RL116" s="518"/>
      <c r="RO116" s="518"/>
      <c r="RP116" s="518"/>
      <c r="RS116" s="518"/>
      <c r="RT116" s="518"/>
      <c r="RW116" s="518"/>
      <c r="RX116" s="518"/>
      <c r="SA116" s="518"/>
      <c r="SB116" s="518"/>
      <c r="SE116" s="518"/>
      <c r="SF116" s="518"/>
      <c r="SI116" s="518"/>
      <c r="SJ116" s="518"/>
      <c r="SM116" s="518"/>
      <c r="SN116" s="518"/>
      <c r="SQ116" s="518"/>
      <c r="SR116" s="518"/>
      <c r="SU116" s="518"/>
      <c r="SV116" s="518"/>
      <c r="SY116" s="518"/>
      <c r="SZ116" s="518"/>
      <c r="TC116" s="518"/>
      <c r="TD116" s="518"/>
      <c r="TG116" s="518"/>
      <c r="TH116" s="518"/>
      <c r="TK116" s="518"/>
      <c r="TL116" s="518"/>
      <c r="TO116" s="518"/>
      <c r="TP116" s="518"/>
      <c r="TS116" s="518"/>
      <c r="TT116" s="518"/>
      <c r="TW116" s="518"/>
      <c r="TX116" s="518"/>
      <c r="UA116" s="518"/>
      <c r="UB116" s="518"/>
      <c r="UE116" s="518"/>
      <c r="UF116" s="518"/>
      <c r="UI116" s="518"/>
      <c r="UJ116" s="518"/>
      <c r="UM116" s="518"/>
      <c r="UN116" s="518"/>
      <c r="UQ116" s="518"/>
      <c r="UR116" s="518"/>
      <c r="UU116" s="518"/>
      <c r="UV116" s="518"/>
      <c r="UY116" s="518"/>
      <c r="UZ116" s="518"/>
      <c r="VC116" s="518"/>
      <c r="VD116" s="518"/>
      <c r="VG116" s="518"/>
      <c r="VH116" s="518"/>
      <c r="VK116" s="518"/>
      <c r="VL116" s="518"/>
      <c r="VO116" s="518"/>
      <c r="VP116" s="518"/>
      <c r="VS116" s="518"/>
      <c r="VT116" s="518"/>
      <c r="VW116" s="518"/>
      <c r="VX116" s="518"/>
      <c r="WA116" s="518"/>
      <c r="WB116" s="518"/>
      <c r="WE116" s="518"/>
      <c r="WF116" s="518"/>
      <c r="WI116" s="518"/>
      <c r="WJ116" s="518"/>
      <c r="WM116" s="518"/>
      <c r="WN116" s="518"/>
      <c r="WQ116" s="518"/>
      <c r="WR116" s="518"/>
      <c r="WU116" s="518"/>
      <c r="WV116" s="518"/>
      <c r="WY116" s="518"/>
      <c r="WZ116" s="518"/>
      <c r="XC116" s="518"/>
      <c r="XD116" s="518"/>
      <c r="XG116" s="518"/>
      <c r="XH116" s="518"/>
      <c r="XK116" s="518"/>
      <c r="XL116" s="518"/>
      <c r="XO116" s="518"/>
      <c r="XP116" s="518"/>
      <c r="XS116" s="518"/>
      <c r="XT116" s="518"/>
      <c r="XW116" s="518"/>
      <c r="XX116" s="518"/>
      <c r="YA116" s="518"/>
      <c r="YB116" s="518"/>
      <c r="YE116" s="518"/>
      <c r="YF116" s="518"/>
      <c r="YI116" s="518"/>
      <c r="YJ116" s="518"/>
      <c r="YM116" s="518"/>
      <c r="YN116" s="518"/>
      <c r="YQ116" s="518"/>
      <c r="YR116" s="518"/>
      <c r="YU116" s="518"/>
      <c r="YV116" s="518"/>
      <c r="YY116" s="518"/>
      <c r="YZ116" s="518"/>
      <c r="ZC116" s="518"/>
      <c r="ZD116" s="518"/>
      <c r="ZG116" s="518"/>
      <c r="ZH116" s="518"/>
      <c r="ZK116" s="518"/>
      <c r="ZL116" s="518"/>
      <c r="ZO116" s="518"/>
      <c r="ZP116" s="518"/>
      <c r="ZS116" s="518"/>
      <c r="ZT116" s="518"/>
      <c r="ZW116" s="518"/>
      <c r="ZX116" s="518"/>
      <c r="AAA116" s="518"/>
      <c r="AAB116" s="518"/>
      <c r="AAE116" s="518"/>
      <c r="AAF116" s="518"/>
      <c r="AAI116" s="518"/>
      <c r="AAJ116" s="518"/>
      <c r="AAM116" s="518"/>
      <c r="AAN116" s="518"/>
      <c r="AAQ116" s="518"/>
      <c r="AAR116" s="518"/>
      <c r="AAU116" s="518"/>
      <c r="AAV116" s="518"/>
      <c r="AAY116" s="518"/>
      <c r="AAZ116" s="518"/>
      <c r="ABC116" s="518"/>
      <c r="ABD116" s="518"/>
      <c r="ABG116" s="518"/>
      <c r="ABH116" s="518"/>
      <c r="ABK116" s="518"/>
      <c r="ABL116" s="518"/>
      <c r="ABO116" s="518"/>
      <c r="ABP116" s="518"/>
      <c r="ABS116" s="518"/>
      <c r="ABT116" s="518"/>
      <c r="ABW116" s="518"/>
      <c r="ABX116" s="518"/>
      <c r="ACA116" s="518"/>
      <c r="ACB116" s="518"/>
      <c r="ACE116" s="518"/>
      <c r="ACF116" s="518"/>
      <c r="ACI116" s="518"/>
      <c r="ACJ116" s="518"/>
      <c r="ACM116" s="518"/>
      <c r="ACN116" s="518"/>
      <c r="ACQ116" s="518"/>
      <c r="ACR116" s="518"/>
      <c r="ACU116" s="518"/>
      <c r="ACV116" s="518"/>
      <c r="ACY116" s="518"/>
      <c r="ACZ116" s="518"/>
      <c r="ADC116" s="518"/>
      <c r="ADD116" s="518"/>
      <c r="ADG116" s="518"/>
      <c r="ADH116" s="518"/>
      <c r="ADK116" s="518"/>
      <c r="ADL116" s="518"/>
      <c r="ADO116" s="518"/>
      <c r="ADP116" s="518"/>
      <c r="ADS116" s="518"/>
      <c r="ADT116" s="518"/>
      <c r="ADW116" s="518"/>
      <c r="ADX116" s="518"/>
      <c r="AEA116" s="518"/>
      <c r="AEB116" s="518"/>
      <c r="AEE116" s="518"/>
      <c r="AEF116" s="518"/>
      <c r="AEI116" s="518"/>
      <c r="AEJ116" s="518"/>
      <c r="AEM116" s="518"/>
      <c r="AEN116" s="518"/>
      <c r="AEQ116" s="518"/>
      <c r="AER116" s="518"/>
      <c r="AEU116" s="518"/>
      <c r="AEV116" s="518"/>
      <c r="AEY116" s="518"/>
      <c r="AEZ116" s="518"/>
      <c r="AFC116" s="518"/>
      <c r="AFD116" s="518"/>
      <c r="AFG116" s="518"/>
      <c r="AFH116" s="518"/>
      <c r="AFK116" s="518"/>
      <c r="AFL116" s="518"/>
      <c r="AFO116" s="518"/>
      <c r="AFP116" s="518"/>
      <c r="AFS116" s="518"/>
      <c r="AFT116" s="518"/>
      <c r="AFW116" s="518"/>
      <c r="AFX116" s="518"/>
      <c r="AGA116" s="518"/>
      <c r="AGB116" s="518"/>
      <c r="AGE116" s="518"/>
      <c r="AGF116" s="518"/>
      <c r="AGI116" s="518"/>
      <c r="AGJ116" s="518"/>
      <c r="AGM116" s="518"/>
      <c r="AGN116" s="518"/>
      <c r="AGQ116" s="518"/>
      <c r="AGR116" s="518"/>
      <c r="AGU116" s="518"/>
      <c r="AGV116" s="518"/>
      <c r="AGY116" s="518"/>
      <c r="AGZ116" s="518"/>
      <c r="AHC116" s="518"/>
      <c r="AHD116" s="518"/>
      <c r="AHG116" s="518"/>
      <c r="AHH116" s="518"/>
      <c r="AHK116" s="518"/>
      <c r="AHL116" s="518"/>
      <c r="AHO116" s="518"/>
      <c r="AHP116" s="518"/>
      <c r="AHS116" s="518"/>
      <c r="AHT116" s="518"/>
      <c r="AHW116" s="518"/>
      <c r="AHX116" s="518"/>
      <c r="AIA116" s="518"/>
      <c r="AIB116" s="518"/>
      <c r="AIE116" s="518"/>
      <c r="AIF116" s="518"/>
      <c r="AII116" s="518"/>
      <c r="AIJ116" s="518"/>
      <c r="AIM116" s="518"/>
      <c r="AIN116" s="518"/>
      <c r="AIQ116" s="518"/>
      <c r="AIR116" s="518"/>
      <c r="AIU116" s="518"/>
      <c r="AIV116" s="518"/>
      <c r="AIY116" s="518"/>
      <c r="AIZ116" s="518"/>
      <c r="AJC116" s="518"/>
      <c r="AJD116" s="518"/>
      <c r="AJG116" s="518"/>
      <c r="AJH116" s="518"/>
      <c r="AJK116" s="518"/>
      <c r="AJL116" s="518"/>
      <c r="AJO116" s="518"/>
      <c r="AJP116" s="518"/>
      <c r="AJS116" s="518"/>
      <c r="AJT116" s="518"/>
      <c r="AJW116" s="518"/>
      <c r="AJX116" s="518"/>
      <c r="AKA116" s="518"/>
      <c r="AKB116" s="518"/>
      <c r="AKE116" s="518"/>
      <c r="AKF116" s="518"/>
      <c r="AKI116" s="518"/>
      <c r="AKJ116" s="518"/>
      <c r="AKM116" s="518"/>
      <c r="AKN116" s="518"/>
      <c r="AKQ116" s="518"/>
      <c r="AKR116" s="518"/>
      <c r="AKU116" s="518"/>
      <c r="AKV116" s="518"/>
      <c r="AKY116" s="518"/>
      <c r="AKZ116" s="518"/>
      <c r="ALC116" s="518"/>
      <c r="ALD116" s="518"/>
      <c r="ALG116" s="518"/>
      <c r="ALH116" s="518"/>
      <c r="ALK116" s="518"/>
      <c r="ALL116" s="518"/>
      <c r="ALO116" s="518"/>
      <c r="ALP116" s="518"/>
      <c r="ALS116" s="518"/>
      <c r="ALT116" s="518"/>
      <c r="ALW116" s="518"/>
      <c r="ALX116" s="518"/>
      <c r="AMA116" s="518"/>
      <c r="AMB116" s="518"/>
      <c r="AME116" s="518"/>
      <c r="AMF116" s="518"/>
      <c r="AMI116" s="518"/>
      <c r="AMJ116" s="518"/>
    </row>
    <row r="117" customFormat="false" ht="15" hidden="true" customHeight="true" outlineLevel="0" collapsed="false">
      <c r="B117" s="467"/>
      <c r="C117" s="467"/>
      <c r="D117" s="467"/>
      <c r="E117" s="467"/>
      <c r="F117" s="467"/>
      <c r="G117" s="467"/>
      <c r="H117" s="467"/>
      <c r="I117" s="467"/>
      <c r="J117" s="467"/>
      <c r="K117" s="467"/>
      <c r="L117" s="517"/>
      <c r="O117" s="518"/>
      <c r="P117" s="518"/>
      <c r="S117" s="518"/>
      <c r="T117" s="518"/>
      <c r="W117" s="518"/>
      <c r="X117" s="518"/>
      <c r="AA117" s="518"/>
      <c r="AB117" s="518"/>
      <c r="AE117" s="518"/>
      <c r="AF117" s="518"/>
      <c r="AI117" s="518"/>
      <c r="AJ117" s="518"/>
      <c r="AM117" s="518"/>
      <c r="AN117" s="518"/>
      <c r="AQ117" s="518"/>
      <c r="AR117" s="518"/>
      <c r="AU117" s="518"/>
      <c r="AV117" s="518"/>
      <c r="AY117" s="518"/>
      <c r="AZ117" s="518"/>
      <c r="BC117" s="518"/>
      <c r="BD117" s="518"/>
      <c r="BG117" s="518"/>
      <c r="BH117" s="518"/>
      <c r="BK117" s="518"/>
      <c r="BL117" s="518"/>
      <c r="BO117" s="518"/>
      <c r="BP117" s="518"/>
      <c r="BS117" s="518"/>
      <c r="BT117" s="518"/>
      <c r="BW117" s="518"/>
      <c r="BX117" s="518"/>
      <c r="CA117" s="518"/>
      <c r="CB117" s="518"/>
      <c r="CE117" s="518"/>
      <c r="CF117" s="518"/>
      <c r="CI117" s="518"/>
      <c r="CJ117" s="518"/>
      <c r="CM117" s="518"/>
      <c r="CN117" s="518"/>
      <c r="CQ117" s="518"/>
      <c r="CR117" s="518"/>
      <c r="CU117" s="518"/>
      <c r="CV117" s="518"/>
      <c r="CY117" s="518"/>
      <c r="CZ117" s="518"/>
      <c r="DC117" s="518"/>
      <c r="DD117" s="518"/>
      <c r="DG117" s="518"/>
      <c r="DH117" s="518"/>
      <c r="DK117" s="518"/>
      <c r="DL117" s="518"/>
      <c r="DO117" s="518"/>
      <c r="DP117" s="518"/>
      <c r="DS117" s="518"/>
      <c r="DT117" s="518"/>
      <c r="DW117" s="518"/>
      <c r="DX117" s="518"/>
      <c r="EA117" s="518"/>
      <c r="EB117" s="518"/>
      <c r="EE117" s="518"/>
      <c r="EF117" s="518"/>
      <c r="EI117" s="518"/>
      <c r="EJ117" s="518"/>
      <c r="EM117" s="518"/>
      <c r="EN117" s="518"/>
      <c r="EQ117" s="518"/>
      <c r="ER117" s="518"/>
      <c r="EU117" s="518"/>
      <c r="EV117" s="518"/>
      <c r="EY117" s="518"/>
      <c r="EZ117" s="518"/>
      <c r="FC117" s="518"/>
      <c r="FD117" s="518"/>
      <c r="FG117" s="518"/>
      <c r="FH117" s="518"/>
      <c r="FK117" s="518"/>
      <c r="FL117" s="518"/>
      <c r="FO117" s="518"/>
      <c r="FP117" s="518"/>
      <c r="FS117" s="518"/>
      <c r="FT117" s="518"/>
      <c r="FW117" s="518"/>
      <c r="FX117" s="518"/>
      <c r="GA117" s="518"/>
      <c r="GB117" s="518"/>
      <c r="GE117" s="518"/>
      <c r="GF117" s="518"/>
      <c r="GI117" s="518"/>
      <c r="GJ117" s="518"/>
      <c r="GM117" s="518"/>
      <c r="GN117" s="518"/>
      <c r="GQ117" s="518"/>
      <c r="GR117" s="518"/>
      <c r="GU117" s="518"/>
      <c r="GV117" s="518"/>
      <c r="GY117" s="518"/>
      <c r="GZ117" s="518"/>
      <c r="HC117" s="518"/>
      <c r="HD117" s="518"/>
      <c r="HG117" s="518"/>
      <c r="HH117" s="518"/>
      <c r="HK117" s="518"/>
      <c r="HL117" s="518"/>
      <c r="HO117" s="518"/>
      <c r="HP117" s="518"/>
      <c r="HS117" s="518"/>
      <c r="HT117" s="518"/>
      <c r="HW117" s="518"/>
      <c r="HX117" s="518"/>
      <c r="IA117" s="518"/>
      <c r="IB117" s="518"/>
      <c r="IE117" s="518"/>
      <c r="IF117" s="518"/>
      <c r="II117" s="518"/>
      <c r="IJ117" s="518"/>
      <c r="IM117" s="518"/>
      <c r="IN117" s="518"/>
      <c r="IQ117" s="518"/>
      <c r="IR117" s="518"/>
      <c r="IU117" s="518"/>
      <c r="IV117" s="518"/>
      <c r="IY117" s="518"/>
      <c r="IZ117" s="518"/>
      <c r="JC117" s="518"/>
      <c r="JD117" s="518"/>
      <c r="JG117" s="518"/>
      <c r="JH117" s="518"/>
      <c r="JK117" s="518"/>
      <c r="JL117" s="518"/>
      <c r="JO117" s="518"/>
      <c r="JP117" s="518"/>
      <c r="JS117" s="518"/>
      <c r="JT117" s="518"/>
      <c r="JW117" s="518"/>
      <c r="JX117" s="518"/>
      <c r="KA117" s="518"/>
      <c r="KB117" s="518"/>
      <c r="KE117" s="518"/>
      <c r="KF117" s="518"/>
      <c r="KI117" s="518"/>
      <c r="KJ117" s="518"/>
      <c r="KM117" s="518"/>
      <c r="KN117" s="518"/>
      <c r="KQ117" s="518"/>
      <c r="KR117" s="518"/>
      <c r="KU117" s="518"/>
      <c r="KV117" s="518"/>
      <c r="KY117" s="518"/>
      <c r="KZ117" s="518"/>
      <c r="LC117" s="518"/>
      <c r="LD117" s="518"/>
      <c r="LG117" s="518"/>
      <c r="LH117" s="518"/>
      <c r="LK117" s="518"/>
      <c r="LL117" s="518"/>
      <c r="LO117" s="518"/>
      <c r="LP117" s="518"/>
      <c r="LS117" s="518"/>
      <c r="LT117" s="518"/>
      <c r="LW117" s="518"/>
      <c r="LX117" s="518"/>
      <c r="MA117" s="518"/>
      <c r="MB117" s="518"/>
      <c r="ME117" s="518"/>
      <c r="MF117" s="518"/>
      <c r="MI117" s="518"/>
      <c r="MJ117" s="518"/>
      <c r="MM117" s="518"/>
      <c r="MN117" s="518"/>
      <c r="MQ117" s="518"/>
      <c r="MR117" s="518"/>
      <c r="MU117" s="518"/>
      <c r="MV117" s="518"/>
      <c r="MY117" s="518"/>
      <c r="MZ117" s="518"/>
      <c r="NC117" s="518"/>
      <c r="ND117" s="518"/>
      <c r="NG117" s="518"/>
      <c r="NH117" s="518"/>
      <c r="NK117" s="518"/>
      <c r="NL117" s="518"/>
      <c r="NO117" s="518"/>
      <c r="NP117" s="518"/>
      <c r="NS117" s="518"/>
      <c r="NT117" s="518"/>
      <c r="NW117" s="518"/>
      <c r="NX117" s="518"/>
      <c r="OA117" s="518"/>
      <c r="OB117" s="518"/>
      <c r="OE117" s="518"/>
      <c r="OF117" s="518"/>
      <c r="OI117" s="518"/>
      <c r="OJ117" s="518"/>
      <c r="OM117" s="518"/>
      <c r="ON117" s="518"/>
      <c r="OQ117" s="518"/>
      <c r="OR117" s="518"/>
      <c r="OU117" s="518"/>
      <c r="OV117" s="518"/>
      <c r="OY117" s="518"/>
      <c r="OZ117" s="518"/>
      <c r="PC117" s="518"/>
      <c r="PD117" s="518"/>
      <c r="PG117" s="518"/>
      <c r="PH117" s="518"/>
      <c r="PK117" s="518"/>
      <c r="PL117" s="518"/>
      <c r="PO117" s="518"/>
      <c r="PP117" s="518"/>
      <c r="PS117" s="518"/>
      <c r="PT117" s="518"/>
      <c r="PW117" s="518"/>
      <c r="PX117" s="518"/>
      <c r="QA117" s="518"/>
      <c r="QB117" s="518"/>
      <c r="QE117" s="518"/>
      <c r="QF117" s="518"/>
      <c r="QI117" s="518"/>
      <c r="QJ117" s="518"/>
      <c r="QM117" s="518"/>
      <c r="QN117" s="518"/>
      <c r="QQ117" s="518"/>
      <c r="QR117" s="518"/>
      <c r="QU117" s="518"/>
      <c r="QV117" s="518"/>
      <c r="QY117" s="518"/>
      <c r="QZ117" s="518"/>
      <c r="RC117" s="518"/>
      <c r="RD117" s="518"/>
      <c r="RG117" s="518"/>
      <c r="RH117" s="518"/>
      <c r="RK117" s="518"/>
      <c r="RL117" s="518"/>
      <c r="RO117" s="518"/>
      <c r="RP117" s="518"/>
      <c r="RS117" s="518"/>
      <c r="RT117" s="518"/>
      <c r="RW117" s="518"/>
      <c r="RX117" s="518"/>
      <c r="SA117" s="518"/>
      <c r="SB117" s="518"/>
      <c r="SE117" s="518"/>
      <c r="SF117" s="518"/>
      <c r="SI117" s="518"/>
      <c r="SJ117" s="518"/>
      <c r="SM117" s="518"/>
      <c r="SN117" s="518"/>
      <c r="SQ117" s="518"/>
      <c r="SR117" s="518"/>
      <c r="SU117" s="518"/>
      <c r="SV117" s="518"/>
      <c r="SY117" s="518"/>
      <c r="SZ117" s="518"/>
      <c r="TC117" s="518"/>
      <c r="TD117" s="518"/>
      <c r="TG117" s="518"/>
      <c r="TH117" s="518"/>
      <c r="TK117" s="518"/>
      <c r="TL117" s="518"/>
      <c r="TO117" s="518"/>
      <c r="TP117" s="518"/>
      <c r="TS117" s="518"/>
      <c r="TT117" s="518"/>
      <c r="TW117" s="518"/>
      <c r="TX117" s="518"/>
      <c r="UA117" s="518"/>
      <c r="UB117" s="518"/>
      <c r="UE117" s="518"/>
      <c r="UF117" s="518"/>
      <c r="UI117" s="518"/>
      <c r="UJ117" s="518"/>
      <c r="UM117" s="518"/>
      <c r="UN117" s="518"/>
      <c r="UQ117" s="518"/>
      <c r="UR117" s="518"/>
      <c r="UU117" s="518"/>
      <c r="UV117" s="518"/>
      <c r="UY117" s="518"/>
      <c r="UZ117" s="518"/>
      <c r="VC117" s="518"/>
      <c r="VD117" s="518"/>
      <c r="VG117" s="518"/>
      <c r="VH117" s="518"/>
      <c r="VK117" s="518"/>
      <c r="VL117" s="518"/>
      <c r="VO117" s="518"/>
      <c r="VP117" s="518"/>
      <c r="VS117" s="518"/>
      <c r="VT117" s="518"/>
      <c r="VW117" s="518"/>
      <c r="VX117" s="518"/>
      <c r="WA117" s="518"/>
      <c r="WB117" s="518"/>
      <c r="WE117" s="518"/>
      <c r="WF117" s="518"/>
      <c r="WI117" s="518"/>
      <c r="WJ117" s="518"/>
      <c r="WM117" s="518"/>
      <c r="WN117" s="518"/>
      <c r="WQ117" s="518"/>
      <c r="WR117" s="518"/>
      <c r="WU117" s="518"/>
      <c r="WV117" s="518"/>
      <c r="WY117" s="518"/>
      <c r="WZ117" s="518"/>
      <c r="XC117" s="518"/>
      <c r="XD117" s="518"/>
      <c r="XG117" s="518"/>
      <c r="XH117" s="518"/>
      <c r="XK117" s="518"/>
      <c r="XL117" s="518"/>
      <c r="XO117" s="518"/>
      <c r="XP117" s="518"/>
      <c r="XS117" s="518"/>
      <c r="XT117" s="518"/>
      <c r="XW117" s="518"/>
      <c r="XX117" s="518"/>
      <c r="YA117" s="518"/>
      <c r="YB117" s="518"/>
      <c r="YE117" s="518"/>
      <c r="YF117" s="518"/>
      <c r="YI117" s="518"/>
      <c r="YJ117" s="518"/>
      <c r="YM117" s="518"/>
      <c r="YN117" s="518"/>
      <c r="YQ117" s="518"/>
      <c r="YR117" s="518"/>
      <c r="YU117" s="518"/>
      <c r="YV117" s="518"/>
      <c r="YY117" s="518"/>
      <c r="YZ117" s="518"/>
      <c r="ZC117" s="518"/>
      <c r="ZD117" s="518"/>
      <c r="ZG117" s="518"/>
      <c r="ZH117" s="518"/>
      <c r="ZK117" s="518"/>
      <c r="ZL117" s="518"/>
      <c r="ZO117" s="518"/>
      <c r="ZP117" s="518"/>
      <c r="ZS117" s="518"/>
      <c r="ZT117" s="518"/>
      <c r="ZW117" s="518"/>
      <c r="ZX117" s="518"/>
      <c r="AAA117" s="518"/>
      <c r="AAB117" s="518"/>
      <c r="AAE117" s="518"/>
      <c r="AAF117" s="518"/>
      <c r="AAI117" s="518"/>
      <c r="AAJ117" s="518"/>
      <c r="AAM117" s="518"/>
      <c r="AAN117" s="518"/>
      <c r="AAQ117" s="518"/>
      <c r="AAR117" s="518"/>
      <c r="AAU117" s="518"/>
      <c r="AAV117" s="518"/>
      <c r="AAY117" s="518"/>
      <c r="AAZ117" s="518"/>
      <c r="ABC117" s="518"/>
      <c r="ABD117" s="518"/>
      <c r="ABG117" s="518"/>
      <c r="ABH117" s="518"/>
      <c r="ABK117" s="518"/>
      <c r="ABL117" s="518"/>
      <c r="ABO117" s="518"/>
      <c r="ABP117" s="518"/>
      <c r="ABS117" s="518"/>
      <c r="ABT117" s="518"/>
      <c r="ABW117" s="518"/>
      <c r="ABX117" s="518"/>
      <c r="ACA117" s="518"/>
      <c r="ACB117" s="518"/>
      <c r="ACE117" s="518"/>
      <c r="ACF117" s="518"/>
      <c r="ACI117" s="518"/>
      <c r="ACJ117" s="518"/>
      <c r="ACM117" s="518"/>
      <c r="ACN117" s="518"/>
      <c r="ACQ117" s="518"/>
      <c r="ACR117" s="518"/>
      <c r="ACU117" s="518"/>
      <c r="ACV117" s="518"/>
      <c r="ACY117" s="518"/>
      <c r="ACZ117" s="518"/>
      <c r="ADC117" s="518"/>
      <c r="ADD117" s="518"/>
      <c r="ADG117" s="518"/>
      <c r="ADH117" s="518"/>
      <c r="ADK117" s="518"/>
      <c r="ADL117" s="518"/>
      <c r="ADO117" s="518"/>
      <c r="ADP117" s="518"/>
      <c r="ADS117" s="518"/>
      <c r="ADT117" s="518"/>
      <c r="ADW117" s="518"/>
      <c r="ADX117" s="518"/>
      <c r="AEA117" s="518"/>
      <c r="AEB117" s="518"/>
      <c r="AEE117" s="518"/>
      <c r="AEF117" s="518"/>
      <c r="AEI117" s="518"/>
      <c r="AEJ117" s="518"/>
      <c r="AEM117" s="518"/>
      <c r="AEN117" s="518"/>
      <c r="AEQ117" s="518"/>
      <c r="AER117" s="518"/>
      <c r="AEU117" s="518"/>
      <c r="AEV117" s="518"/>
      <c r="AEY117" s="518"/>
      <c r="AEZ117" s="518"/>
      <c r="AFC117" s="518"/>
      <c r="AFD117" s="518"/>
      <c r="AFG117" s="518"/>
      <c r="AFH117" s="518"/>
      <c r="AFK117" s="518"/>
      <c r="AFL117" s="518"/>
      <c r="AFO117" s="518"/>
      <c r="AFP117" s="518"/>
      <c r="AFS117" s="518"/>
      <c r="AFT117" s="518"/>
      <c r="AFW117" s="518"/>
      <c r="AFX117" s="518"/>
      <c r="AGA117" s="518"/>
      <c r="AGB117" s="518"/>
      <c r="AGE117" s="518"/>
      <c r="AGF117" s="518"/>
      <c r="AGI117" s="518"/>
      <c r="AGJ117" s="518"/>
      <c r="AGM117" s="518"/>
      <c r="AGN117" s="518"/>
      <c r="AGQ117" s="518"/>
      <c r="AGR117" s="518"/>
      <c r="AGU117" s="518"/>
      <c r="AGV117" s="518"/>
      <c r="AGY117" s="518"/>
      <c r="AGZ117" s="518"/>
      <c r="AHC117" s="518"/>
      <c r="AHD117" s="518"/>
      <c r="AHG117" s="518"/>
      <c r="AHH117" s="518"/>
      <c r="AHK117" s="518"/>
      <c r="AHL117" s="518"/>
      <c r="AHO117" s="518"/>
      <c r="AHP117" s="518"/>
      <c r="AHS117" s="518"/>
      <c r="AHT117" s="518"/>
      <c r="AHW117" s="518"/>
      <c r="AHX117" s="518"/>
      <c r="AIA117" s="518"/>
      <c r="AIB117" s="518"/>
      <c r="AIE117" s="518"/>
      <c r="AIF117" s="518"/>
      <c r="AII117" s="518"/>
      <c r="AIJ117" s="518"/>
      <c r="AIM117" s="518"/>
      <c r="AIN117" s="518"/>
      <c r="AIQ117" s="518"/>
      <c r="AIR117" s="518"/>
      <c r="AIU117" s="518"/>
      <c r="AIV117" s="518"/>
      <c r="AIY117" s="518"/>
      <c r="AIZ117" s="518"/>
      <c r="AJC117" s="518"/>
      <c r="AJD117" s="518"/>
      <c r="AJG117" s="518"/>
      <c r="AJH117" s="518"/>
      <c r="AJK117" s="518"/>
      <c r="AJL117" s="518"/>
      <c r="AJO117" s="518"/>
      <c r="AJP117" s="518"/>
      <c r="AJS117" s="518"/>
      <c r="AJT117" s="518"/>
      <c r="AJW117" s="518"/>
      <c r="AJX117" s="518"/>
      <c r="AKA117" s="518"/>
      <c r="AKB117" s="518"/>
      <c r="AKE117" s="518"/>
      <c r="AKF117" s="518"/>
      <c r="AKI117" s="518"/>
      <c r="AKJ117" s="518"/>
      <c r="AKM117" s="518"/>
      <c r="AKN117" s="518"/>
      <c r="AKQ117" s="518"/>
      <c r="AKR117" s="518"/>
      <c r="AKU117" s="518"/>
      <c r="AKV117" s="518"/>
      <c r="AKY117" s="518"/>
      <c r="AKZ117" s="518"/>
      <c r="ALC117" s="518"/>
      <c r="ALD117" s="518"/>
      <c r="ALG117" s="518"/>
      <c r="ALH117" s="518"/>
      <c r="ALK117" s="518"/>
      <c r="ALL117" s="518"/>
      <c r="ALO117" s="518"/>
      <c r="ALP117" s="518"/>
      <c r="ALS117" s="518"/>
      <c r="ALT117" s="518"/>
      <c r="ALW117" s="518"/>
      <c r="ALX117" s="518"/>
      <c r="AMA117" s="518"/>
      <c r="AMB117" s="518"/>
      <c r="AME117" s="518"/>
      <c r="AMF117" s="518"/>
      <c r="AMI117" s="518"/>
      <c r="AMJ117" s="518"/>
    </row>
    <row r="118" customFormat="false" ht="15" hidden="true" customHeight="true" outlineLevel="0" collapsed="false">
      <c r="B118" s="467"/>
      <c r="C118" s="467"/>
      <c r="D118" s="467"/>
      <c r="E118" s="467"/>
      <c r="F118" s="467"/>
      <c r="G118" s="467"/>
      <c r="H118" s="467"/>
      <c r="I118" s="467"/>
      <c r="J118" s="467"/>
      <c r="K118" s="467"/>
      <c r="L118" s="517"/>
      <c r="O118" s="518"/>
      <c r="P118" s="518"/>
      <c r="S118" s="518"/>
      <c r="T118" s="518"/>
      <c r="W118" s="518"/>
      <c r="X118" s="518"/>
      <c r="AA118" s="518"/>
      <c r="AB118" s="518"/>
      <c r="AE118" s="518"/>
      <c r="AF118" s="518"/>
      <c r="AI118" s="518"/>
      <c r="AJ118" s="518"/>
      <c r="AM118" s="518"/>
      <c r="AN118" s="518"/>
      <c r="AQ118" s="518"/>
      <c r="AR118" s="518"/>
      <c r="AU118" s="518"/>
      <c r="AV118" s="518"/>
      <c r="AY118" s="518"/>
      <c r="AZ118" s="518"/>
      <c r="BC118" s="518"/>
      <c r="BD118" s="518"/>
      <c r="BG118" s="518"/>
      <c r="BH118" s="518"/>
      <c r="BK118" s="518"/>
      <c r="BL118" s="518"/>
      <c r="BO118" s="518"/>
      <c r="BP118" s="518"/>
      <c r="BS118" s="518"/>
      <c r="BT118" s="518"/>
      <c r="BW118" s="518"/>
      <c r="BX118" s="518"/>
      <c r="CA118" s="518"/>
      <c r="CB118" s="518"/>
      <c r="CE118" s="518"/>
      <c r="CF118" s="518"/>
      <c r="CI118" s="518"/>
      <c r="CJ118" s="518"/>
      <c r="CM118" s="518"/>
      <c r="CN118" s="518"/>
      <c r="CQ118" s="518"/>
      <c r="CR118" s="518"/>
      <c r="CU118" s="518"/>
      <c r="CV118" s="518"/>
      <c r="CY118" s="518"/>
      <c r="CZ118" s="518"/>
      <c r="DC118" s="518"/>
      <c r="DD118" s="518"/>
      <c r="DG118" s="518"/>
      <c r="DH118" s="518"/>
      <c r="DK118" s="518"/>
      <c r="DL118" s="518"/>
      <c r="DO118" s="518"/>
      <c r="DP118" s="518"/>
      <c r="DS118" s="518"/>
      <c r="DT118" s="518"/>
      <c r="DW118" s="518"/>
      <c r="DX118" s="518"/>
      <c r="EA118" s="518"/>
      <c r="EB118" s="518"/>
      <c r="EE118" s="518"/>
      <c r="EF118" s="518"/>
      <c r="EI118" s="518"/>
      <c r="EJ118" s="518"/>
      <c r="EM118" s="518"/>
      <c r="EN118" s="518"/>
      <c r="EQ118" s="518"/>
      <c r="ER118" s="518"/>
      <c r="EU118" s="518"/>
      <c r="EV118" s="518"/>
      <c r="EY118" s="518"/>
      <c r="EZ118" s="518"/>
      <c r="FC118" s="518"/>
      <c r="FD118" s="518"/>
      <c r="FG118" s="518"/>
      <c r="FH118" s="518"/>
      <c r="FK118" s="518"/>
      <c r="FL118" s="518"/>
      <c r="FO118" s="518"/>
      <c r="FP118" s="518"/>
      <c r="FS118" s="518"/>
      <c r="FT118" s="518"/>
      <c r="FW118" s="518"/>
      <c r="FX118" s="518"/>
      <c r="GA118" s="518"/>
      <c r="GB118" s="518"/>
      <c r="GE118" s="518"/>
      <c r="GF118" s="518"/>
      <c r="GI118" s="518"/>
      <c r="GJ118" s="518"/>
      <c r="GM118" s="518"/>
      <c r="GN118" s="518"/>
      <c r="GQ118" s="518"/>
      <c r="GR118" s="518"/>
      <c r="GU118" s="518"/>
      <c r="GV118" s="518"/>
      <c r="GY118" s="518"/>
      <c r="GZ118" s="518"/>
      <c r="HC118" s="518"/>
      <c r="HD118" s="518"/>
      <c r="HG118" s="518"/>
      <c r="HH118" s="518"/>
      <c r="HK118" s="518"/>
      <c r="HL118" s="518"/>
      <c r="HO118" s="518"/>
      <c r="HP118" s="518"/>
      <c r="HS118" s="518"/>
      <c r="HT118" s="518"/>
      <c r="HW118" s="518"/>
      <c r="HX118" s="518"/>
      <c r="IA118" s="518"/>
      <c r="IB118" s="518"/>
      <c r="IE118" s="518"/>
      <c r="IF118" s="518"/>
      <c r="II118" s="518"/>
      <c r="IJ118" s="518"/>
      <c r="IM118" s="518"/>
      <c r="IN118" s="518"/>
      <c r="IQ118" s="518"/>
      <c r="IR118" s="518"/>
      <c r="IU118" s="518"/>
      <c r="IV118" s="518"/>
      <c r="IY118" s="518"/>
      <c r="IZ118" s="518"/>
      <c r="JC118" s="518"/>
      <c r="JD118" s="518"/>
      <c r="JG118" s="518"/>
      <c r="JH118" s="518"/>
      <c r="JK118" s="518"/>
      <c r="JL118" s="518"/>
      <c r="JO118" s="518"/>
      <c r="JP118" s="518"/>
      <c r="JS118" s="518"/>
      <c r="JT118" s="518"/>
      <c r="JW118" s="518"/>
      <c r="JX118" s="518"/>
      <c r="KA118" s="518"/>
      <c r="KB118" s="518"/>
      <c r="KE118" s="518"/>
      <c r="KF118" s="518"/>
      <c r="KI118" s="518"/>
      <c r="KJ118" s="518"/>
      <c r="KM118" s="518"/>
      <c r="KN118" s="518"/>
      <c r="KQ118" s="518"/>
      <c r="KR118" s="518"/>
      <c r="KU118" s="518"/>
      <c r="KV118" s="518"/>
      <c r="KY118" s="518"/>
      <c r="KZ118" s="518"/>
      <c r="LC118" s="518"/>
      <c r="LD118" s="518"/>
      <c r="LG118" s="518"/>
      <c r="LH118" s="518"/>
      <c r="LK118" s="518"/>
      <c r="LL118" s="518"/>
      <c r="LO118" s="518"/>
      <c r="LP118" s="518"/>
      <c r="LS118" s="518"/>
      <c r="LT118" s="518"/>
      <c r="LW118" s="518"/>
      <c r="LX118" s="518"/>
      <c r="MA118" s="518"/>
      <c r="MB118" s="518"/>
      <c r="ME118" s="518"/>
      <c r="MF118" s="518"/>
      <c r="MI118" s="518"/>
      <c r="MJ118" s="518"/>
      <c r="MM118" s="518"/>
      <c r="MN118" s="518"/>
      <c r="MQ118" s="518"/>
      <c r="MR118" s="518"/>
      <c r="MU118" s="518"/>
      <c r="MV118" s="518"/>
      <c r="MY118" s="518"/>
      <c r="MZ118" s="518"/>
      <c r="NC118" s="518"/>
      <c r="ND118" s="518"/>
      <c r="NG118" s="518"/>
      <c r="NH118" s="518"/>
      <c r="NK118" s="518"/>
      <c r="NL118" s="518"/>
      <c r="NO118" s="518"/>
      <c r="NP118" s="518"/>
      <c r="NS118" s="518"/>
      <c r="NT118" s="518"/>
      <c r="NW118" s="518"/>
      <c r="NX118" s="518"/>
      <c r="OA118" s="518"/>
      <c r="OB118" s="518"/>
      <c r="OE118" s="518"/>
      <c r="OF118" s="518"/>
      <c r="OI118" s="518"/>
      <c r="OJ118" s="518"/>
      <c r="OM118" s="518"/>
      <c r="ON118" s="518"/>
      <c r="OQ118" s="518"/>
      <c r="OR118" s="518"/>
      <c r="OU118" s="518"/>
      <c r="OV118" s="518"/>
      <c r="OY118" s="518"/>
      <c r="OZ118" s="518"/>
      <c r="PC118" s="518"/>
      <c r="PD118" s="518"/>
      <c r="PG118" s="518"/>
      <c r="PH118" s="518"/>
      <c r="PK118" s="518"/>
      <c r="PL118" s="518"/>
      <c r="PO118" s="518"/>
      <c r="PP118" s="518"/>
      <c r="PS118" s="518"/>
      <c r="PT118" s="518"/>
      <c r="PW118" s="518"/>
      <c r="PX118" s="518"/>
      <c r="QA118" s="518"/>
      <c r="QB118" s="518"/>
      <c r="QE118" s="518"/>
      <c r="QF118" s="518"/>
      <c r="QI118" s="518"/>
      <c r="QJ118" s="518"/>
      <c r="QM118" s="518"/>
      <c r="QN118" s="518"/>
      <c r="QQ118" s="518"/>
      <c r="QR118" s="518"/>
      <c r="QU118" s="518"/>
      <c r="QV118" s="518"/>
      <c r="QY118" s="518"/>
      <c r="QZ118" s="518"/>
      <c r="RC118" s="518"/>
      <c r="RD118" s="518"/>
      <c r="RG118" s="518"/>
      <c r="RH118" s="518"/>
      <c r="RK118" s="518"/>
      <c r="RL118" s="518"/>
      <c r="RO118" s="518"/>
      <c r="RP118" s="518"/>
      <c r="RS118" s="518"/>
      <c r="RT118" s="518"/>
      <c r="RW118" s="518"/>
      <c r="RX118" s="518"/>
      <c r="SA118" s="518"/>
      <c r="SB118" s="518"/>
      <c r="SE118" s="518"/>
      <c r="SF118" s="518"/>
      <c r="SI118" s="518"/>
      <c r="SJ118" s="518"/>
      <c r="SM118" s="518"/>
      <c r="SN118" s="518"/>
      <c r="SQ118" s="518"/>
      <c r="SR118" s="518"/>
      <c r="SU118" s="518"/>
      <c r="SV118" s="518"/>
      <c r="SY118" s="518"/>
      <c r="SZ118" s="518"/>
      <c r="TC118" s="518"/>
      <c r="TD118" s="518"/>
      <c r="TG118" s="518"/>
      <c r="TH118" s="518"/>
      <c r="TK118" s="518"/>
      <c r="TL118" s="518"/>
      <c r="TO118" s="518"/>
      <c r="TP118" s="518"/>
      <c r="TS118" s="518"/>
      <c r="TT118" s="518"/>
      <c r="TW118" s="518"/>
      <c r="TX118" s="518"/>
      <c r="UA118" s="518"/>
      <c r="UB118" s="518"/>
      <c r="UE118" s="518"/>
      <c r="UF118" s="518"/>
      <c r="UI118" s="518"/>
      <c r="UJ118" s="518"/>
      <c r="UM118" s="518"/>
      <c r="UN118" s="518"/>
      <c r="UQ118" s="518"/>
      <c r="UR118" s="518"/>
      <c r="UU118" s="518"/>
      <c r="UV118" s="518"/>
      <c r="UY118" s="518"/>
      <c r="UZ118" s="518"/>
      <c r="VC118" s="518"/>
      <c r="VD118" s="518"/>
      <c r="VG118" s="518"/>
      <c r="VH118" s="518"/>
      <c r="VK118" s="518"/>
      <c r="VL118" s="518"/>
      <c r="VO118" s="518"/>
      <c r="VP118" s="518"/>
      <c r="VS118" s="518"/>
      <c r="VT118" s="518"/>
      <c r="VW118" s="518"/>
      <c r="VX118" s="518"/>
      <c r="WA118" s="518"/>
      <c r="WB118" s="518"/>
      <c r="WE118" s="518"/>
      <c r="WF118" s="518"/>
      <c r="WI118" s="518"/>
      <c r="WJ118" s="518"/>
      <c r="WM118" s="518"/>
      <c r="WN118" s="518"/>
      <c r="WQ118" s="518"/>
      <c r="WR118" s="518"/>
      <c r="WU118" s="518"/>
      <c r="WV118" s="518"/>
      <c r="WY118" s="518"/>
      <c r="WZ118" s="518"/>
      <c r="XC118" s="518"/>
      <c r="XD118" s="518"/>
      <c r="XG118" s="518"/>
      <c r="XH118" s="518"/>
      <c r="XK118" s="518"/>
      <c r="XL118" s="518"/>
      <c r="XO118" s="518"/>
      <c r="XP118" s="518"/>
      <c r="XS118" s="518"/>
      <c r="XT118" s="518"/>
      <c r="XW118" s="518"/>
      <c r="XX118" s="518"/>
      <c r="YA118" s="518"/>
      <c r="YB118" s="518"/>
      <c r="YE118" s="518"/>
      <c r="YF118" s="518"/>
      <c r="YI118" s="518"/>
      <c r="YJ118" s="518"/>
      <c r="YM118" s="518"/>
      <c r="YN118" s="518"/>
      <c r="YQ118" s="518"/>
      <c r="YR118" s="518"/>
      <c r="YU118" s="518"/>
      <c r="YV118" s="518"/>
      <c r="YY118" s="518"/>
      <c r="YZ118" s="518"/>
      <c r="ZC118" s="518"/>
      <c r="ZD118" s="518"/>
      <c r="ZG118" s="518"/>
      <c r="ZH118" s="518"/>
      <c r="ZK118" s="518"/>
      <c r="ZL118" s="518"/>
      <c r="ZO118" s="518"/>
      <c r="ZP118" s="518"/>
      <c r="ZS118" s="518"/>
      <c r="ZT118" s="518"/>
      <c r="ZW118" s="518"/>
      <c r="ZX118" s="518"/>
      <c r="AAA118" s="518"/>
      <c r="AAB118" s="518"/>
      <c r="AAE118" s="518"/>
      <c r="AAF118" s="518"/>
      <c r="AAI118" s="518"/>
      <c r="AAJ118" s="518"/>
      <c r="AAM118" s="518"/>
      <c r="AAN118" s="518"/>
      <c r="AAQ118" s="518"/>
      <c r="AAR118" s="518"/>
      <c r="AAU118" s="518"/>
      <c r="AAV118" s="518"/>
      <c r="AAY118" s="518"/>
      <c r="AAZ118" s="518"/>
      <c r="ABC118" s="518"/>
      <c r="ABD118" s="518"/>
      <c r="ABG118" s="518"/>
      <c r="ABH118" s="518"/>
      <c r="ABK118" s="518"/>
      <c r="ABL118" s="518"/>
      <c r="ABO118" s="518"/>
      <c r="ABP118" s="518"/>
      <c r="ABS118" s="518"/>
      <c r="ABT118" s="518"/>
      <c r="ABW118" s="518"/>
      <c r="ABX118" s="518"/>
      <c r="ACA118" s="518"/>
      <c r="ACB118" s="518"/>
      <c r="ACE118" s="518"/>
      <c r="ACF118" s="518"/>
      <c r="ACI118" s="518"/>
      <c r="ACJ118" s="518"/>
      <c r="ACM118" s="518"/>
      <c r="ACN118" s="518"/>
      <c r="ACQ118" s="518"/>
      <c r="ACR118" s="518"/>
      <c r="ACU118" s="518"/>
      <c r="ACV118" s="518"/>
      <c r="ACY118" s="518"/>
      <c r="ACZ118" s="518"/>
      <c r="ADC118" s="518"/>
      <c r="ADD118" s="518"/>
      <c r="ADG118" s="518"/>
      <c r="ADH118" s="518"/>
      <c r="ADK118" s="518"/>
      <c r="ADL118" s="518"/>
      <c r="ADO118" s="518"/>
      <c r="ADP118" s="518"/>
      <c r="ADS118" s="518"/>
      <c r="ADT118" s="518"/>
      <c r="ADW118" s="518"/>
      <c r="ADX118" s="518"/>
      <c r="AEA118" s="518"/>
      <c r="AEB118" s="518"/>
      <c r="AEE118" s="518"/>
      <c r="AEF118" s="518"/>
      <c r="AEI118" s="518"/>
      <c r="AEJ118" s="518"/>
      <c r="AEM118" s="518"/>
      <c r="AEN118" s="518"/>
      <c r="AEQ118" s="518"/>
      <c r="AER118" s="518"/>
      <c r="AEU118" s="518"/>
      <c r="AEV118" s="518"/>
      <c r="AEY118" s="518"/>
      <c r="AEZ118" s="518"/>
      <c r="AFC118" s="518"/>
      <c r="AFD118" s="518"/>
      <c r="AFG118" s="518"/>
      <c r="AFH118" s="518"/>
      <c r="AFK118" s="518"/>
      <c r="AFL118" s="518"/>
      <c r="AFO118" s="518"/>
      <c r="AFP118" s="518"/>
      <c r="AFS118" s="518"/>
      <c r="AFT118" s="518"/>
      <c r="AFW118" s="518"/>
      <c r="AFX118" s="518"/>
      <c r="AGA118" s="518"/>
      <c r="AGB118" s="518"/>
      <c r="AGE118" s="518"/>
      <c r="AGF118" s="518"/>
      <c r="AGI118" s="518"/>
      <c r="AGJ118" s="518"/>
      <c r="AGM118" s="518"/>
      <c r="AGN118" s="518"/>
      <c r="AGQ118" s="518"/>
      <c r="AGR118" s="518"/>
      <c r="AGU118" s="518"/>
      <c r="AGV118" s="518"/>
      <c r="AGY118" s="518"/>
      <c r="AGZ118" s="518"/>
      <c r="AHC118" s="518"/>
      <c r="AHD118" s="518"/>
      <c r="AHG118" s="518"/>
      <c r="AHH118" s="518"/>
      <c r="AHK118" s="518"/>
      <c r="AHL118" s="518"/>
      <c r="AHO118" s="518"/>
      <c r="AHP118" s="518"/>
      <c r="AHS118" s="518"/>
      <c r="AHT118" s="518"/>
      <c r="AHW118" s="518"/>
      <c r="AHX118" s="518"/>
      <c r="AIA118" s="518"/>
      <c r="AIB118" s="518"/>
      <c r="AIE118" s="518"/>
      <c r="AIF118" s="518"/>
      <c r="AII118" s="518"/>
      <c r="AIJ118" s="518"/>
      <c r="AIM118" s="518"/>
      <c r="AIN118" s="518"/>
      <c r="AIQ118" s="518"/>
      <c r="AIR118" s="518"/>
      <c r="AIU118" s="518"/>
      <c r="AIV118" s="518"/>
      <c r="AIY118" s="518"/>
      <c r="AIZ118" s="518"/>
      <c r="AJC118" s="518"/>
      <c r="AJD118" s="518"/>
      <c r="AJG118" s="518"/>
      <c r="AJH118" s="518"/>
      <c r="AJK118" s="518"/>
      <c r="AJL118" s="518"/>
      <c r="AJO118" s="518"/>
      <c r="AJP118" s="518"/>
      <c r="AJS118" s="518"/>
      <c r="AJT118" s="518"/>
      <c r="AJW118" s="518"/>
      <c r="AJX118" s="518"/>
      <c r="AKA118" s="518"/>
      <c r="AKB118" s="518"/>
      <c r="AKE118" s="518"/>
      <c r="AKF118" s="518"/>
      <c r="AKI118" s="518"/>
      <c r="AKJ118" s="518"/>
      <c r="AKM118" s="518"/>
      <c r="AKN118" s="518"/>
      <c r="AKQ118" s="518"/>
      <c r="AKR118" s="518"/>
      <c r="AKU118" s="518"/>
      <c r="AKV118" s="518"/>
      <c r="AKY118" s="518"/>
      <c r="AKZ118" s="518"/>
      <c r="ALC118" s="518"/>
      <c r="ALD118" s="518"/>
      <c r="ALG118" s="518"/>
      <c r="ALH118" s="518"/>
      <c r="ALK118" s="518"/>
      <c r="ALL118" s="518"/>
      <c r="ALO118" s="518"/>
      <c r="ALP118" s="518"/>
      <c r="ALS118" s="518"/>
      <c r="ALT118" s="518"/>
      <c r="ALW118" s="518"/>
      <c r="ALX118" s="518"/>
      <c r="AMA118" s="518"/>
      <c r="AMB118" s="518"/>
      <c r="AME118" s="518"/>
      <c r="AMF118" s="518"/>
      <c r="AMI118" s="518"/>
      <c r="AMJ118" s="518"/>
    </row>
    <row r="119" customFormat="false" ht="15" hidden="true" customHeight="true" outlineLevel="0" collapsed="false">
      <c r="B119" s="467"/>
      <c r="C119" s="467"/>
      <c r="D119" s="467"/>
      <c r="E119" s="467"/>
      <c r="F119" s="467"/>
      <c r="G119" s="467"/>
      <c r="H119" s="467"/>
      <c r="I119" s="467"/>
      <c r="J119" s="467"/>
      <c r="K119" s="467"/>
      <c r="L119" s="517"/>
      <c r="O119" s="518"/>
      <c r="P119" s="518"/>
      <c r="S119" s="518"/>
      <c r="T119" s="518"/>
      <c r="W119" s="518"/>
      <c r="X119" s="518"/>
      <c r="AA119" s="518"/>
      <c r="AB119" s="518"/>
      <c r="AE119" s="518"/>
      <c r="AF119" s="518"/>
      <c r="AI119" s="518"/>
      <c r="AJ119" s="518"/>
      <c r="AM119" s="518"/>
      <c r="AN119" s="518"/>
      <c r="AQ119" s="518"/>
      <c r="AR119" s="518"/>
      <c r="AU119" s="518"/>
      <c r="AV119" s="518"/>
      <c r="AY119" s="518"/>
      <c r="AZ119" s="518"/>
      <c r="BC119" s="518"/>
      <c r="BD119" s="518"/>
      <c r="BG119" s="518"/>
      <c r="BH119" s="518"/>
      <c r="BK119" s="518"/>
      <c r="BL119" s="518"/>
      <c r="BO119" s="518"/>
      <c r="BP119" s="518"/>
      <c r="BS119" s="518"/>
      <c r="BT119" s="518"/>
      <c r="BW119" s="518"/>
      <c r="BX119" s="518"/>
      <c r="CA119" s="518"/>
      <c r="CB119" s="518"/>
      <c r="CE119" s="518"/>
      <c r="CF119" s="518"/>
      <c r="CI119" s="518"/>
      <c r="CJ119" s="518"/>
      <c r="CM119" s="518"/>
      <c r="CN119" s="518"/>
      <c r="CQ119" s="518"/>
      <c r="CR119" s="518"/>
      <c r="CU119" s="518"/>
      <c r="CV119" s="518"/>
      <c r="CY119" s="518"/>
      <c r="CZ119" s="518"/>
      <c r="DC119" s="518"/>
      <c r="DD119" s="518"/>
      <c r="DG119" s="518"/>
      <c r="DH119" s="518"/>
      <c r="DK119" s="518"/>
      <c r="DL119" s="518"/>
      <c r="DO119" s="518"/>
      <c r="DP119" s="518"/>
      <c r="DS119" s="518"/>
      <c r="DT119" s="518"/>
      <c r="DW119" s="518"/>
      <c r="DX119" s="518"/>
      <c r="EA119" s="518"/>
      <c r="EB119" s="518"/>
      <c r="EE119" s="518"/>
      <c r="EF119" s="518"/>
      <c r="EI119" s="518"/>
      <c r="EJ119" s="518"/>
      <c r="EM119" s="518"/>
      <c r="EN119" s="518"/>
      <c r="EQ119" s="518"/>
      <c r="ER119" s="518"/>
      <c r="EU119" s="518"/>
      <c r="EV119" s="518"/>
      <c r="EY119" s="518"/>
      <c r="EZ119" s="518"/>
      <c r="FC119" s="518"/>
      <c r="FD119" s="518"/>
      <c r="FG119" s="518"/>
      <c r="FH119" s="518"/>
      <c r="FK119" s="518"/>
      <c r="FL119" s="518"/>
      <c r="FO119" s="518"/>
      <c r="FP119" s="518"/>
      <c r="FS119" s="518"/>
      <c r="FT119" s="518"/>
      <c r="FW119" s="518"/>
      <c r="FX119" s="518"/>
      <c r="GA119" s="518"/>
      <c r="GB119" s="518"/>
      <c r="GE119" s="518"/>
      <c r="GF119" s="518"/>
      <c r="GI119" s="518"/>
      <c r="GJ119" s="518"/>
      <c r="GM119" s="518"/>
      <c r="GN119" s="518"/>
      <c r="GQ119" s="518"/>
      <c r="GR119" s="518"/>
      <c r="GU119" s="518"/>
      <c r="GV119" s="518"/>
      <c r="GY119" s="518"/>
      <c r="GZ119" s="518"/>
      <c r="HC119" s="518"/>
      <c r="HD119" s="518"/>
      <c r="HG119" s="518"/>
      <c r="HH119" s="518"/>
      <c r="HK119" s="518"/>
      <c r="HL119" s="518"/>
      <c r="HO119" s="518"/>
      <c r="HP119" s="518"/>
      <c r="HS119" s="518"/>
      <c r="HT119" s="518"/>
      <c r="HW119" s="518"/>
      <c r="HX119" s="518"/>
      <c r="IA119" s="518"/>
      <c r="IB119" s="518"/>
      <c r="IE119" s="518"/>
      <c r="IF119" s="518"/>
      <c r="II119" s="518"/>
      <c r="IJ119" s="518"/>
      <c r="IM119" s="518"/>
      <c r="IN119" s="518"/>
      <c r="IQ119" s="518"/>
      <c r="IR119" s="518"/>
      <c r="IU119" s="518"/>
      <c r="IV119" s="518"/>
      <c r="IY119" s="518"/>
      <c r="IZ119" s="518"/>
      <c r="JC119" s="518"/>
      <c r="JD119" s="518"/>
      <c r="JG119" s="518"/>
      <c r="JH119" s="518"/>
      <c r="JK119" s="518"/>
      <c r="JL119" s="518"/>
      <c r="JO119" s="518"/>
      <c r="JP119" s="518"/>
      <c r="JS119" s="518"/>
      <c r="JT119" s="518"/>
      <c r="JW119" s="518"/>
      <c r="JX119" s="518"/>
      <c r="KA119" s="518"/>
      <c r="KB119" s="518"/>
      <c r="KE119" s="518"/>
      <c r="KF119" s="518"/>
      <c r="KI119" s="518"/>
      <c r="KJ119" s="518"/>
      <c r="KM119" s="518"/>
      <c r="KN119" s="518"/>
      <c r="KQ119" s="518"/>
      <c r="KR119" s="518"/>
      <c r="KU119" s="518"/>
      <c r="KV119" s="518"/>
      <c r="KY119" s="518"/>
      <c r="KZ119" s="518"/>
      <c r="LC119" s="518"/>
      <c r="LD119" s="518"/>
      <c r="LG119" s="518"/>
      <c r="LH119" s="518"/>
      <c r="LK119" s="518"/>
      <c r="LL119" s="518"/>
      <c r="LO119" s="518"/>
      <c r="LP119" s="518"/>
      <c r="LS119" s="518"/>
      <c r="LT119" s="518"/>
      <c r="LW119" s="518"/>
      <c r="LX119" s="518"/>
      <c r="MA119" s="518"/>
      <c r="MB119" s="518"/>
      <c r="ME119" s="518"/>
      <c r="MF119" s="518"/>
      <c r="MI119" s="518"/>
      <c r="MJ119" s="518"/>
      <c r="MM119" s="518"/>
      <c r="MN119" s="518"/>
      <c r="MQ119" s="518"/>
      <c r="MR119" s="518"/>
      <c r="MU119" s="518"/>
      <c r="MV119" s="518"/>
      <c r="MY119" s="518"/>
      <c r="MZ119" s="518"/>
      <c r="NC119" s="518"/>
      <c r="ND119" s="518"/>
      <c r="NG119" s="518"/>
      <c r="NH119" s="518"/>
      <c r="NK119" s="518"/>
      <c r="NL119" s="518"/>
      <c r="NO119" s="518"/>
      <c r="NP119" s="518"/>
      <c r="NS119" s="518"/>
      <c r="NT119" s="518"/>
      <c r="NW119" s="518"/>
      <c r="NX119" s="518"/>
      <c r="OA119" s="518"/>
      <c r="OB119" s="518"/>
      <c r="OE119" s="518"/>
      <c r="OF119" s="518"/>
      <c r="OI119" s="518"/>
      <c r="OJ119" s="518"/>
      <c r="OM119" s="518"/>
      <c r="ON119" s="518"/>
      <c r="OQ119" s="518"/>
      <c r="OR119" s="518"/>
      <c r="OU119" s="518"/>
      <c r="OV119" s="518"/>
      <c r="OY119" s="518"/>
      <c r="OZ119" s="518"/>
      <c r="PC119" s="518"/>
      <c r="PD119" s="518"/>
      <c r="PG119" s="518"/>
      <c r="PH119" s="518"/>
      <c r="PK119" s="518"/>
      <c r="PL119" s="518"/>
      <c r="PO119" s="518"/>
      <c r="PP119" s="518"/>
      <c r="PS119" s="518"/>
      <c r="PT119" s="518"/>
      <c r="PW119" s="518"/>
      <c r="PX119" s="518"/>
      <c r="QA119" s="518"/>
      <c r="QB119" s="518"/>
      <c r="QE119" s="518"/>
      <c r="QF119" s="518"/>
      <c r="QI119" s="518"/>
      <c r="QJ119" s="518"/>
      <c r="QM119" s="518"/>
      <c r="QN119" s="518"/>
      <c r="QQ119" s="518"/>
      <c r="QR119" s="518"/>
      <c r="QU119" s="518"/>
      <c r="QV119" s="518"/>
      <c r="QY119" s="518"/>
      <c r="QZ119" s="518"/>
      <c r="RC119" s="518"/>
      <c r="RD119" s="518"/>
      <c r="RG119" s="518"/>
      <c r="RH119" s="518"/>
      <c r="RK119" s="518"/>
      <c r="RL119" s="518"/>
      <c r="RO119" s="518"/>
      <c r="RP119" s="518"/>
      <c r="RS119" s="518"/>
      <c r="RT119" s="518"/>
      <c r="RW119" s="518"/>
      <c r="RX119" s="518"/>
      <c r="SA119" s="518"/>
      <c r="SB119" s="518"/>
      <c r="SE119" s="518"/>
      <c r="SF119" s="518"/>
      <c r="SI119" s="518"/>
      <c r="SJ119" s="518"/>
      <c r="SM119" s="518"/>
      <c r="SN119" s="518"/>
      <c r="SQ119" s="518"/>
      <c r="SR119" s="518"/>
      <c r="SU119" s="518"/>
      <c r="SV119" s="518"/>
      <c r="SY119" s="518"/>
      <c r="SZ119" s="518"/>
      <c r="TC119" s="518"/>
      <c r="TD119" s="518"/>
      <c r="TG119" s="518"/>
      <c r="TH119" s="518"/>
      <c r="TK119" s="518"/>
      <c r="TL119" s="518"/>
      <c r="TO119" s="518"/>
      <c r="TP119" s="518"/>
      <c r="TS119" s="518"/>
      <c r="TT119" s="518"/>
      <c r="TW119" s="518"/>
      <c r="TX119" s="518"/>
      <c r="UA119" s="518"/>
      <c r="UB119" s="518"/>
      <c r="UE119" s="518"/>
      <c r="UF119" s="518"/>
      <c r="UI119" s="518"/>
      <c r="UJ119" s="518"/>
      <c r="UM119" s="518"/>
      <c r="UN119" s="518"/>
      <c r="UQ119" s="518"/>
      <c r="UR119" s="518"/>
      <c r="UU119" s="518"/>
      <c r="UV119" s="518"/>
      <c r="UY119" s="518"/>
      <c r="UZ119" s="518"/>
      <c r="VC119" s="518"/>
      <c r="VD119" s="518"/>
      <c r="VG119" s="518"/>
      <c r="VH119" s="518"/>
      <c r="VK119" s="518"/>
      <c r="VL119" s="518"/>
      <c r="VO119" s="518"/>
      <c r="VP119" s="518"/>
      <c r="VS119" s="518"/>
      <c r="VT119" s="518"/>
      <c r="VW119" s="518"/>
      <c r="VX119" s="518"/>
      <c r="WA119" s="518"/>
      <c r="WB119" s="518"/>
      <c r="WE119" s="518"/>
      <c r="WF119" s="518"/>
      <c r="WI119" s="518"/>
      <c r="WJ119" s="518"/>
      <c r="WM119" s="518"/>
      <c r="WN119" s="518"/>
      <c r="WQ119" s="518"/>
      <c r="WR119" s="518"/>
      <c r="WU119" s="518"/>
      <c r="WV119" s="518"/>
      <c r="WY119" s="518"/>
      <c r="WZ119" s="518"/>
      <c r="XC119" s="518"/>
      <c r="XD119" s="518"/>
      <c r="XG119" s="518"/>
      <c r="XH119" s="518"/>
      <c r="XK119" s="518"/>
      <c r="XL119" s="518"/>
      <c r="XO119" s="518"/>
      <c r="XP119" s="518"/>
      <c r="XS119" s="518"/>
      <c r="XT119" s="518"/>
      <c r="XW119" s="518"/>
      <c r="XX119" s="518"/>
      <c r="YA119" s="518"/>
      <c r="YB119" s="518"/>
      <c r="YE119" s="518"/>
      <c r="YF119" s="518"/>
      <c r="YI119" s="518"/>
      <c r="YJ119" s="518"/>
      <c r="YM119" s="518"/>
      <c r="YN119" s="518"/>
      <c r="YQ119" s="518"/>
      <c r="YR119" s="518"/>
      <c r="YU119" s="518"/>
      <c r="YV119" s="518"/>
      <c r="YY119" s="518"/>
      <c r="YZ119" s="518"/>
      <c r="ZC119" s="518"/>
      <c r="ZD119" s="518"/>
      <c r="ZG119" s="518"/>
      <c r="ZH119" s="518"/>
      <c r="ZK119" s="518"/>
      <c r="ZL119" s="518"/>
      <c r="ZO119" s="518"/>
      <c r="ZP119" s="518"/>
      <c r="ZS119" s="518"/>
      <c r="ZT119" s="518"/>
      <c r="ZW119" s="518"/>
      <c r="ZX119" s="518"/>
      <c r="AAA119" s="518"/>
      <c r="AAB119" s="518"/>
      <c r="AAE119" s="518"/>
      <c r="AAF119" s="518"/>
      <c r="AAI119" s="518"/>
      <c r="AAJ119" s="518"/>
      <c r="AAM119" s="518"/>
      <c r="AAN119" s="518"/>
      <c r="AAQ119" s="518"/>
      <c r="AAR119" s="518"/>
      <c r="AAU119" s="518"/>
      <c r="AAV119" s="518"/>
      <c r="AAY119" s="518"/>
      <c r="AAZ119" s="518"/>
      <c r="ABC119" s="518"/>
      <c r="ABD119" s="518"/>
      <c r="ABG119" s="518"/>
      <c r="ABH119" s="518"/>
      <c r="ABK119" s="518"/>
      <c r="ABL119" s="518"/>
      <c r="ABO119" s="518"/>
      <c r="ABP119" s="518"/>
      <c r="ABS119" s="518"/>
      <c r="ABT119" s="518"/>
      <c r="ABW119" s="518"/>
      <c r="ABX119" s="518"/>
      <c r="ACA119" s="518"/>
      <c r="ACB119" s="518"/>
      <c r="ACE119" s="518"/>
      <c r="ACF119" s="518"/>
      <c r="ACI119" s="518"/>
      <c r="ACJ119" s="518"/>
      <c r="ACM119" s="518"/>
      <c r="ACN119" s="518"/>
      <c r="ACQ119" s="518"/>
      <c r="ACR119" s="518"/>
      <c r="ACU119" s="518"/>
      <c r="ACV119" s="518"/>
      <c r="ACY119" s="518"/>
      <c r="ACZ119" s="518"/>
      <c r="ADC119" s="518"/>
      <c r="ADD119" s="518"/>
      <c r="ADG119" s="518"/>
      <c r="ADH119" s="518"/>
      <c r="ADK119" s="518"/>
      <c r="ADL119" s="518"/>
      <c r="ADO119" s="518"/>
      <c r="ADP119" s="518"/>
      <c r="ADS119" s="518"/>
      <c r="ADT119" s="518"/>
      <c r="ADW119" s="518"/>
      <c r="ADX119" s="518"/>
      <c r="AEA119" s="518"/>
      <c r="AEB119" s="518"/>
      <c r="AEE119" s="518"/>
      <c r="AEF119" s="518"/>
      <c r="AEI119" s="518"/>
      <c r="AEJ119" s="518"/>
      <c r="AEM119" s="518"/>
      <c r="AEN119" s="518"/>
      <c r="AEQ119" s="518"/>
      <c r="AER119" s="518"/>
      <c r="AEU119" s="518"/>
      <c r="AEV119" s="518"/>
      <c r="AEY119" s="518"/>
      <c r="AEZ119" s="518"/>
      <c r="AFC119" s="518"/>
      <c r="AFD119" s="518"/>
      <c r="AFG119" s="518"/>
      <c r="AFH119" s="518"/>
      <c r="AFK119" s="518"/>
      <c r="AFL119" s="518"/>
      <c r="AFO119" s="518"/>
      <c r="AFP119" s="518"/>
      <c r="AFS119" s="518"/>
      <c r="AFT119" s="518"/>
      <c r="AFW119" s="518"/>
      <c r="AFX119" s="518"/>
      <c r="AGA119" s="518"/>
      <c r="AGB119" s="518"/>
      <c r="AGE119" s="518"/>
      <c r="AGF119" s="518"/>
      <c r="AGI119" s="518"/>
      <c r="AGJ119" s="518"/>
      <c r="AGM119" s="518"/>
      <c r="AGN119" s="518"/>
      <c r="AGQ119" s="518"/>
      <c r="AGR119" s="518"/>
      <c r="AGU119" s="518"/>
      <c r="AGV119" s="518"/>
      <c r="AGY119" s="518"/>
      <c r="AGZ119" s="518"/>
      <c r="AHC119" s="518"/>
      <c r="AHD119" s="518"/>
      <c r="AHG119" s="518"/>
      <c r="AHH119" s="518"/>
      <c r="AHK119" s="518"/>
      <c r="AHL119" s="518"/>
      <c r="AHO119" s="518"/>
      <c r="AHP119" s="518"/>
      <c r="AHS119" s="518"/>
      <c r="AHT119" s="518"/>
      <c r="AHW119" s="518"/>
      <c r="AHX119" s="518"/>
      <c r="AIA119" s="518"/>
      <c r="AIB119" s="518"/>
      <c r="AIE119" s="518"/>
      <c r="AIF119" s="518"/>
      <c r="AII119" s="518"/>
      <c r="AIJ119" s="518"/>
      <c r="AIM119" s="518"/>
      <c r="AIN119" s="518"/>
      <c r="AIQ119" s="518"/>
      <c r="AIR119" s="518"/>
      <c r="AIU119" s="518"/>
      <c r="AIV119" s="518"/>
      <c r="AIY119" s="518"/>
      <c r="AIZ119" s="518"/>
      <c r="AJC119" s="518"/>
      <c r="AJD119" s="518"/>
      <c r="AJG119" s="518"/>
      <c r="AJH119" s="518"/>
      <c r="AJK119" s="518"/>
      <c r="AJL119" s="518"/>
      <c r="AJO119" s="518"/>
      <c r="AJP119" s="518"/>
      <c r="AJS119" s="518"/>
      <c r="AJT119" s="518"/>
      <c r="AJW119" s="518"/>
      <c r="AJX119" s="518"/>
      <c r="AKA119" s="518"/>
      <c r="AKB119" s="518"/>
      <c r="AKE119" s="518"/>
      <c r="AKF119" s="518"/>
      <c r="AKI119" s="518"/>
      <c r="AKJ119" s="518"/>
      <c r="AKM119" s="518"/>
      <c r="AKN119" s="518"/>
      <c r="AKQ119" s="518"/>
      <c r="AKR119" s="518"/>
      <c r="AKU119" s="518"/>
      <c r="AKV119" s="518"/>
      <c r="AKY119" s="518"/>
      <c r="AKZ119" s="518"/>
      <c r="ALC119" s="518"/>
      <c r="ALD119" s="518"/>
      <c r="ALG119" s="518"/>
      <c r="ALH119" s="518"/>
      <c r="ALK119" s="518"/>
      <c r="ALL119" s="518"/>
      <c r="ALO119" s="518"/>
      <c r="ALP119" s="518"/>
      <c r="ALS119" s="518"/>
      <c r="ALT119" s="518"/>
      <c r="ALW119" s="518"/>
      <c r="ALX119" s="518"/>
      <c r="AMA119" s="518"/>
      <c r="AMB119" s="518"/>
      <c r="AME119" s="518"/>
      <c r="AMF119" s="518"/>
      <c r="AMI119" s="518"/>
      <c r="AMJ119" s="518"/>
    </row>
    <row r="120" customFormat="false" ht="15" hidden="true" customHeight="true" outlineLevel="0" collapsed="false">
      <c r="B120" s="467"/>
      <c r="C120" s="467"/>
      <c r="D120" s="467"/>
      <c r="E120" s="467"/>
      <c r="F120" s="467"/>
      <c r="G120" s="467"/>
      <c r="H120" s="467"/>
      <c r="I120" s="467"/>
      <c r="J120" s="467"/>
      <c r="K120" s="467"/>
      <c r="L120" s="517"/>
      <c r="O120" s="518"/>
      <c r="P120" s="518"/>
      <c r="S120" s="518"/>
      <c r="T120" s="518"/>
      <c r="W120" s="518"/>
      <c r="X120" s="518"/>
      <c r="AA120" s="518"/>
      <c r="AB120" s="518"/>
      <c r="AE120" s="518"/>
      <c r="AF120" s="518"/>
      <c r="AI120" s="518"/>
      <c r="AJ120" s="518"/>
      <c r="AM120" s="518"/>
      <c r="AN120" s="518"/>
      <c r="AQ120" s="518"/>
      <c r="AR120" s="518"/>
      <c r="AU120" s="518"/>
      <c r="AV120" s="518"/>
      <c r="AY120" s="518"/>
      <c r="AZ120" s="518"/>
      <c r="BC120" s="518"/>
      <c r="BD120" s="518"/>
      <c r="BG120" s="518"/>
      <c r="BH120" s="518"/>
      <c r="BK120" s="518"/>
      <c r="BL120" s="518"/>
      <c r="BO120" s="518"/>
      <c r="BP120" s="518"/>
      <c r="BS120" s="518"/>
      <c r="BT120" s="518"/>
      <c r="BW120" s="518"/>
      <c r="BX120" s="518"/>
      <c r="CA120" s="518"/>
      <c r="CB120" s="518"/>
      <c r="CE120" s="518"/>
      <c r="CF120" s="518"/>
      <c r="CI120" s="518"/>
      <c r="CJ120" s="518"/>
      <c r="CM120" s="518"/>
      <c r="CN120" s="518"/>
      <c r="CQ120" s="518"/>
      <c r="CR120" s="518"/>
      <c r="CU120" s="518"/>
      <c r="CV120" s="518"/>
      <c r="CY120" s="518"/>
      <c r="CZ120" s="518"/>
      <c r="DC120" s="518"/>
      <c r="DD120" s="518"/>
      <c r="DG120" s="518"/>
      <c r="DH120" s="518"/>
      <c r="DK120" s="518"/>
      <c r="DL120" s="518"/>
      <c r="DO120" s="518"/>
      <c r="DP120" s="518"/>
      <c r="DS120" s="518"/>
      <c r="DT120" s="518"/>
      <c r="DW120" s="518"/>
      <c r="DX120" s="518"/>
      <c r="EA120" s="518"/>
      <c r="EB120" s="518"/>
      <c r="EE120" s="518"/>
      <c r="EF120" s="518"/>
      <c r="EI120" s="518"/>
      <c r="EJ120" s="518"/>
      <c r="EM120" s="518"/>
      <c r="EN120" s="518"/>
      <c r="EQ120" s="518"/>
      <c r="ER120" s="518"/>
      <c r="EU120" s="518"/>
      <c r="EV120" s="518"/>
      <c r="EY120" s="518"/>
      <c r="EZ120" s="518"/>
      <c r="FC120" s="518"/>
      <c r="FD120" s="518"/>
      <c r="FG120" s="518"/>
      <c r="FH120" s="518"/>
      <c r="FK120" s="518"/>
      <c r="FL120" s="518"/>
      <c r="FO120" s="518"/>
      <c r="FP120" s="518"/>
      <c r="FS120" s="518"/>
      <c r="FT120" s="518"/>
      <c r="FW120" s="518"/>
      <c r="FX120" s="518"/>
      <c r="GA120" s="518"/>
      <c r="GB120" s="518"/>
      <c r="GE120" s="518"/>
      <c r="GF120" s="518"/>
      <c r="GI120" s="518"/>
      <c r="GJ120" s="518"/>
      <c r="GM120" s="518"/>
      <c r="GN120" s="518"/>
      <c r="GQ120" s="518"/>
      <c r="GR120" s="518"/>
      <c r="GU120" s="518"/>
      <c r="GV120" s="518"/>
      <c r="GY120" s="518"/>
      <c r="GZ120" s="518"/>
      <c r="HC120" s="518"/>
      <c r="HD120" s="518"/>
      <c r="HG120" s="518"/>
      <c r="HH120" s="518"/>
      <c r="HK120" s="518"/>
      <c r="HL120" s="518"/>
      <c r="HO120" s="518"/>
      <c r="HP120" s="518"/>
      <c r="HS120" s="518"/>
      <c r="HT120" s="518"/>
      <c r="HW120" s="518"/>
      <c r="HX120" s="518"/>
      <c r="IA120" s="518"/>
      <c r="IB120" s="518"/>
      <c r="IE120" s="518"/>
      <c r="IF120" s="518"/>
      <c r="II120" s="518"/>
      <c r="IJ120" s="518"/>
      <c r="IM120" s="518"/>
      <c r="IN120" s="518"/>
      <c r="IQ120" s="518"/>
      <c r="IR120" s="518"/>
      <c r="IU120" s="518"/>
      <c r="IV120" s="518"/>
      <c r="IY120" s="518"/>
      <c r="IZ120" s="518"/>
      <c r="JC120" s="518"/>
      <c r="JD120" s="518"/>
      <c r="JG120" s="518"/>
      <c r="JH120" s="518"/>
      <c r="JK120" s="518"/>
      <c r="JL120" s="518"/>
      <c r="JO120" s="518"/>
      <c r="JP120" s="518"/>
      <c r="JS120" s="518"/>
      <c r="JT120" s="518"/>
      <c r="JW120" s="518"/>
      <c r="JX120" s="518"/>
      <c r="KA120" s="518"/>
      <c r="KB120" s="518"/>
      <c r="KE120" s="518"/>
      <c r="KF120" s="518"/>
      <c r="KI120" s="518"/>
      <c r="KJ120" s="518"/>
      <c r="KM120" s="518"/>
      <c r="KN120" s="518"/>
      <c r="KQ120" s="518"/>
      <c r="KR120" s="518"/>
      <c r="KU120" s="518"/>
      <c r="KV120" s="518"/>
      <c r="KY120" s="518"/>
      <c r="KZ120" s="518"/>
      <c r="LC120" s="518"/>
      <c r="LD120" s="518"/>
      <c r="LG120" s="518"/>
      <c r="LH120" s="518"/>
      <c r="LK120" s="518"/>
      <c r="LL120" s="518"/>
      <c r="LO120" s="518"/>
      <c r="LP120" s="518"/>
      <c r="LS120" s="518"/>
      <c r="LT120" s="518"/>
      <c r="LW120" s="518"/>
      <c r="LX120" s="518"/>
      <c r="MA120" s="518"/>
      <c r="MB120" s="518"/>
      <c r="ME120" s="518"/>
      <c r="MF120" s="518"/>
      <c r="MI120" s="518"/>
      <c r="MJ120" s="518"/>
      <c r="MM120" s="518"/>
      <c r="MN120" s="518"/>
      <c r="MQ120" s="518"/>
      <c r="MR120" s="518"/>
      <c r="MU120" s="518"/>
      <c r="MV120" s="518"/>
      <c r="MY120" s="518"/>
      <c r="MZ120" s="518"/>
      <c r="NC120" s="518"/>
      <c r="ND120" s="518"/>
      <c r="NG120" s="518"/>
      <c r="NH120" s="518"/>
      <c r="NK120" s="518"/>
      <c r="NL120" s="518"/>
      <c r="NO120" s="518"/>
      <c r="NP120" s="518"/>
      <c r="NS120" s="518"/>
      <c r="NT120" s="518"/>
      <c r="NW120" s="518"/>
      <c r="NX120" s="518"/>
      <c r="OA120" s="518"/>
      <c r="OB120" s="518"/>
      <c r="OE120" s="518"/>
      <c r="OF120" s="518"/>
      <c r="OI120" s="518"/>
      <c r="OJ120" s="518"/>
      <c r="OM120" s="518"/>
      <c r="ON120" s="518"/>
      <c r="OQ120" s="518"/>
      <c r="OR120" s="518"/>
      <c r="OU120" s="518"/>
      <c r="OV120" s="518"/>
      <c r="OY120" s="518"/>
      <c r="OZ120" s="518"/>
      <c r="PC120" s="518"/>
      <c r="PD120" s="518"/>
      <c r="PG120" s="518"/>
      <c r="PH120" s="518"/>
      <c r="PK120" s="518"/>
      <c r="PL120" s="518"/>
      <c r="PO120" s="518"/>
      <c r="PP120" s="518"/>
      <c r="PS120" s="518"/>
      <c r="PT120" s="518"/>
      <c r="PW120" s="518"/>
      <c r="PX120" s="518"/>
      <c r="QA120" s="518"/>
      <c r="QB120" s="518"/>
      <c r="QE120" s="518"/>
      <c r="QF120" s="518"/>
      <c r="QI120" s="518"/>
      <c r="QJ120" s="518"/>
      <c r="QM120" s="518"/>
      <c r="QN120" s="518"/>
      <c r="QQ120" s="518"/>
      <c r="QR120" s="518"/>
      <c r="QU120" s="518"/>
      <c r="QV120" s="518"/>
      <c r="QY120" s="518"/>
      <c r="QZ120" s="518"/>
      <c r="RC120" s="518"/>
      <c r="RD120" s="518"/>
      <c r="RG120" s="518"/>
      <c r="RH120" s="518"/>
      <c r="RK120" s="518"/>
      <c r="RL120" s="518"/>
      <c r="RO120" s="518"/>
      <c r="RP120" s="518"/>
      <c r="RS120" s="518"/>
      <c r="RT120" s="518"/>
      <c r="RW120" s="518"/>
      <c r="RX120" s="518"/>
      <c r="SA120" s="518"/>
      <c r="SB120" s="518"/>
      <c r="SE120" s="518"/>
      <c r="SF120" s="518"/>
      <c r="SI120" s="518"/>
      <c r="SJ120" s="518"/>
      <c r="SM120" s="518"/>
      <c r="SN120" s="518"/>
      <c r="SQ120" s="518"/>
      <c r="SR120" s="518"/>
      <c r="SU120" s="518"/>
      <c r="SV120" s="518"/>
      <c r="SY120" s="518"/>
      <c r="SZ120" s="518"/>
      <c r="TC120" s="518"/>
      <c r="TD120" s="518"/>
      <c r="TG120" s="518"/>
      <c r="TH120" s="518"/>
      <c r="TK120" s="518"/>
      <c r="TL120" s="518"/>
      <c r="TO120" s="518"/>
      <c r="TP120" s="518"/>
      <c r="TS120" s="518"/>
      <c r="TT120" s="518"/>
      <c r="TW120" s="518"/>
      <c r="TX120" s="518"/>
      <c r="UA120" s="518"/>
      <c r="UB120" s="518"/>
      <c r="UE120" s="518"/>
      <c r="UF120" s="518"/>
      <c r="UI120" s="518"/>
      <c r="UJ120" s="518"/>
      <c r="UM120" s="518"/>
      <c r="UN120" s="518"/>
      <c r="UQ120" s="518"/>
      <c r="UR120" s="518"/>
      <c r="UU120" s="518"/>
      <c r="UV120" s="518"/>
      <c r="UY120" s="518"/>
      <c r="UZ120" s="518"/>
      <c r="VC120" s="518"/>
      <c r="VD120" s="518"/>
      <c r="VG120" s="518"/>
      <c r="VH120" s="518"/>
      <c r="VK120" s="518"/>
      <c r="VL120" s="518"/>
      <c r="VO120" s="518"/>
      <c r="VP120" s="518"/>
      <c r="VS120" s="518"/>
      <c r="VT120" s="518"/>
      <c r="VW120" s="518"/>
      <c r="VX120" s="518"/>
      <c r="WA120" s="518"/>
      <c r="WB120" s="518"/>
      <c r="WE120" s="518"/>
      <c r="WF120" s="518"/>
      <c r="WI120" s="518"/>
      <c r="WJ120" s="518"/>
      <c r="WM120" s="518"/>
      <c r="WN120" s="518"/>
      <c r="WQ120" s="518"/>
      <c r="WR120" s="518"/>
      <c r="WU120" s="518"/>
      <c r="WV120" s="518"/>
      <c r="WY120" s="518"/>
      <c r="WZ120" s="518"/>
      <c r="XC120" s="518"/>
      <c r="XD120" s="518"/>
      <c r="XG120" s="518"/>
      <c r="XH120" s="518"/>
      <c r="XK120" s="518"/>
      <c r="XL120" s="518"/>
      <c r="XO120" s="518"/>
      <c r="XP120" s="518"/>
      <c r="XS120" s="518"/>
      <c r="XT120" s="518"/>
      <c r="XW120" s="518"/>
      <c r="XX120" s="518"/>
      <c r="YA120" s="518"/>
      <c r="YB120" s="518"/>
      <c r="YE120" s="518"/>
      <c r="YF120" s="518"/>
      <c r="YI120" s="518"/>
      <c r="YJ120" s="518"/>
      <c r="YM120" s="518"/>
      <c r="YN120" s="518"/>
      <c r="YQ120" s="518"/>
      <c r="YR120" s="518"/>
      <c r="YU120" s="518"/>
      <c r="YV120" s="518"/>
      <c r="YY120" s="518"/>
      <c r="YZ120" s="518"/>
      <c r="ZC120" s="518"/>
      <c r="ZD120" s="518"/>
      <c r="ZG120" s="518"/>
      <c r="ZH120" s="518"/>
      <c r="ZK120" s="518"/>
      <c r="ZL120" s="518"/>
      <c r="ZO120" s="518"/>
      <c r="ZP120" s="518"/>
      <c r="ZS120" s="518"/>
      <c r="ZT120" s="518"/>
      <c r="ZW120" s="518"/>
      <c r="ZX120" s="518"/>
      <c r="AAA120" s="518"/>
      <c r="AAB120" s="518"/>
      <c r="AAE120" s="518"/>
      <c r="AAF120" s="518"/>
      <c r="AAI120" s="518"/>
      <c r="AAJ120" s="518"/>
      <c r="AAM120" s="518"/>
      <c r="AAN120" s="518"/>
      <c r="AAQ120" s="518"/>
      <c r="AAR120" s="518"/>
      <c r="AAU120" s="518"/>
      <c r="AAV120" s="518"/>
      <c r="AAY120" s="518"/>
      <c r="AAZ120" s="518"/>
      <c r="ABC120" s="518"/>
      <c r="ABD120" s="518"/>
      <c r="ABG120" s="518"/>
      <c r="ABH120" s="518"/>
      <c r="ABK120" s="518"/>
      <c r="ABL120" s="518"/>
      <c r="ABO120" s="518"/>
      <c r="ABP120" s="518"/>
      <c r="ABS120" s="518"/>
      <c r="ABT120" s="518"/>
      <c r="ABW120" s="518"/>
      <c r="ABX120" s="518"/>
      <c r="ACA120" s="518"/>
      <c r="ACB120" s="518"/>
      <c r="ACE120" s="518"/>
      <c r="ACF120" s="518"/>
      <c r="ACI120" s="518"/>
      <c r="ACJ120" s="518"/>
      <c r="ACM120" s="518"/>
      <c r="ACN120" s="518"/>
      <c r="ACQ120" s="518"/>
      <c r="ACR120" s="518"/>
      <c r="ACU120" s="518"/>
      <c r="ACV120" s="518"/>
      <c r="ACY120" s="518"/>
      <c r="ACZ120" s="518"/>
      <c r="ADC120" s="518"/>
      <c r="ADD120" s="518"/>
      <c r="ADG120" s="518"/>
      <c r="ADH120" s="518"/>
      <c r="ADK120" s="518"/>
      <c r="ADL120" s="518"/>
      <c r="ADO120" s="518"/>
      <c r="ADP120" s="518"/>
      <c r="ADS120" s="518"/>
      <c r="ADT120" s="518"/>
      <c r="ADW120" s="518"/>
      <c r="ADX120" s="518"/>
      <c r="AEA120" s="518"/>
      <c r="AEB120" s="518"/>
      <c r="AEE120" s="518"/>
      <c r="AEF120" s="518"/>
      <c r="AEI120" s="518"/>
      <c r="AEJ120" s="518"/>
      <c r="AEM120" s="518"/>
      <c r="AEN120" s="518"/>
      <c r="AEQ120" s="518"/>
      <c r="AER120" s="518"/>
      <c r="AEU120" s="518"/>
      <c r="AEV120" s="518"/>
      <c r="AEY120" s="518"/>
      <c r="AEZ120" s="518"/>
      <c r="AFC120" s="518"/>
      <c r="AFD120" s="518"/>
      <c r="AFG120" s="518"/>
      <c r="AFH120" s="518"/>
      <c r="AFK120" s="518"/>
      <c r="AFL120" s="518"/>
      <c r="AFO120" s="518"/>
      <c r="AFP120" s="518"/>
      <c r="AFS120" s="518"/>
      <c r="AFT120" s="518"/>
      <c r="AFW120" s="518"/>
      <c r="AFX120" s="518"/>
      <c r="AGA120" s="518"/>
      <c r="AGB120" s="518"/>
      <c r="AGE120" s="518"/>
      <c r="AGF120" s="518"/>
      <c r="AGI120" s="518"/>
      <c r="AGJ120" s="518"/>
      <c r="AGM120" s="518"/>
      <c r="AGN120" s="518"/>
      <c r="AGQ120" s="518"/>
      <c r="AGR120" s="518"/>
      <c r="AGU120" s="518"/>
      <c r="AGV120" s="518"/>
      <c r="AGY120" s="518"/>
      <c r="AGZ120" s="518"/>
      <c r="AHC120" s="518"/>
      <c r="AHD120" s="518"/>
      <c r="AHG120" s="518"/>
      <c r="AHH120" s="518"/>
      <c r="AHK120" s="518"/>
      <c r="AHL120" s="518"/>
      <c r="AHO120" s="518"/>
      <c r="AHP120" s="518"/>
      <c r="AHS120" s="518"/>
      <c r="AHT120" s="518"/>
      <c r="AHW120" s="518"/>
      <c r="AHX120" s="518"/>
      <c r="AIA120" s="518"/>
      <c r="AIB120" s="518"/>
      <c r="AIE120" s="518"/>
      <c r="AIF120" s="518"/>
      <c r="AII120" s="518"/>
      <c r="AIJ120" s="518"/>
      <c r="AIM120" s="518"/>
      <c r="AIN120" s="518"/>
      <c r="AIQ120" s="518"/>
      <c r="AIR120" s="518"/>
      <c r="AIU120" s="518"/>
      <c r="AIV120" s="518"/>
      <c r="AIY120" s="518"/>
      <c r="AIZ120" s="518"/>
      <c r="AJC120" s="518"/>
      <c r="AJD120" s="518"/>
      <c r="AJG120" s="518"/>
      <c r="AJH120" s="518"/>
      <c r="AJK120" s="518"/>
      <c r="AJL120" s="518"/>
      <c r="AJO120" s="518"/>
      <c r="AJP120" s="518"/>
      <c r="AJS120" s="518"/>
      <c r="AJT120" s="518"/>
      <c r="AJW120" s="518"/>
      <c r="AJX120" s="518"/>
      <c r="AKA120" s="518"/>
      <c r="AKB120" s="518"/>
      <c r="AKE120" s="518"/>
      <c r="AKF120" s="518"/>
      <c r="AKI120" s="518"/>
      <c r="AKJ120" s="518"/>
      <c r="AKM120" s="518"/>
      <c r="AKN120" s="518"/>
      <c r="AKQ120" s="518"/>
      <c r="AKR120" s="518"/>
      <c r="AKU120" s="518"/>
      <c r="AKV120" s="518"/>
      <c r="AKY120" s="518"/>
      <c r="AKZ120" s="518"/>
      <c r="ALC120" s="518"/>
      <c r="ALD120" s="518"/>
      <c r="ALG120" s="518"/>
      <c r="ALH120" s="518"/>
      <c r="ALK120" s="518"/>
      <c r="ALL120" s="518"/>
      <c r="ALO120" s="518"/>
      <c r="ALP120" s="518"/>
      <c r="ALS120" s="518"/>
      <c r="ALT120" s="518"/>
      <c r="ALW120" s="518"/>
      <c r="ALX120" s="518"/>
      <c r="AMA120" s="518"/>
      <c r="AMB120" s="518"/>
      <c r="AME120" s="518"/>
      <c r="AMF120" s="518"/>
      <c r="AMI120" s="518"/>
      <c r="AMJ120" s="518"/>
    </row>
    <row r="121" customFormat="false" ht="15" hidden="true" customHeight="true" outlineLevel="0" collapsed="false">
      <c r="B121" s="467"/>
      <c r="C121" s="467"/>
      <c r="D121" s="467"/>
      <c r="E121" s="467"/>
      <c r="F121" s="467"/>
      <c r="G121" s="467"/>
      <c r="H121" s="467"/>
      <c r="I121" s="467"/>
      <c r="J121" s="467"/>
      <c r="K121" s="467"/>
      <c r="L121" s="517"/>
      <c r="O121" s="518"/>
      <c r="P121" s="518"/>
      <c r="S121" s="518"/>
      <c r="T121" s="518"/>
      <c r="W121" s="518"/>
      <c r="X121" s="518"/>
      <c r="AA121" s="518"/>
      <c r="AB121" s="518"/>
      <c r="AE121" s="518"/>
      <c r="AF121" s="518"/>
      <c r="AI121" s="518"/>
      <c r="AJ121" s="518"/>
      <c r="AM121" s="518"/>
      <c r="AN121" s="518"/>
      <c r="AQ121" s="518"/>
      <c r="AR121" s="518"/>
      <c r="AU121" s="518"/>
      <c r="AV121" s="518"/>
      <c r="AY121" s="518"/>
      <c r="AZ121" s="518"/>
      <c r="BC121" s="518"/>
      <c r="BD121" s="518"/>
      <c r="BG121" s="518"/>
      <c r="BH121" s="518"/>
      <c r="BK121" s="518"/>
      <c r="BL121" s="518"/>
      <c r="BO121" s="518"/>
      <c r="BP121" s="518"/>
      <c r="BS121" s="518"/>
      <c r="BT121" s="518"/>
      <c r="BW121" s="518"/>
      <c r="BX121" s="518"/>
      <c r="CA121" s="518"/>
      <c r="CB121" s="518"/>
      <c r="CE121" s="518"/>
      <c r="CF121" s="518"/>
      <c r="CI121" s="518"/>
      <c r="CJ121" s="518"/>
      <c r="CM121" s="518"/>
      <c r="CN121" s="518"/>
      <c r="CQ121" s="518"/>
      <c r="CR121" s="518"/>
      <c r="CU121" s="518"/>
      <c r="CV121" s="518"/>
      <c r="CY121" s="518"/>
      <c r="CZ121" s="518"/>
      <c r="DC121" s="518"/>
      <c r="DD121" s="518"/>
      <c r="DG121" s="518"/>
      <c r="DH121" s="518"/>
      <c r="DK121" s="518"/>
      <c r="DL121" s="518"/>
      <c r="DO121" s="518"/>
      <c r="DP121" s="518"/>
      <c r="DS121" s="518"/>
      <c r="DT121" s="518"/>
      <c r="DW121" s="518"/>
      <c r="DX121" s="518"/>
      <c r="EA121" s="518"/>
      <c r="EB121" s="518"/>
      <c r="EE121" s="518"/>
      <c r="EF121" s="518"/>
      <c r="EI121" s="518"/>
      <c r="EJ121" s="518"/>
      <c r="EM121" s="518"/>
      <c r="EN121" s="518"/>
      <c r="EQ121" s="518"/>
      <c r="ER121" s="518"/>
      <c r="EU121" s="518"/>
      <c r="EV121" s="518"/>
      <c r="EY121" s="518"/>
      <c r="EZ121" s="518"/>
      <c r="FC121" s="518"/>
      <c r="FD121" s="518"/>
      <c r="FG121" s="518"/>
      <c r="FH121" s="518"/>
      <c r="FK121" s="518"/>
      <c r="FL121" s="518"/>
      <c r="FO121" s="518"/>
      <c r="FP121" s="518"/>
      <c r="FS121" s="518"/>
      <c r="FT121" s="518"/>
      <c r="FW121" s="518"/>
      <c r="FX121" s="518"/>
      <c r="GA121" s="518"/>
      <c r="GB121" s="518"/>
      <c r="GE121" s="518"/>
      <c r="GF121" s="518"/>
      <c r="GI121" s="518"/>
      <c r="GJ121" s="518"/>
      <c r="GM121" s="518"/>
      <c r="GN121" s="518"/>
      <c r="GQ121" s="518"/>
      <c r="GR121" s="518"/>
      <c r="GU121" s="518"/>
      <c r="GV121" s="518"/>
      <c r="GY121" s="518"/>
      <c r="GZ121" s="518"/>
      <c r="HC121" s="518"/>
      <c r="HD121" s="518"/>
      <c r="HG121" s="518"/>
      <c r="HH121" s="518"/>
      <c r="HK121" s="518"/>
      <c r="HL121" s="518"/>
      <c r="HO121" s="518"/>
      <c r="HP121" s="518"/>
      <c r="HS121" s="518"/>
      <c r="HT121" s="518"/>
      <c r="HW121" s="518"/>
      <c r="HX121" s="518"/>
      <c r="IA121" s="518"/>
      <c r="IB121" s="518"/>
      <c r="IE121" s="518"/>
      <c r="IF121" s="518"/>
      <c r="II121" s="518"/>
      <c r="IJ121" s="518"/>
      <c r="IM121" s="518"/>
      <c r="IN121" s="518"/>
      <c r="IQ121" s="518"/>
      <c r="IR121" s="518"/>
      <c r="IU121" s="518"/>
      <c r="IV121" s="518"/>
      <c r="IY121" s="518"/>
      <c r="IZ121" s="518"/>
      <c r="JC121" s="518"/>
      <c r="JD121" s="518"/>
      <c r="JG121" s="518"/>
      <c r="JH121" s="518"/>
      <c r="JK121" s="518"/>
      <c r="JL121" s="518"/>
      <c r="JO121" s="518"/>
      <c r="JP121" s="518"/>
      <c r="JS121" s="518"/>
      <c r="JT121" s="518"/>
      <c r="JW121" s="518"/>
      <c r="JX121" s="518"/>
      <c r="KA121" s="518"/>
      <c r="KB121" s="518"/>
      <c r="KE121" s="518"/>
      <c r="KF121" s="518"/>
      <c r="KI121" s="518"/>
      <c r="KJ121" s="518"/>
      <c r="KM121" s="518"/>
      <c r="KN121" s="518"/>
      <c r="KQ121" s="518"/>
      <c r="KR121" s="518"/>
      <c r="KU121" s="518"/>
      <c r="KV121" s="518"/>
      <c r="KY121" s="518"/>
      <c r="KZ121" s="518"/>
      <c r="LC121" s="518"/>
      <c r="LD121" s="518"/>
      <c r="LG121" s="518"/>
      <c r="LH121" s="518"/>
      <c r="LK121" s="518"/>
      <c r="LL121" s="518"/>
      <c r="LO121" s="518"/>
      <c r="LP121" s="518"/>
      <c r="LS121" s="518"/>
      <c r="LT121" s="518"/>
      <c r="LW121" s="518"/>
      <c r="LX121" s="518"/>
      <c r="MA121" s="518"/>
      <c r="MB121" s="518"/>
      <c r="ME121" s="518"/>
      <c r="MF121" s="518"/>
      <c r="MI121" s="518"/>
      <c r="MJ121" s="518"/>
      <c r="MM121" s="518"/>
      <c r="MN121" s="518"/>
      <c r="MQ121" s="518"/>
      <c r="MR121" s="518"/>
      <c r="MU121" s="518"/>
      <c r="MV121" s="518"/>
      <c r="MY121" s="518"/>
      <c r="MZ121" s="518"/>
      <c r="NC121" s="518"/>
      <c r="ND121" s="518"/>
      <c r="NG121" s="518"/>
      <c r="NH121" s="518"/>
      <c r="NK121" s="518"/>
      <c r="NL121" s="518"/>
      <c r="NO121" s="518"/>
      <c r="NP121" s="518"/>
      <c r="NS121" s="518"/>
      <c r="NT121" s="518"/>
      <c r="NW121" s="518"/>
      <c r="NX121" s="518"/>
      <c r="OA121" s="518"/>
      <c r="OB121" s="518"/>
      <c r="OE121" s="518"/>
      <c r="OF121" s="518"/>
      <c r="OI121" s="518"/>
      <c r="OJ121" s="518"/>
      <c r="OM121" s="518"/>
      <c r="ON121" s="518"/>
      <c r="OQ121" s="518"/>
      <c r="OR121" s="518"/>
      <c r="OU121" s="518"/>
      <c r="OV121" s="518"/>
      <c r="OY121" s="518"/>
      <c r="OZ121" s="518"/>
      <c r="PC121" s="518"/>
      <c r="PD121" s="518"/>
      <c r="PG121" s="518"/>
      <c r="PH121" s="518"/>
      <c r="PK121" s="518"/>
      <c r="PL121" s="518"/>
      <c r="PO121" s="518"/>
      <c r="PP121" s="518"/>
      <c r="PS121" s="518"/>
      <c r="PT121" s="518"/>
      <c r="PW121" s="518"/>
      <c r="PX121" s="518"/>
      <c r="QA121" s="518"/>
      <c r="QB121" s="518"/>
      <c r="QE121" s="518"/>
      <c r="QF121" s="518"/>
      <c r="QI121" s="518"/>
      <c r="QJ121" s="518"/>
      <c r="QM121" s="518"/>
      <c r="QN121" s="518"/>
      <c r="QQ121" s="518"/>
      <c r="QR121" s="518"/>
      <c r="QU121" s="518"/>
      <c r="QV121" s="518"/>
      <c r="QY121" s="518"/>
      <c r="QZ121" s="518"/>
      <c r="RC121" s="518"/>
      <c r="RD121" s="518"/>
      <c r="RG121" s="518"/>
      <c r="RH121" s="518"/>
      <c r="RK121" s="518"/>
      <c r="RL121" s="518"/>
      <c r="RO121" s="518"/>
      <c r="RP121" s="518"/>
      <c r="RS121" s="518"/>
      <c r="RT121" s="518"/>
      <c r="RW121" s="518"/>
      <c r="RX121" s="518"/>
      <c r="SA121" s="518"/>
      <c r="SB121" s="518"/>
      <c r="SE121" s="518"/>
      <c r="SF121" s="518"/>
      <c r="SI121" s="518"/>
      <c r="SJ121" s="518"/>
      <c r="SM121" s="518"/>
      <c r="SN121" s="518"/>
      <c r="SQ121" s="518"/>
      <c r="SR121" s="518"/>
      <c r="SU121" s="518"/>
      <c r="SV121" s="518"/>
      <c r="SY121" s="518"/>
      <c r="SZ121" s="518"/>
      <c r="TC121" s="518"/>
      <c r="TD121" s="518"/>
      <c r="TG121" s="518"/>
      <c r="TH121" s="518"/>
      <c r="TK121" s="518"/>
      <c r="TL121" s="518"/>
      <c r="TO121" s="518"/>
      <c r="TP121" s="518"/>
      <c r="TS121" s="518"/>
      <c r="TT121" s="518"/>
      <c r="TW121" s="518"/>
      <c r="TX121" s="518"/>
      <c r="UA121" s="518"/>
      <c r="UB121" s="518"/>
      <c r="UE121" s="518"/>
      <c r="UF121" s="518"/>
      <c r="UI121" s="518"/>
      <c r="UJ121" s="518"/>
      <c r="UM121" s="518"/>
      <c r="UN121" s="518"/>
      <c r="UQ121" s="518"/>
      <c r="UR121" s="518"/>
      <c r="UU121" s="518"/>
      <c r="UV121" s="518"/>
      <c r="UY121" s="518"/>
      <c r="UZ121" s="518"/>
      <c r="VC121" s="518"/>
      <c r="VD121" s="518"/>
      <c r="VG121" s="518"/>
      <c r="VH121" s="518"/>
      <c r="VK121" s="518"/>
      <c r="VL121" s="518"/>
      <c r="VO121" s="518"/>
      <c r="VP121" s="518"/>
      <c r="VS121" s="518"/>
      <c r="VT121" s="518"/>
      <c r="VW121" s="518"/>
      <c r="VX121" s="518"/>
      <c r="WA121" s="518"/>
      <c r="WB121" s="518"/>
      <c r="WE121" s="518"/>
      <c r="WF121" s="518"/>
      <c r="WI121" s="518"/>
      <c r="WJ121" s="518"/>
      <c r="WM121" s="518"/>
      <c r="WN121" s="518"/>
      <c r="WQ121" s="518"/>
      <c r="WR121" s="518"/>
      <c r="WU121" s="518"/>
      <c r="WV121" s="518"/>
      <c r="WY121" s="518"/>
      <c r="WZ121" s="518"/>
      <c r="XC121" s="518"/>
      <c r="XD121" s="518"/>
      <c r="XG121" s="518"/>
      <c r="XH121" s="518"/>
      <c r="XK121" s="518"/>
      <c r="XL121" s="518"/>
      <c r="XO121" s="518"/>
      <c r="XP121" s="518"/>
      <c r="XS121" s="518"/>
      <c r="XT121" s="518"/>
      <c r="XW121" s="518"/>
      <c r="XX121" s="518"/>
      <c r="YA121" s="518"/>
      <c r="YB121" s="518"/>
      <c r="YE121" s="518"/>
      <c r="YF121" s="518"/>
      <c r="YI121" s="518"/>
      <c r="YJ121" s="518"/>
      <c r="YM121" s="518"/>
      <c r="YN121" s="518"/>
      <c r="YQ121" s="518"/>
      <c r="YR121" s="518"/>
      <c r="YU121" s="518"/>
      <c r="YV121" s="518"/>
      <c r="YY121" s="518"/>
      <c r="YZ121" s="518"/>
      <c r="ZC121" s="518"/>
      <c r="ZD121" s="518"/>
      <c r="ZG121" s="518"/>
      <c r="ZH121" s="518"/>
      <c r="ZK121" s="518"/>
      <c r="ZL121" s="518"/>
      <c r="ZO121" s="518"/>
      <c r="ZP121" s="518"/>
      <c r="ZS121" s="518"/>
      <c r="ZT121" s="518"/>
      <c r="ZW121" s="518"/>
      <c r="ZX121" s="518"/>
      <c r="AAA121" s="518"/>
      <c r="AAB121" s="518"/>
      <c r="AAE121" s="518"/>
      <c r="AAF121" s="518"/>
      <c r="AAI121" s="518"/>
      <c r="AAJ121" s="518"/>
      <c r="AAM121" s="518"/>
      <c r="AAN121" s="518"/>
      <c r="AAQ121" s="518"/>
      <c r="AAR121" s="518"/>
      <c r="AAU121" s="518"/>
      <c r="AAV121" s="518"/>
      <c r="AAY121" s="518"/>
      <c r="AAZ121" s="518"/>
      <c r="ABC121" s="518"/>
      <c r="ABD121" s="518"/>
      <c r="ABG121" s="518"/>
      <c r="ABH121" s="518"/>
      <c r="ABK121" s="518"/>
      <c r="ABL121" s="518"/>
      <c r="ABO121" s="518"/>
      <c r="ABP121" s="518"/>
      <c r="ABS121" s="518"/>
      <c r="ABT121" s="518"/>
      <c r="ABW121" s="518"/>
      <c r="ABX121" s="518"/>
      <c r="ACA121" s="518"/>
      <c r="ACB121" s="518"/>
      <c r="ACE121" s="518"/>
      <c r="ACF121" s="518"/>
      <c r="ACI121" s="518"/>
      <c r="ACJ121" s="518"/>
      <c r="ACM121" s="518"/>
      <c r="ACN121" s="518"/>
      <c r="ACQ121" s="518"/>
      <c r="ACR121" s="518"/>
      <c r="ACU121" s="518"/>
      <c r="ACV121" s="518"/>
      <c r="ACY121" s="518"/>
      <c r="ACZ121" s="518"/>
      <c r="ADC121" s="518"/>
      <c r="ADD121" s="518"/>
      <c r="ADG121" s="518"/>
      <c r="ADH121" s="518"/>
      <c r="ADK121" s="518"/>
      <c r="ADL121" s="518"/>
      <c r="ADO121" s="518"/>
      <c r="ADP121" s="518"/>
      <c r="ADS121" s="518"/>
      <c r="ADT121" s="518"/>
      <c r="ADW121" s="518"/>
      <c r="ADX121" s="518"/>
      <c r="AEA121" s="518"/>
      <c r="AEB121" s="518"/>
      <c r="AEE121" s="518"/>
      <c r="AEF121" s="518"/>
      <c r="AEI121" s="518"/>
      <c r="AEJ121" s="518"/>
      <c r="AEM121" s="518"/>
      <c r="AEN121" s="518"/>
      <c r="AEQ121" s="518"/>
      <c r="AER121" s="518"/>
      <c r="AEU121" s="518"/>
      <c r="AEV121" s="518"/>
      <c r="AEY121" s="518"/>
      <c r="AEZ121" s="518"/>
      <c r="AFC121" s="518"/>
      <c r="AFD121" s="518"/>
      <c r="AFG121" s="518"/>
      <c r="AFH121" s="518"/>
      <c r="AFK121" s="518"/>
      <c r="AFL121" s="518"/>
      <c r="AFO121" s="518"/>
      <c r="AFP121" s="518"/>
      <c r="AFS121" s="518"/>
      <c r="AFT121" s="518"/>
      <c r="AFW121" s="518"/>
      <c r="AFX121" s="518"/>
      <c r="AGA121" s="518"/>
      <c r="AGB121" s="518"/>
      <c r="AGE121" s="518"/>
      <c r="AGF121" s="518"/>
      <c r="AGI121" s="518"/>
      <c r="AGJ121" s="518"/>
      <c r="AGM121" s="518"/>
      <c r="AGN121" s="518"/>
      <c r="AGQ121" s="518"/>
      <c r="AGR121" s="518"/>
      <c r="AGU121" s="518"/>
      <c r="AGV121" s="518"/>
      <c r="AGY121" s="518"/>
      <c r="AGZ121" s="518"/>
      <c r="AHC121" s="518"/>
      <c r="AHD121" s="518"/>
      <c r="AHG121" s="518"/>
      <c r="AHH121" s="518"/>
      <c r="AHK121" s="518"/>
      <c r="AHL121" s="518"/>
      <c r="AHO121" s="518"/>
      <c r="AHP121" s="518"/>
      <c r="AHS121" s="518"/>
      <c r="AHT121" s="518"/>
      <c r="AHW121" s="518"/>
      <c r="AHX121" s="518"/>
      <c r="AIA121" s="518"/>
      <c r="AIB121" s="518"/>
      <c r="AIE121" s="518"/>
      <c r="AIF121" s="518"/>
      <c r="AII121" s="518"/>
      <c r="AIJ121" s="518"/>
      <c r="AIM121" s="518"/>
      <c r="AIN121" s="518"/>
      <c r="AIQ121" s="518"/>
      <c r="AIR121" s="518"/>
      <c r="AIU121" s="518"/>
      <c r="AIV121" s="518"/>
      <c r="AIY121" s="518"/>
      <c r="AIZ121" s="518"/>
      <c r="AJC121" s="518"/>
      <c r="AJD121" s="518"/>
      <c r="AJG121" s="518"/>
      <c r="AJH121" s="518"/>
      <c r="AJK121" s="518"/>
      <c r="AJL121" s="518"/>
      <c r="AJO121" s="518"/>
      <c r="AJP121" s="518"/>
      <c r="AJS121" s="518"/>
      <c r="AJT121" s="518"/>
      <c r="AJW121" s="518"/>
      <c r="AJX121" s="518"/>
      <c r="AKA121" s="518"/>
      <c r="AKB121" s="518"/>
      <c r="AKE121" s="518"/>
      <c r="AKF121" s="518"/>
      <c r="AKI121" s="518"/>
      <c r="AKJ121" s="518"/>
      <c r="AKM121" s="518"/>
      <c r="AKN121" s="518"/>
      <c r="AKQ121" s="518"/>
      <c r="AKR121" s="518"/>
      <c r="AKU121" s="518"/>
      <c r="AKV121" s="518"/>
      <c r="AKY121" s="518"/>
      <c r="AKZ121" s="518"/>
      <c r="ALC121" s="518"/>
      <c r="ALD121" s="518"/>
      <c r="ALG121" s="518"/>
      <c r="ALH121" s="518"/>
      <c r="ALK121" s="518"/>
      <c r="ALL121" s="518"/>
      <c r="ALO121" s="518"/>
      <c r="ALP121" s="518"/>
      <c r="ALS121" s="518"/>
      <c r="ALT121" s="518"/>
      <c r="ALW121" s="518"/>
      <c r="ALX121" s="518"/>
      <c r="AMA121" s="518"/>
      <c r="AMB121" s="518"/>
      <c r="AME121" s="518"/>
      <c r="AMF121" s="518"/>
      <c r="AMI121" s="518"/>
      <c r="AMJ121" s="518"/>
    </row>
    <row r="122" customFormat="false" ht="15" hidden="true" customHeight="true" outlineLevel="0" collapsed="false">
      <c r="B122" s="467"/>
      <c r="C122" s="467"/>
      <c r="D122" s="467"/>
      <c r="E122" s="467"/>
      <c r="F122" s="467"/>
      <c r="G122" s="467"/>
      <c r="H122" s="467"/>
      <c r="I122" s="467"/>
      <c r="J122" s="467"/>
      <c r="K122" s="467"/>
      <c r="L122" s="517"/>
      <c r="O122" s="518"/>
      <c r="P122" s="518"/>
      <c r="S122" s="518"/>
      <c r="T122" s="518"/>
      <c r="W122" s="518"/>
      <c r="X122" s="518"/>
      <c r="AA122" s="518"/>
      <c r="AB122" s="518"/>
      <c r="AE122" s="518"/>
      <c r="AF122" s="518"/>
      <c r="AI122" s="518"/>
      <c r="AJ122" s="518"/>
      <c r="AM122" s="518"/>
      <c r="AN122" s="518"/>
      <c r="AQ122" s="518"/>
      <c r="AR122" s="518"/>
      <c r="AU122" s="518"/>
      <c r="AV122" s="518"/>
      <c r="AY122" s="518"/>
      <c r="AZ122" s="518"/>
      <c r="BC122" s="518"/>
      <c r="BD122" s="518"/>
      <c r="BG122" s="518"/>
      <c r="BH122" s="518"/>
      <c r="BK122" s="518"/>
      <c r="BL122" s="518"/>
      <c r="BO122" s="518"/>
      <c r="BP122" s="518"/>
      <c r="BS122" s="518"/>
      <c r="BT122" s="518"/>
      <c r="BW122" s="518"/>
      <c r="BX122" s="518"/>
      <c r="CA122" s="518"/>
      <c r="CB122" s="518"/>
      <c r="CE122" s="518"/>
      <c r="CF122" s="518"/>
      <c r="CI122" s="518"/>
      <c r="CJ122" s="518"/>
      <c r="CM122" s="518"/>
      <c r="CN122" s="518"/>
      <c r="CQ122" s="518"/>
      <c r="CR122" s="518"/>
      <c r="CU122" s="518"/>
      <c r="CV122" s="518"/>
      <c r="CY122" s="518"/>
      <c r="CZ122" s="518"/>
      <c r="DC122" s="518"/>
      <c r="DD122" s="518"/>
      <c r="DG122" s="518"/>
      <c r="DH122" s="518"/>
      <c r="DK122" s="518"/>
      <c r="DL122" s="518"/>
      <c r="DO122" s="518"/>
      <c r="DP122" s="518"/>
      <c r="DS122" s="518"/>
      <c r="DT122" s="518"/>
      <c r="DW122" s="518"/>
      <c r="DX122" s="518"/>
      <c r="EA122" s="518"/>
      <c r="EB122" s="518"/>
      <c r="EE122" s="518"/>
      <c r="EF122" s="518"/>
      <c r="EI122" s="518"/>
      <c r="EJ122" s="518"/>
      <c r="EM122" s="518"/>
      <c r="EN122" s="518"/>
      <c r="EQ122" s="518"/>
      <c r="ER122" s="518"/>
      <c r="EU122" s="518"/>
      <c r="EV122" s="518"/>
      <c r="EY122" s="518"/>
      <c r="EZ122" s="518"/>
      <c r="FC122" s="518"/>
      <c r="FD122" s="518"/>
      <c r="FG122" s="518"/>
      <c r="FH122" s="518"/>
      <c r="FK122" s="518"/>
      <c r="FL122" s="518"/>
      <c r="FO122" s="518"/>
      <c r="FP122" s="518"/>
      <c r="FS122" s="518"/>
      <c r="FT122" s="518"/>
      <c r="FW122" s="518"/>
      <c r="FX122" s="518"/>
      <c r="GA122" s="518"/>
      <c r="GB122" s="518"/>
      <c r="GE122" s="518"/>
      <c r="GF122" s="518"/>
      <c r="GI122" s="518"/>
      <c r="GJ122" s="518"/>
      <c r="GM122" s="518"/>
      <c r="GN122" s="518"/>
      <c r="GQ122" s="518"/>
      <c r="GR122" s="518"/>
      <c r="GU122" s="518"/>
      <c r="GV122" s="518"/>
      <c r="GY122" s="518"/>
      <c r="GZ122" s="518"/>
      <c r="HC122" s="518"/>
      <c r="HD122" s="518"/>
      <c r="HG122" s="518"/>
      <c r="HH122" s="518"/>
      <c r="HK122" s="518"/>
      <c r="HL122" s="518"/>
      <c r="HO122" s="518"/>
      <c r="HP122" s="518"/>
      <c r="HS122" s="518"/>
      <c r="HT122" s="518"/>
      <c r="HW122" s="518"/>
      <c r="HX122" s="518"/>
      <c r="IA122" s="518"/>
      <c r="IB122" s="518"/>
      <c r="IE122" s="518"/>
      <c r="IF122" s="518"/>
      <c r="II122" s="518"/>
      <c r="IJ122" s="518"/>
      <c r="IM122" s="518"/>
      <c r="IN122" s="518"/>
      <c r="IQ122" s="518"/>
      <c r="IR122" s="518"/>
      <c r="IU122" s="518"/>
      <c r="IV122" s="518"/>
      <c r="IY122" s="518"/>
      <c r="IZ122" s="518"/>
      <c r="JC122" s="518"/>
      <c r="JD122" s="518"/>
      <c r="JG122" s="518"/>
      <c r="JH122" s="518"/>
      <c r="JK122" s="518"/>
      <c r="JL122" s="518"/>
      <c r="JO122" s="518"/>
      <c r="JP122" s="518"/>
      <c r="JS122" s="518"/>
      <c r="JT122" s="518"/>
      <c r="JW122" s="518"/>
      <c r="JX122" s="518"/>
      <c r="KA122" s="518"/>
      <c r="KB122" s="518"/>
      <c r="KE122" s="518"/>
      <c r="KF122" s="518"/>
      <c r="KI122" s="518"/>
      <c r="KJ122" s="518"/>
      <c r="KM122" s="518"/>
      <c r="KN122" s="518"/>
      <c r="KQ122" s="518"/>
      <c r="KR122" s="518"/>
      <c r="KU122" s="518"/>
      <c r="KV122" s="518"/>
      <c r="KY122" s="518"/>
      <c r="KZ122" s="518"/>
      <c r="LC122" s="518"/>
      <c r="LD122" s="518"/>
      <c r="LG122" s="518"/>
      <c r="LH122" s="518"/>
      <c r="LK122" s="518"/>
      <c r="LL122" s="518"/>
      <c r="LO122" s="518"/>
      <c r="LP122" s="518"/>
      <c r="LS122" s="518"/>
      <c r="LT122" s="518"/>
      <c r="LW122" s="518"/>
      <c r="LX122" s="518"/>
      <c r="MA122" s="518"/>
      <c r="MB122" s="518"/>
      <c r="ME122" s="518"/>
      <c r="MF122" s="518"/>
      <c r="MI122" s="518"/>
      <c r="MJ122" s="518"/>
      <c r="MM122" s="518"/>
      <c r="MN122" s="518"/>
      <c r="MQ122" s="518"/>
      <c r="MR122" s="518"/>
      <c r="MU122" s="518"/>
      <c r="MV122" s="518"/>
      <c r="MY122" s="518"/>
      <c r="MZ122" s="518"/>
      <c r="NC122" s="518"/>
      <c r="ND122" s="518"/>
      <c r="NG122" s="518"/>
      <c r="NH122" s="518"/>
      <c r="NK122" s="518"/>
      <c r="NL122" s="518"/>
      <c r="NO122" s="518"/>
      <c r="NP122" s="518"/>
      <c r="NS122" s="518"/>
      <c r="NT122" s="518"/>
      <c r="NW122" s="518"/>
      <c r="NX122" s="518"/>
      <c r="OA122" s="518"/>
      <c r="OB122" s="518"/>
      <c r="OE122" s="518"/>
      <c r="OF122" s="518"/>
      <c r="OI122" s="518"/>
      <c r="OJ122" s="518"/>
      <c r="OM122" s="518"/>
      <c r="ON122" s="518"/>
      <c r="OQ122" s="518"/>
      <c r="OR122" s="518"/>
      <c r="OU122" s="518"/>
      <c r="OV122" s="518"/>
      <c r="OY122" s="518"/>
      <c r="OZ122" s="518"/>
      <c r="PC122" s="518"/>
      <c r="PD122" s="518"/>
      <c r="PG122" s="518"/>
      <c r="PH122" s="518"/>
      <c r="PK122" s="518"/>
      <c r="PL122" s="518"/>
      <c r="PO122" s="518"/>
      <c r="PP122" s="518"/>
      <c r="PS122" s="518"/>
      <c r="PT122" s="518"/>
      <c r="PW122" s="518"/>
      <c r="PX122" s="518"/>
      <c r="QA122" s="518"/>
      <c r="QB122" s="518"/>
      <c r="QE122" s="518"/>
      <c r="QF122" s="518"/>
      <c r="QI122" s="518"/>
      <c r="QJ122" s="518"/>
      <c r="QM122" s="518"/>
      <c r="QN122" s="518"/>
      <c r="QQ122" s="518"/>
      <c r="QR122" s="518"/>
      <c r="QU122" s="518"/>
      <c r="QV122" s="518"/>
      <c r="QY122" s="518"/>
      <c r="QZ122" s="518"/>
      <c r="RC122" s="518"/>
      <c r="RD122" s="518"/>
      <c r="RG122" s="518"/>
      <c r="RH122" s="518"/>
      <c r="RK122" s="518"/>
      <c r="RL122" s="518"/>
      <c r="RO122" s="518"/>
      <c r="RP122" s="518"/>
      <c r="RS122" s="518"/>
      <c r="RT122" s="518"/>
      <c r="RW122" s="518"/>
      <c r="RX122" s="518"/>
      <c r="SA122" s="518"/>
      <c r="SB122" s="518"/>
      <c r="SE122" s="518"/>
      <c r="SF122" s="518"/>
      <c r="SI122" s="518"/>
      <c r="SJ122" s="518"/>
      <c r="SM122" s="518"/>
      <c r="SN122" s="518"/>
      <c r="SQ122" s="518"/>
      <c r="SR122" s="518"/>
      <c r="SU122" s="518"/>
      <c r="SV122" s="518"/>
      <c r="SY122" s="518"/>
      <c r="SZ122" s="518"/>
      <c r="TC122" s="518"/>
      <c r="TD122" s="518"/>
      <c r="TG122" s="518"/>
      <c r="TH122" s="518"/>
      <c r="TK122" s="518"/>
      <c r="TL122" s="518"/>
      <c r="TO122" s="518"/>
      <c r="TP122" s="518"/>
      <c r="TS122" s="518"/>
      <c r="TT122" s="518"/>
      <c r="TW122" s="518"/>
      <c r="TX122" s="518"/>
      <c r="UA122" s="518"/>
      <c r="UB122" s="518"/>
      <c r="UE122" s="518"/>
      <c r="UF122" s="518"/>
      <c r="UI122" s="518"/>
      <c r="UJ122" s="518"/>
      <c r="UM122" s="518"/>
      <c r="UN122" s="518"/>
      <c r="UQ122" s="518"/>
      <c r="UR122" s="518"/>
      <c r="UU122" s="518"/>
      <c r="UV122" s="518"/>
      <c r="UY122" s="518"/>
      <c r="UZ122" s="518"/>
      <c r="VC122" s="518"/>
      <c r="VD122" s="518"/>
      <c r="VG122" s="518"/>
      <c r="VH122" s="518"/>
      <c r="VK122" s="518"/>
      <c r="VL122" s="518"/>
      <c r="VO122" s="518"/>
      <c r="VP122" s="518"/>
      <c r="VS122" s="518"/>
      <c r="VT122" s="518"/>
      <c r="VW122" s="518"/>
      <c r="VX122" s="518"/>
      <c r="WA122" s="518"/>
      <c r="WB122" s="518"/>
      <c r="WE122" s="518"/>
      <c r="WF122" s="518"/>
      <c r="WI122" s="518"/>
      <c r="WJ122" s="518"/>
      <c r="WM122" s="518"/>
      <c r="WN122" s="518"/>
      <c r="WQ122" s="518"/>
      <c r="WR122" s="518"/>
      <c r="WU122" s="518"/>
      <c r="WV122" s="518"/>
      <c r="WY122" s="518"/>
      <c r="WZ122" s="518"/>
      <c r="XC122" s="518"/>
      <c r="XD122" s="518"/>
      <c r="XG122" s="518"/>
      <c r="XH122" s="518"/>
      <c r="XK122" s="518"/>
      <c r="XL122" s="518"/>
      <c r="XO122" s="518"/>
      <c r="XP122" s="518"/>
      <c r="XS122" s="518"/>
      <c r="XT122" s="518"/>
      <c r="XW122" s="518"/>
      <c r="XX122" s="518"/>
      <c r="YA122" s="518"/>
      <c r="YB122" s="518"/>
      <c r="YE122" s="518"/>
      <c r="YF122" s="518"/>
      <c r="YI122" s="518"/>
      <c r="YJ122" s="518"/>
      <c r="YM122" s="518"/>
      <c r="YN122" s="518"/>
      <c r="YQ122" s="518"/>
      <c r="YR122" s="518"/>
      <c r="YU122" s="518"/>
      <c r="YV122" s="518"/>
      <c r="YY122" s="518"/>
      <c r="YZ122" s="518"/>
      <c r="ZC122" s="518"/>
      <c r="ZD122" s="518"/>
      <c r="ZG122" s="518"/>
      <c r="ZH122" s="518"/>
      <c r="ZK122" s="518"/>
      <c r="ZL122" s="518"/>
      <c r="ZO122" s="518"/>
      <c r="ZP122" s="518"/>
      <c r="ZS122" s="518"/>
      <c r="ZT122" s="518"/>
      <c r="ZW122" s="518"/>
      <c r="ZX122" s="518"/>
      <c r="AAA122" s="518"/>
      <c r="AAB122" s="518"/>
      <c r="AAE122" s="518"/>
      <c r="AAF122" s="518"/>
      <c r="AAI122" s="518"/>
      <c r="AAJ122" s="518"/>
      <c r="AAM122" s="518"/>
      <c r="AAN122" s="518"/>
      <c r="AAQ122" s="518"/>
      <c r="AAR122" s="518"/>
      <c r="AAU122" s="518"/>
      <c r="AAV122" s="518"/>
      <c r="AAY122" s="518"/>
      <c r="AAZ122" s="518"/>
      <c r="ABC122" s="518"/>
      <c r="ABD122" s="518"/>
      <c r="ABG122" s="518"/>
      <c r="ABH122" s="518"/>
      <c r="ABK122" s="518"/>
      <c r="ABL122" s="518"/>
      <c r="ABO122" s="518"/>
      <c r="ABP122" s="518"/>
      <c r="ABS122" s="518"/>
      <c r="ABT122" s="518"/>
      <c r="ABW122" s="518"/>
      <c r="ABX122" s="518"/>
      <c r="ACA122" s="518"/>
      <c r="ACB122" s="518"/>
      <c r="ACE122" s="518"/>
      <c r="ACF122" s="518"/>
      <c r="ACI122" s="518"/>
      <c r="ACJ122" s="518"/>
      <c r="ACM122" s="518"/>
      <c r="ACN122" s="518"/>
      <c r="ACQ122" s="518"/>
      <c r="ACR122" s="518"/>
      <c r="ACU122" s="518"/>
      <c r="ACV122" s="518"/>
      <c r="ACY122" s="518"/>
      <c r="ACZ122" s="518"/>
      <c r="ADC122" s="518"/>
      <c r="ADD122" s="518"/>
      <c r="ADG122" s="518"/>
      <c r="ADH122" s="518"/>
      <c r="ADK122" s="518"/>
      <c r="ADL122" s="518"/>
      <c r="ADO122" s="518"/>
      <c r="ADP122" s="518"/>
      <c r="ADS122" s="518"/>
      <c r="ADT122" s="518"/>
      <c r="ADW122" s="518"/>
      <c r="ADX122" s="518"/>
      <c r="AEA122" s="518"/>
      <c r="AEB122" s="518"/>
      <c r="AEE122" s="518"/>
      <c r="AEF122" s="518"/>
      <c r="AEI122" s="518"/>
      <c r="AEJ122" s="518"/>
      <c r="AEM122" s="518"/>
      <c r="AEN122" s="518"/>
      <c r="AEQ122" s="518"/>
      <c r="AER122" s="518"/>
      <c r="AEU122" s="518"/>
      <c r="AEV122" s="518"/>
      <c r="AEY122" s="518"/>
      <c r="AEZ122" s="518"/>
      <c r="AFC122" s="518"/>
      <c r="AFD122" s="518"/>
      <c r="AFG122" s="518"/>
      <c r="AFH122" s="518"/>
      <c r="AFK122" s="518"/>
      <c r="AFL122" s="518"/>
      <c r="AFO122" s="518"/>
      <c r="AFP122" s="518"/>
      <c r="AFS122" s="518"/>
      <c r="AFT122" s="518"/>
      <c r="AFW122" s="518"/>
      <c r="AFX122" s="518"/>
      <c r="AGA122" s="518"/>
      <c r="AGB122" s="518"/>
      <c r="AGE122" s="518"/>
      <c r="AGF122" s="518"/>
      <c r="AGI122" s="518"/>
      <c r="AGJ122" s="518"/>
      <c r="AGM122" s="518"/>
      <c r="AGN122" s="518"/>
      <c r="AGQ122" s="518"/>
      <c r="AGR122" s="518"/>
      <c r="AGU122" s="518"/>
      <c r="AGV122" s="518"/>
      <c r="AGY122" s="518"/>
      <c r="AGZ122" s="518"/>
      <c r="AHC122" s="518"/>
      <c r="AHD122" s="518"/>
      <c r="AHG122" s="518"/>
      <c r="AHH122" s="518"/>
      <c r="AHK122" s="518"/>
      <c r="AHL122" s="518"/>
      <c r="AHO122" s="518"/>
      <c r="AHP122" s="518"/>
      <c r="AHS122" s="518"/>
      <c r="AHT122" s="518"/>
      <c r="AHW122" s="518"/>
      <c r="AHX122" s="518"/>
      <c r="AIA122" s="518"/>
      <c r="AIB122" s="518"/>
      <c r="AIE122" s="518"/>
      <c r="AIF122" s="518"/>
      <c r="AII122" s="518"/>
      <c r="AIJ122" s="518"/>
      <c r="AIM122" s="518"/>
      <c r="AIN122" s="518"/>
      <c r="AIQ122" s="518"/>
      <c r="AIR122" s="518"/>
      <c r="AIU122" s="518"/>
      <c r="AIV122" s="518"/>
      <c r="AIY122" s="518"/>
      <c r="AIZ122" s="518"/>
      <c r="AJC122" s="518"/>
      <c r="AJD122" s="518"/>
      <c r="AJG122" s="518"/>
      <c r="AJH122" s="518"/>
      <c r="AJK122" s="518"/>
      <c r="AJL122" s="518"/>
      <c r="AJO122" s="518"/>
      <c r="AJP122" s="518"/>
      <c r="AJS122" s="518"/>
      <c r="AJT122" s="518"/>
      <c r="AJW122" s="518"/>
      <c r="AJX122" s="518"/>
      <c r="AKA122" s="518"/>
      <c r="AKB122" s="518"/>
      <c r="AKE122" s="518"/>
      <c r="AKF122" s="518"/>
      <c r="AKI122" s="518"/>
      <c r="AKJ122" s="518"/>
      <c r="AKM122" s="518"/>
      <c r="AKN122" s="518"/>
      <c r="AKQ122" s="518"/>
      <c r="AKR122" s="518"/>
      <c r="AKU122" s="518"/>
      <c r="AKV122" s="518"/>
      <c r="AKY122" s="518"/>
      <c r="AKZ122" s="518"/>
      <c r="ALC122" s="518"/>
      <c r="ALD122" s="518"/>
      <c r="ALG122" s="518"/>
      <c r="ALH122" s="518"/>
      <c r="ALK122" s="518"/>
      <c r="ALL122" s="518"/>
      <c r="ALO122" s="518"/>
      <c r="ALP122" s="518"/>
      <c r="ALS122" s="518"/>
      <c r="ALT122" s="518"/>
      <c r="ALW122" s="518"/>
      <c r="ALX122" s="518"/>
      <c r="AMA122" s="518"/>
      <c r="AMB122" s="518"/>
      <c r="AME122" s="518"/>
      <c r="AMF122" s="518"/>
      <c r="AMI122" s="518"/>
      <c r="AMJ122" s="518"/>
    </row>
    <row r="123" customFormat="false" ht="15" hidden="true" customHeight="true" outlineLevel="0" collapsed="false">
      <c r="B123" s="467"/>
      <c r="C123" s="467"/>
      <c r="D123" s="467"/>
      <c r="E123" s="467"/>
      <c r="F123" s="467"/>
      <c r="G123" s="467"/>
      <c r="H123" s="467"/>
      <c r="I123" s="467"/>
      <c r="J123" s="467"/>
      <c r="K123" s="467"/>
      <c r="L123" s="517"/>
      <c r="O123" s="518"/>
      <c r="P123" s="518"/>
      <c r="S123" s="518"/>
      <c r="T123" s="518"/>
      <c r="W123" s="518"/>
      <c r="X123" s="518"/>
      <c r="AA123" s="518"/>
      <c r="AB123" s="518"/>
      <c r="AE123" s="518"/>
      <c r="AF123" s="518"/>
      <c r="AI123" s="518"/>
      <c r="AJ123" s="518"/>
      <c r="AM123" s="518"/>
      <c r="AN123" s="518"/>
      <c r="AQ123" s="518"/>
      <c r="AR123" s="518"/>
      <c r="AU123" s="518"/>
      <c r="AV123" s="518"/>
      <c r="AY123" s="518"/>
      <c r="AZ123" s="518"/>
      <c r="BC123" s="518"/>
      <c r="BD123" s="518"/>
      <c r="BG123" s="518"/>
      <c r="BH123" s="518"/>
      <c r="BK123" s="518"/>
      <c r="BL123" s="518"/>
      <c r="BO123" s="518"/>
      <c r="BP123" s="518"/>
      <c r="BS123" s="518"/>
      <c r="BT123" s="518"/>
      <c r="BW123" s="518"/>
      <c r="BX123" s="518"/>
      <c r="CA123" s="518"/>
      <c r="CB123" s="518"/>
      <c r="CE123" s="518"/>
      <c r="CF123" s="518"/>
      <c r="CI123" s="518"/>
      <c r="CJ123" s="518"/>
      <c r="CM123" s="518"/>
      <c r="CN123" s="518"/>
      <c r="CQ123" s="518"/>
      <c r="CR123" s="518"/>
      <c r="CU123" s="518"/>
      <c r="CV123" s="518"/>
      <c r="CY123" s="518"/>
      <c r="CZ123" s="518"/>
      <c r="DC123" s="518"/>
      <c r="DD123" s="518"/>
      <c r="DG123" s="518"/>
      <c r="DH123" s="518"/>
      <c r="DK123" s="518"/>
      <c r="DL123" s="518"/>
      <c r="DO123" s="518"/>
      <c r="DP123" s="518"/>
      <c r="DS123" s="518"/>
      <c r="DT123" s="518"/>
      <c r="DW123" s="518"/>
      <c r="DX123" s="518"/>
      <c r="EA123" s="518"/>
      <c r="EB123" s="518"/>
      <c r="EE123" s="518"/>
      <c r="EF123" s="518"/>
      <c r="EI123" s="518"/>
      <c r="EJ123" s="518"/>
      <c r="EM123" s="518"/>
      <c r="EN123" s="518"/>
      <c r="EQ123" s="518"/>
      <c r="ER123" s="518"/>
      <c r="EU123" s="518"/>
      <c r="EV123" s="518"/>
      <c r="EY123" s="518"/>
      <c r="EZ123" s="518"/>
      <c r="FC123" s="518"/>
      <c r="FD123" s="518"/>
      <c r="FG123" s="518"/>
      <c r="FH123" s="518"/>
      <c r="FK123" s="518"/>
      <c r="FL123" s="518"/>
      <c r="FO123" s="518"/>
      <c r="FP123" s="518"/>
      <c r="FS123" s="518"/>
      <c r="FT123" s="518"/>
      <c r="FW123" s="518"/>
      <c r="FX123" s="518"/>
      <c r="GA123" s="518"/>
      <c r="GB123" s="518"/>
      <c r="GE123" s="518"/>
      <c r="GF123" s="518"/>
      <c r="GI123" s="518"/>
      <c r="GJ123" s="518"/>
      <c r="GM123" s="518"/>
      <c r="GN123" s="518"/>
      <c r="GQ123" s="518"/>
      <c r="GR123" s="518"/>
      <c r="GU123" s="518"/>
      <c r="GV123" s="518"/>
      <c r="GY123" s="518"/>
      <c r="GZ123" s="518"/>
      <c r="HC123" s="518"/>
      <c r="HD123" s="518"/>
      <c r="HG123" s="518"/>
      <c r="HH123" s="518"/>
      <c r="HK123" s="518"/>
      <c r="HL123" s="518"/>
      <c r="HO123" s="518"/>
      <c r="HP123" s="518"/>
      <c r="HS123" s="518"/>
      <c r="HT123" s="518"/>
      <c r="HW123" s="518"/>
      <c r="HX123" s="518"/>
      <c r="IA123" s="518"/>
      <c r="IB123" s="518"/>
      <c r="IE123" s="518"/>
      <c r="IF123" s="518"/>
      <c r="II123" s="518"/>
      <c r="IJ123" s="518"/>
      <c r="IM123" s="518"/>
      <c r="IN123" s="518"/>
      <c r="IQ123" s="518"/>
      <c r="IR123" s="518"/>
      <c r="IU123" s="518"/>
      <c r="IV123" s="518"/>
      <c r="IY123" s="518"/>
      <c r="IZ123" s="518"/>
      <c r="JC123" s="518"/>
      <c r="JD123" s="518"/>
      <c r="JG123" s="518"/>
      <c r="JH123" s="518"/>
      <c r="JK123" s="518"/>
      <c r="JL123" s="518"/>
      <c r="JO123" s="518"/>
      <c r="JP123" s="518"/>
      <c r="JS123" s="518"/>
      <c r="JT123" s="518"/>
      <c r="JW123" s="518"/>
      <c r="JX123" s="518"/>
      <c r="KA123" s="518"/>
      <c r="KB123" s="518"/>
      <c r="KE123" s="518"/>
      <c r="KF123" s="518"/>
      <c r="KI123" s="518"/>
      <c r="KJ123" s="518"/>
      <c r="KM123" s="518"/>
      <c r="KN123" s="518"/>
      <c r="KQ123" s="518"/>
      <c r="KR123" s="518"/>
      <c r="KU123" s="518"/>
      <c r="KV123" s="518"/>
      <c r="KY123" s="518"/>
      <c r="KZ123" s="518"/>
      <c r="LC123" s="518"/>
      <c r="LD123" s="518"/>
      <c r="LG123" s="518"/>
      <c r="LH123" s="518"/>
      <c r="LK123" s="518"/>
      <c r="LL123" s="518"/>
      <c r="LO123" s="518"/>
      <c r="LP123" s="518"/>
      <c r="LS123" s="518"/>
      <c r="LT123" s="518"/>
      <c r="LW123" s="518"/>
      <c r="LX123" s="518"/>
      <c r="MA123" s="518"/>
      <c r="MB123" s="518"/>
      <c r="ME123" s="518"/>
      <c r="MF123" s="518"/>
      <c r="MI123" s="518"/>
      <c r="MJ123" s="518"/>
      <c r="MM123" s="518"/>
      <c r="MN123" s="518"/>
      <c r="MQ123" s="518"/>
      <c r="MR123" s="518"/>
      <c r="MU123" s="518"/>
      <c r="MV123" s="518"/>
      <c r="MY123" s="518"/>
      <c r="MZ123" s="518"/>
      <c r="NC123" s="518"/>
      <c r="ND123" s="518"/>
      <c r="NG123" s="518"/>
      <c r="NH123" s="518"/>
      <c r="NK123" s="518"/>
      <c r="NL123" s="518"/>
      <c r="NO123" s="518"/>
      <c r="NP123" s="518"/>
      <c r="NS123" s="518"/>
      <c r="NT123" s="518"/>
      <c r="NW123" s="518"/>
      <c r="NX123" s="518"/>
      <c r="OA123" s="518"/>
      <c r="OB123" s="518"/>
      <c r="OE123" s="518"/>
      <c r="OF123" s="518"/>
      <c r="OI123" s="518"/>
      <c r="OJ123" s="518"/>
      <c r="OM123" s="518"/>
      <c r="ON123" s="518"/>
      <c r="OQ123" s="518"/>
      <c r="OR123" s="518"/>
      <c r="OU123" s="518"/>
      <c r="OV123" s="518"/>
      <c r="OY123" s="518"/>
      <c r="OZ123" s="518"/>
      <c r="PC123" s="518"/>
      <c r="PD123" s="518"/>
      <c r="PG123" s="518"/>
      <c r="PH123" s="518"/>
      <c r="PK123" s="518"/>
      <c r="PL123" s="518"/>
      <c r="PO123" s="518"/>
      <c r="PP123" s="518"/>
      <c r="PS123" s="518"/>
      <c r="PT123" s="518"/>
      <c r="PW123" s="518"/>
      <c r="PX123" s="518"/>
      <c r="QA123" s="518"/>
      <c r="QB123" s="518"/>
      <c r="QE123" s="518"/>
      <c r="QF123" s="518"/>
      <c r="QI123" s="518"/>
      <c r="QJ123" s="518"/>
      <c r="QM123" s="518"/>
      <c r="QN123" s="518"/>
      <c r="QQ123" s="518"/>
      <c r="QR123" s="518"/>
      <c r="QU123" s="518"/>
      <c r="QV123" s="518"/>
      <c r="QY123" s="518"/>
      <c r="QZ123" s="518"/>
      <c r="RC123" s="518"/>
      <c r="RD123" s="518"/>
      <c r="RG123" s="518"/>
      <c r="RH123" s="518"/>
      <c r="RK123" s="518"/>
      <c r="RL123" s="518"/>
      <c r="RO123" s="518"/>
      <c r="RP123" s="518"/>
      <c r="RS123" s="518"/>
      <c r="RT123" s="518"/>
      <c r="RW123" s="518"/>
      <c r="RX123" s="518"/>
      <c r="SA123" s="518"/>
      <c r="SB123" s="518"/>
      <c r="SE123" s="518"/>
      <c r="SF123" s="518"/>
      <c r="SI123" s="518"/>
      <c r="SJ123" s="518"/>
      <c r="SM123" s="518"/>
      <c r="SN123" s="518"/>
      <c r="SQ123" s="518"/>
      <c r="SR123" s="518"/>
      <c r="SU123" s="518"/>
      <c r="SV123" s="518"/>
      <c r="SY123" s="518"/>
      <c r="SZ123" s="518"/>
      <c r="TC123" s="518"/>
      <c r="TD123" s="518"/>
      <c r="TG123" s="518"/>
      <c r="TH123" s="518"/>
      <c r="TK123" s="518"/>
      <c r="TL123" s="518"/>
      <c r="TO123" s="518"/>
      <c r="TP123" s="518"/>
      <c r="TS123" s="518"/>
      <c r="TT123" s="518"/>
      <c r="TW123" s="518"/>
      <c r="TX123" s="518"/>
      <c r="UA123" s="518"/>
      <c r="UB123" s="518"/>
      <c r="UE123" s="518"/>
      <c r="UF123" s="518"/>
      <c r="UI123" s="518"/>
      <c r="UJ123" s="518"/>
      <c r="UM123" s="518"/>
      <c r="UN123" s="518"/>
      <c r="UQ123" s="518"/>
      <c r="UR123" s="518"/>
      <c r="UU123" s="518"/>
      <c r="UV123" s="518"/>
      <c r="UY123" s="518"/>
      <c r="UZ123" s="518"/>
      <c r="VC123" s="518"/>
      <c r="VD123" s="518"/>
      <c r="VG123" s="518"/>
      <c r="VH123" s="518"/>
      <c r="VK123" s="518"/>
      <c r="VL123" s="518"/>
      <c r="VO123" s="518"/>
      <c r="VP123" s="518"/>
      <c r="VS123" s="518"/>
      <c r="VT123" s="518"/>
      <c r="VW123" s="518"/>
      <c r="VX123" s="518"/>
      <c r="WA123" s="518"/>
      <c r="WB123" s="518"/>
      <c r="WE123" s="518"/>
      <c r="WF123" s="518"/>
      <c r="WI123" s="518"/>
      <c r="WJ123" s="518"/>
      <c r="WM123" s="518"/>
      <c r="WN123" s="518"/>
      <c r="WQ123" s="518"/>
      <c r="WR123" s="518"/>
      <c r="WU123" s="518"/>
      <c r="WV123" s="518"/>
      <c r="WY123" s="518"/>
      <c r="WZ123" s="518"/>
      <c r="XC123" s="518"/>
      <c r="XD123" s="518"/>
      <c r="XG123" s="518"/>
      <c r="XH123" s="518"/>
      <c r="XK123" s="518"/>
      <c r="XL123" s="518"/>
      <c r="XO123" s="518"/>
      <c r="XP123" s="518"/>
      <c r="XS123" s="518"/>
      <c r="XT123" s="518"/>
      <c r="XW123" s="518"/>
      <c r="XX123" s="518"/>
      <c r="YA123" s="518"/>
      <c r="YB123" s="518"/>
      <c r="YE123" s="518"/>
      <c r="YF123" s="518"/>
      <c r="YI123" s="518"/>
      <c r="YJ123" s="518"/>
      <c r="YM123" s="518"/>
      <c r="YN123" s="518"/>
      <c r="YQ123" s="518"/>
      <c r="YR123" s="518"/>
      <c r="YU123" s="518"/>
      <c r="YV123" s="518"/>
      <c r="YY123" s="518"/>
      <c r="YZ123" s="518"/>
      <c r="ZC123" s="518"/>
      <c r="ZD123" s="518"/>
      <c r="ZG123" s="518"/>
      <c r="ZH123" s="518"/>
      <c r="ZK123" s="518"/>
      <c r="ZL123" s="518"/>
      <c r="ZO123" s="518"/>
      <c r="ZP123" s="518"/>
      <c r="ZS123" s="518"/>
      <c r="ZT123" s="518"/>
      <c r="ZW123" s="518"/>
      <c r="ZX123" s="518"/>
      <c r="AAA123" s="518"/>
      <c r="AAB123" s="518"/>
      <c r="AAE123" s="518"/>
      <c r="AAF123" s="518"/>
      <c r="AAI123" s="518"/>
      <c r="AAJ123" s="518"/>
      <c r="AAM123" s="518"/>
      <c r="AAN123" s="518"/>
      <c r="AAQ123" s="518"/>
      <c r="AAR123" s="518"/>
      <c r="AAU123" s="518"/>
      <c r="AAV123" s="518"/>
      <c r="AAY123" s="518"/>
      <c r="AAZ123" s="518"/>
      <c r="ABC123" s="518"/>
      <c r="ABD123" s="518"/>
      <c r="ABG123" s="518"/>
      <c r="ABH123" s="518"/>
      <c r="ABK123" s="518"/>
      <c r="ABL123" s="518"/>
      <c r="ABO123" s="518"/>
      <c r="ABP123" s="518"/>
      <c r="ABS123" s="518"/>
      <c r="ABT123" s="518"/>
      <c r="ABW123" s="518"/>
      <c r="ABX123" s="518"/>
      <c r="ACA123" s="518"/>
      <c r="ACB123" s="518"/>
      <c r="ACE123" s="518"/>
      <c r="ACF123" s="518"/>
      <c r="ACI123" s="518"/>
      <c r="ACJ123" s="518"/>
      <c r="ACM123" s="518"/>
      <c r="ACN123" s="518"/>
      <c r="ACQ123" s="518"/>
      <c r="ACR123" s="518"/>
      <c r="ACU123" s="518"/>
      <c r="ACV123" s="518"/>
      <c r="ACY123" s="518"/>
      <c r="ACZ123" s="518"/>
      <c r="ADC123" s="518"/>
      <c r="ADD123" s="518"/>
      <c r="ADG123" s="518"/>
      <c r="ADH123" s="518"/>
      <c r="ADK123" s="518"/>
      <c r="ADL123" s="518"/>
      <c r="ADO123" s="518"/>
      <c r="ADP123" s="518"/>
      <c r="ADS123" s="518"/>
      <c r="ADT123" s="518"/>
      <c r="ADW123" s="518"/>
      <c r="ADX123" s="518"/>
      <c r="AEA123" s="518"/>
      <c r="AEB123" s="518"/>
      <c r="AEE123" s="518"/>
      <c r="AEF123" s="518"/>
      <c r="AEI123" s="518"/>
      <c r="AEJ123" s="518"/>
      <c r="AEM123" s="518"/>
      <c r="AEN123" s="518"/>
      <c r="AEQ123" s="518"/>
      <c r="AER123" s="518"/>
      <c r="AEU123" s="518"/>
      <c r="AEV123" s="518"/>
      <c r="AEY123" s="518"/>
      <c r="AEZ123" s="518"/>
      <c r="AFC123" s="518"/>
      <c r="AFD123" s="518"/>
      <c r="AFG123" s="518"/>
      <c r="AFH123" s="518"/>
      <c r="AFK123" s="518"/>
      <c r="AFL123" s="518"/>
      <c r="AFO123" s="518"/>
      <c r="AFP123" s="518"/>
      <c r="AFS123" s="518"/>
      <c r="AFT123" s="518"/>
      <c r="AFW123" s="518"/>
      <c r="AFX123" s="518"/>
      <c r="AGA123" s="518"/>
      <c r="AGB123" s="518"/>
      <c r="AGE123" s="518"/>
      <c r="AGF123" s="518"/>
      <c r="AGI123" s="518"/>
      <c r="AGJ123" s="518"/>
      <c r="AGM123" s="518"/>
      <c r="AGN123" s="518"/>
      <c r="AGQ123" s="518"/>
      <c r="AGR123" s="518"/>
      <c r="AGU123" s="518"/>
      <c r="AGV123" s="518"/>
      <c r="AGY123" s="518"/>
      <c r="AGZ123" s="518"/>
      <c r="AHC123" s="518"/>
      <c r="AHD123" s="518"/>
      <c r="AHG123" s="518"/>
      <c r="AHH123" s="518"/>
      <c r="AHK123" s="518"/>
      <c r="AHL123" s="518"/>
      <c r="AHO123" s="518"/>
      <c r="AHP123" s="518"/>
      <c r="AHS123" s="518"/>
      <c r="AHT123" s="518"/>
      <c r="AHW123" s="518"/>
      <c r="AHX123" s="518"/>
      <c r="AIA123" s="518"/>
      <c r="AIB123" s="518"/>
      <c r="AIE123" s="518"/>
      <c r="AIF123" s="518"/>
      <c r="AII123" s="518"/>
      <c r="AIJ123" s="518"/>
      <c r="AIM123" s="518"/>
      <c r="AIN123" s="518"/>
      <c r="AIQ123" s="518"/>
      <c r="AIR123" s="518"/>
      <c r="AIU123" s="518"/>
      <c r="AIV123" s="518"/>
      <c r="AIY123" s="518"/>
      <c r="AIZ123" s="518"/>
      <c r="AJC123" s="518"/>
      <c r="AJD123" s="518"/>
      <c r="AJG123" s="518"/>
      <c r="AJH123" s="518"/>
      <c r="AJK123" s="518"/>
      <c r="AJL123" s="518"/>
      <c r="AJO123" s="518"/>
      <c r="AJP123" s="518"/>
      <c r="AJS123" s="518"/>
      <c r="AJT123" s="518"/>
      <c r="AJW123" s="518"/>
      <c r="AJX123" s="518"/>
      <c r="AKA123" s="518"/>
      <c r="AKB123" s="518"/>
      <c r="AKE123" s="518"/>
      <c r="AKF123" s="518"/>
      <c r="AKI123" s="518"/>
      <c r="AKJ123" s="518"/>
      <c r="AKM123" s="518"/>
      <c r="AKN123" s="518"/>
      <c r="AKQ123" s="518"/>
      <c r="AKR123" s="518"/>
      <c r="AKU123" s="518"/>
      <c r="AKV123" s="518"/>
      <c r="AKY123" s="518"/>
      <c r="AKZ123" s="518"/>
      <c r="ALC123" s="518"/>
      <c r="ALD123" s="518"/>
      <c r="ALG123" s="518"/>
      <c r="ALH123" s="518"/>
      <c r="ALK123" s="518"/>
      <c r="ALL123" s="518"/>
      <c r="ALO123" s="518"/>
      <c r="ALP123" s="518"/>
      <c r="ALS123" s="518"/>
      <c r="ALT123" s="518"/>
      <c r="ALW123" s="518"/>
      <c r="ALX123" s="518"/>
      <c r="AMA123" s="518"/>
      <c r="AMB123" s="518"/>
      <c r="AME123" s="518"/>
      <c r="AMF123" s="518"/>
      <c r="AMI123" s="518"/>
      <c r="AMJ123" s="518"/>
    </row>
    <row r="124" customFormat="false" ht="15" hidden="true" customHeight="true" outlineLevel="0" collapsed="false">
      <c r="B124" s="467"/>
      <c r="C124" s="467"/>
      <c r="D124" s="467"/>
      <c r="E124" s="467"/>
      <c r="F124" s="467"/>
      <c r="G124" s="467"/>
      <c r="H124" s="467"/>
      <c r="I124" s="467"/>
      <c r="J124" s="467"/>
      <c r="K124" s="467"/>
      <c r="L124" s="517"/>
      <c r="O124" s="518"/>
      <c r="P124" s="518"/>
      <c r="S124" s="518"/>
      <c r="T124" s="518"/>
      <c r="W124" s="518"/>
      <c r="X124" s="518"/>
      <c r="AA124" s="518"/>
      <c r="AB124" s="518"/>
      <c r="AE124" s="518"/>
      <c r="AF124" s="518"/>
      <c r="AI124" s="518"/>
      <c r="AJ124" s="518"/>
      <c r="AM124" s="518"/>
      <c r="AN124" s="518"/>
      <c r="AQ124" s="518"/>
      <c r="AR124" s="518"/>
      <c r="AU124" s="518"/>
      <c r="AV124" s="518"/>
      <c r="AY124" s="518"/>
      <c r="AZ124" s="518"/>
      <c r="BC124" s="518"/>
      <c r="BD124" s="518"/>
      <c r="BG124" s="518"/>
      <c r="BH124" s="518"/>
      <c r="BK124" s="518"/>
      <c r="BL124" s="518"/>
      <c r="BO124" s="518"/>
      <c r="BP124" s="518"/>
      <c r="BS124" s="518"/>
      <c r="BT124" s="518"/>
      <c r="BW124" s="518"/>
      <c r="BX124" s="518"/>
      <c r="CA124" s="518"/>
      <c r="CB124" s="518"/>
      <c r="CE124" s="518"/>
      <c r="CF124" s="518"/>
      <c r="CI124" s="518"/>
      <c r="CJ124" s="518"/>
      <c r="CM124" s="518"/>
      <c r="CN124" s="518"/>
      <c r="CQ124" s="518"/>
      <c r="CR124" s="518"/>
      <c r="CU124" s="518"/>
      <c r="CV124" s="518"/>
      <c r="CY124" s="518"/>
      <c r="CZ124" s="518"/>
      <c r="DC124" s="518"/>
      <c r="DD124" s="518"/>
      <c r="DG124" s="518"/>
      <c r="DH124" s="518"/>
      <c r="DK124" s="518"/>
      <c r="DL124" s="518"/>
      <c r="DO124" s="518"/>
      <c r="DP124" s="518"/>
      <c r="DS124" s="518"/>
      <c r="DT124" s="518"/>
      <c r="DW124" s="518"/>
      <c r="DX124" s="518"/>
      <c r="EA124" s="518"/>
      <c r="EB124" s="518"/>
      <c r="EE124" s="518"/>
      <c r="EF124" s="518"/>
      <c r="EI124" s="518"/>
      <c r="EJ124" s="518"/>
      <c r="EM124" s="518"/>
      <c r="EN124" s="518"/>
      <c r="EQ124" s="518"/>
      <c r="ER124" s="518"/>
      <c r="EU124" s="518"/>
      <c r="EV124" s="518"/>
      <c r="EY124" s="518"/>
      <c r="EZ124" s="518"/>
      <c r="FC124" s="518"/>
      <c r="FD124" s="518"/>
      <c r="FG124" s="518"/>
      <c r="FH124" s="518"/>
      <c r="FK124" s="518"/>
      <c r="FL124" s="518"/>
      <c r="FO124" s="518"/>
      <c r="FP124" s="518"/>
      <c r="FS124" s="518"/>
      <c r="FT124" s="518"/>
      <c r="FW124" s="518"/>
      <c r="FX124" s="518"/>
      <c r="GA124" s="518"/>
      <c r="GB124" s="518"/>
      <c r="GE124" s="518"/>
      <c r="GF124" s="518"/>
      <c r="GI124" s="518"/>
      <c r="GJ124" s="518"/>
      <c r="GM124" s="518"/>
      <c r="GN124" s="518"/>
      <c r="GQ124" s="518"/>
      <c r="GR124" s="518"/>
      <c r="GU124" s="518"/>
      <c r="GV124" s="518"/>
      <c r="GY124" s="518"/>
      <c r="GZ124" s="518"/>
      <c r="HC124" s="518"/>
      <c r="HD124" s="518"/>
      <c r="HG124" s="518"/>
      <c r="HH124" s="518"/>
      <c r="HK124" s="518"/>
      <c r="HL124" s="518"/>
      <c r="HO124" s="518"/>
      <c r="HP124" s="518"/>
      <c r="HS124" s="518"/>
      <c r="HT124" s="518"/>
      <c r="HW124" s="518"/>
      <c r="HX124" s="518"/>
      <c r="IA124" s="518"/>
      <c r="IB124" s="518"/>
      <c r="IE124" s="518"/>
      <c r="IF124" s="518"/>
      <c r="II124" s="518"/>
      <c r="IJ124" s="518"/>
      <c r="IM124" s="518"/>
      <c r="IN124" s="518"/>
      <c r="IQ124" s="518"/>
      <c r="IR124" s="518"/>
      <c r="IU124" s="518"/>
      <c r="IV124" s="518"/>
      <c r="IY124" s="518"/>
      <c r="IZ124" s="518"/>
      <c r="JC124" s="518"/>
      <c r="JD124" s="518"/>
      <c r="JG124" s="518"/>
      <c r="JH124" s="518"/>
      <c r="JK124" s="518"/>
      <c r="JL124" s="518"/>
      <c r="JO124" s="518"/>
      <c r="JP124" s="518"/>
      <c r="JS124" s="518"/>
      <c r="JT124" s="518"/>
      <c r="JW124" s="518"/>
      <c r="JX124" s="518"/>
      <c r="KA124" s="518"/>
      <c r="KB124" s="518"/>
      <c r="KE124" s="518"/>
      <c r="KF124" s="518"/>
      <c r="KI124" s="518"/>
      <c r="KJ124" s="518"/>
      <c r="KM124" s="518"/>
      <c r="KN124" s="518"/>
      <c r="KQ124" s="518"/>
      <c r="KR124" s="518"/>
      <c r="KU124" s="518"/>
      <c r="KV124" s="518"/>
      <c r="KY124" s="518"/>
      <c r="KZ124" s="518"/>
      <c r="LC124" s="518"/>
      <c r="LD124" s="518"/>
      <c r="LG124" s="518"/>
      <c r="LH124" s="518"/>
      <c r="LK124" s="518"/>
      <c r="LL124" s="518"/>
      <c r="LO124" s="518"/>
      <c r="LP124" s="518"/>
      <c r="LS124" s="518"/>
      <c r="LT124" s="518"/>
      <c r="LW124" s="518"/>
      <c r="LX124" s="518"/>
      <c r="MA124" s="518"/>
      <c r="MB124" s="518"/>
      <c r="ME124" s="518"/>
      <c r="MF124" s="518"/>
      <c r="MI124" s="518"/>
      <c r="MJ124" s="518"/>
      <c r="MM124" s="518"/>
      <c r="MN124" s="518"/>
      <c r="MQ124" s="518"/>
      <c r="MR124" s="518"/>
      <c r="MU124" s="518"/>
      <c r="MV124" s="518"/>
      <c r="MY124" s="518"/>
      <c r="MZ124" s="518"/>
      <c r="NC124" s="518"/>
      <c r="ND124" s="518"/>
      <c r="NG124" s="518"/>
      <c r="NH124" s="518"/>
      <c r="NK124" s="518"/>
      <c r="NL124" s="518"/>
      <c r="NO124" s="518"/>
      <c r="NP124" s="518"/>
      <c r="NS124" s="518"/>
      <c r="NT124" s="518"/>
      <c r="NW124" s="518"/>
      <c r="NX124" s="518"/>
      <c r="OA124" s="518"/>
      <c r="OB124" s="518"/>
      <c r="OE124" s="518"/>
      <c r="OF124" s="518"/>
      <c r="OI124" s="518"/>
      <c r="OJ124" s="518"/>
      <c r="OM124" s="518"/>
      <c r="ON124" s="518"/>
      <c r="OQ124" s="518"/>
      <c r="OR124" s="518"/>
      <c r="OU124" s="518"/>
      <c r="OV124" s="518"/>
      <c r="OY124" s="518"/>
      <c r="OZ124" s="518"/>
      <c r="PC124" s="518"/>
      <c r="PD124" s="518"/>
      <c r="PG124" s="518"/>
      <c r="PH124" s="518"/>
      <c r="PK124" s="518"/>
      <c r="PL124" s="518"/>
      <c r="PO124" s="518"/>
      <c r="PP124" s="518"/>
      <c r="PS124" s="518"/>
      <c r="PT124" s="518"/>
      <c r="PW124" s="518"/>
      <c r="PX124" s="518"/>
      <c r="QA124" s="518"/>
      <c r="QB124" s="518"/>
      <c r="QE124" s="518"/>
      <c r="QF124" s="518"/>
      <c r="QI124" s="518"/>
      <c r="QJ124" s="518"/>
      <c r="QM124" s="518"/>
      <c r="QN124" s="518"/>
      <c r="QQ124" s="518"/>
      <c r="QR124" s="518"/>
      <c r="QU124" s="518"/>
      <c r="QV124" s="518"/>
      <c r="QY124" s="518"/>
      <c r="QZ124" s="518"/>
      <c r="RC124" s="518"/>
      <c r="RD124" s="518"/>
      <c r="RG124" s="518"/>
      <c r="RH124" s="518"/>
      <c r="RK124" s="518"/>
      <c r="RL124" s="518"/>
      <c r="RO124" s="518"/>
      <c r="RP124" s="518"/>
      <c r="RS124" s="518"/>
      <c r="RT124" s="518"/>
      <c r="RW124" s="518"/>
      <c r="RX124" s="518"/>
      <c r="SA124" s="518"/>
      <c r="SB124" s="518"/>
      <c r="SE124" s="518"/>
      <c r="SF124" s="518"/>
      <c r="SI124" s="518"/>
      <c r="SJ124" s="518"/>
      <c r="SM124" s="518"/>
      <c r="SN124" s="518"/>
      <c r="SQ124" s="518"/>
      <c r="SR124" s="518"/>
      <c r="SU124" s="518"/>
      <c r="SV124" s="518"/>
      <c r="SY124" s="518"/>
      <c r="SZ124" s="518"/>
      <c r="TC124" s="518"/>
      <c r="TD124" s="518"/>
      <c r="TG124" s="518"/>
      <c r="TH124" s="518"/>
      <c r="TK124" s="518"/>
      <c r="TL124" s="518"/>
      <c r="TO124" s="518"/>
      <c r="TP124" s="518"/>
      <c r="TS124" s="518"/>
      <c r="TT124" s="518"/>
      <c r="TW124" s="518"/>
      <c r="TX124" s="518"/>
      <c r="UA124" s="518"/>
      <c r="UB124" s="518"/>
      <c r="UE124" s="518"/>
      <c r="UF124" s="518"/>
      <c r="UI124" s="518"/>
      <c r="UJ124" s="518"/>
      <c r="UM124" s="518"/>
      <c r="UN124" s="518"/>
      <c r="UQ124" s="518"/>
      <c r="UR124" s="518"/>
      <c r="UU124" s="518"/>
      <c r="UV124" s="518"/>
      <c r="UY124" s="518"/>
      <c r="UZ124" s="518"/>
      <c r="VC124" s="518"/>
      <c r="VD124" s="518"/>
      <c r="VG124" s="518"/>
      <c r="VH124" s="518"/>
      <c r="VK124" s="518"/>
      <c r="VL124" s="518"/>
      <c r="VO124" s="518"/>
      <c r="VP124" s="518"/>
      <c r="VS124" s="518"/>
      <c r="VT124" s="518"/>
      <c r="VW124" s="518"/>
      <c r="VX124" s="518"/>
      <c r="WA124" s="518"/>
      <c r="WB124" s="518"/>
      <c r="WE124" s="518"/>
      <c r="WF124" s="518"/>
      <c r="WI124" s="518"/>
      <c r="WJ124" s="518"/>
      <c r="WM124" s="518"/>
      <c r="WN124" s="518"/>
      <c r="WQ124" s="518"/>
      <c r="WR124" s="518"/>
      <c r="WU124" s="518"/>
      <c r="WV124" s="518"/>
      <c r="WY124" s="518"/>
      <c r="WZ124" s="518"/>
      <c r="XC124" s="518"/>
      <c r="XD124" s="518"/>
      <c r="XG124" s="518"/>
      <c r="XH124" s="518"/>
      <c r="XK124" s="518"/>
      <c r="XL124" s="518"/>
      <c r="XO124" s="518"/>
      <c r="XP124" s="518"/>
      <c r="XS124" s="518"/>
      <c r="XT124" s="518"/>
      <c r="XW124" s="518"/>
      <c r="XX124" s="518"/>
      <c r="YA124" s="518"/>
      <c r="YB124" s="518"/>
      <c r="YE124" s="518"/>
      <c r="YF124" s="518"/>
      <c r="YI124" s="518"/>
      <c r="YJ124" s="518"/>
      <c r="YM124" s="518"/>
      <c r="YN124" s="518"/>
      <c r="YQ124" s="518"/>
      <c r="YR124" s="518"/>
      <c r="YU124" s="518"/>
      <c r="YV124" s="518"/>
      <c r="YY124" s="518"/>
      <c r="YZ124" s="518"/>
      <c r="ZC124" s="518"/>
      <c r="ZD124" s="518"/>
      <c r="ZG124" s="518"/>
      <c r="ZH124" s="518"/>
      <c r="ZK124" s="518"/>
      <c r="ZL124" s="518"/>
      <c r="ZO124" s="518"/>
      <c r="ZP124" s="518"/>
      <c r="ZS124" s="518"/>
      <c r="ZT124" s="518"/>
      <c r="ZW124" s="518"/>
      <c r="ZX124" s="518"/>
      <c r="AAA124" s="518"/>
      <c r="AAB124" s="518"/>
      <c r="AAE124" s="518"/>
      <c r="AAF124" s="518"/>
      <c r="AAI124" s="518"/>
      <c r="AAJ124" s="518"/>
      <c r="AAM124" s="518"/>
      <c r="AAN124" s="518"/>
      <c r="AAQ124" s="518"/>
      <c r="AAR124" s="518"/>
      <c r="AAU124" s="518"/>
      <c r="AAV124" s="518"/>
      <c r="AAY124" s="518"/>
      <c r="AAZ124" s="518"/>
      <c r="ABC124" s="518"/>
      <c r="ABD124" s="518"/>
      <c r="ABG124" s="518"/>
      <c r="ABH124" s="518"/>
      <c r="ABK124" s="518"/>
      <c r="ABL124" s="518"/>
      <c r="ABO124" s="518"/>
      <c r="ABP124" s="518"/>
      <c r="ABS124" s="518"/>
      <c r="ABT124" s="518"/>
      <c r="ABW124" s="518"/>
      <c r="ABX124" s="518"/>
      <c r="ACA124" s="518"/>
      <c r="ACB124" s="518"/>
      <c r="ACE124" s="518"/>
      <c r="ACF124" s="518"/>
      <c r="ACI124" s="518"/>
      <c r="ACJ124" s="518"/>
      <c r="ACM124" s="518"/>
      <c r="ACN124" s="518"/>
      <c r="ACQ124" s="518"/>
      <c r="ACR124" s="518"/>
      <c r="ACU124" s="518"/>
      <c r="ACV124" s="518"/>
      <c r="ACY124" s="518"/>
      <c r="ACZ124" s="518"/>
      <c r="ADC124" s="518"/>
      <c r="ADD124" s="518"/>
      <c r="ADG124" s="518"/>
      <c r="ADH124" s="518"/>
      <c r="ADK124" s="518"/>
      <c r="ADL124" s="518"/>
      <c r="ADO124" s="518"/>
      <c r="ADP124" s="518"/>
      <c r="ADS124" s="518"/>
      <c r="ADT124" s="518"/>
      <c r="ADW124" s="518"/>
      <c r="ADX124" s="518"/>
      <c r="AEA124" s="518"/>
      <c r="AEB124" s="518"/>
      <c r="AEE124" s="518"/>
      <c r="AEF124" s="518"/>
      <c r="AEI124" s="518"/>
      <c r="AEJ124" s="518"/>
      <c r="AEM124" s="518"/>
      <c r="AEN124" s="518"/>
      <c r="AEQ124" s="518"/>
      <c r="AER124" s="518"/>
      <c r="AEU124" s="518"/>
      <c r="AEV124" s="518"/>
      <c r="AEY124" s="518"/>
      <c r="AEZ124" s="518"/>
      <c r="AFC124" s="518"/>
      <c r="AFD124" s="518"/>
      <c r="AFG124" s="518"/>
      <c r="AFH124" s="518"/>
      <c r="AFK124" s="518"/>
      <c r="AFL124" s="518"/>
      <c r="AFO124" s="518"/>
      <c r="AFP124" s="518"/>
      <c r="AFS124" s="518"/>
      <c r="AFT124" s="518"/>
      <c r="AFW124" s="518"/>
      <c r="AFX124" s="518"/>
      <c r="AGA124" s="518"/>
      <c r="AGB124" s="518"/>
      <c r="AGE124" s="518"/>
      <c r="AGF124" s="518"/>
      <c r="AGI124" s="518"/>
      <c r="AGJ124" s="518"/>
      <c r="AGM124" s="518"/>
      <c r="AGN124" s="518"/>
      <c r="AGQ124" s="518"/>
      <c r="AGR124" s="518"/>
      <c r="AGU124" s="518"/>
      <c r="AGV124" s="518"/>
      <c r="AGY124" s="518"/>
      <c r="AGZ124" s="518"/>
      <c r="AHC124" s="518"/>
      <c r="AHD124" s="518"/>
      <c r="AHG124" s="518"/>
      <c r="AHH124" s="518"/>
      <c r="AHK124" s="518"/>
      <c r="AHL124" s="518"/>
      <c r="AHO124" s="518"/>
      <c r="AHP124" s="518"/>
      <c r="AHS124" s="518"/>
      <c r="AHT124" s="518"/>
      <c r="AHW124" s="518"/>
      <c r="AHX124" s="518"/>
      <c r="AIA124" s="518"/>
      <c r="AIB124" s="518"/>
      <c r="AIE124" s="518"/>
      <c r="AIF124" s="518"/>
      <c r="AII124" s="518"/>
      <c r="AIJ124" s="518"/>
      <c r="AIM124" s="518"/>
      <c r="AIN124" s="518"/>
      <c r="AIQ124" s="518"/>
      <c r="AIR124" s="518"/>
      <c r="AIU124" s="518"/>
      <c r="AIV124" s="518"/>
      <c r="AIY124" s="518"/>
      <c r="AIZ124" s="518"/>
      <c r="AJC124" s="518"/>
      <c r="AJD124" s="518"/>
      <c r="AJG124" s="518"/>
      <c r="AJH124" s="518"/>
      <c r="AJK124" s="518"/>
      <c r="AJL124" s="518"/>
      <c r="AJO124" s="518"/>
      <c r="AJP124" s="518"/>
      <c r="AJS124" s="518"/>
      <c r="AJT124" s="518"/>
      <c r="AJW124" s="518"/>
      <c r="AJX124" s="518"/>
      <c r="AKA124" s="518"/>
      <c r="AKB124" s="518"/>
      <c r="AKE124" s="518"/>
      <c r="AKF124" s="518"/>
      <c r="AKI124" s="518"/>
      <c r="AKJ124" s="518"/>
      <c r="AKM124" s="518"/>
      <c r="AKN124" s="518"/>
      <c r="AKQ124" s="518"/>
      <c r="AKR124" s="518"/>
      <c r="AKU124" s="518"/>
      <c r="AKV124" s="518"/>
      <c r="AKY124" s="518"/>
      <c r="AKZ124" s="518"/>
      <c r="ALC124" s="518"/>
      <c r="ALD124" s="518"/>
      <c r="ALG124" s="518"/>
      <c r="ALH124" s="518"/>
      <c r="ALK124" s="518"/>
      <c r="ALL124" s="518"/>
      <c r="ALO124" s="518"/>
      <c r="ALP124" s="518"/>
      <c r="ALS124" s="518"/>
      <c r="ALT124" s="518"/>
      <c r="ALW124" s="518"/>
      <c r="ALX124" s="518"/>
      <c r="AMA124" s="518"/>
      <c r="AMB124" s="518"/>
      <c r="AME124" s="518"/>
      <c r="AMF124" s="518"/>
      <c r="AMI124" s="518"/>
      <c r="AMJ124" s="518"/>
    </row>
    <row r="125" customFormat="false" ht="15" hidden="true" customHeight="true" outlineLevel="0" collapsed="false">
      <c r="B125" s="467"/>
      <c r="C125" s="467"/>
      <c r="D125" s="467"/>
      <c r="E125" s="467"/>
      <c r="F125" s="467"/>
      <c r="G125" s="467"/>
      <c r="H125" s="467"/>
      <c r="I125" s="467"/>
      <c r="J125" s="467"/>
      <c r="K125" s="467"/>
      <c r="L125" s="517"/>
      <c r="O125" s="518"/>
      <c r="P125" s="518"/>
      <c r="S125" s="518"/>
      <c r="T125" s="518"/>
      <c r="W125" s="518"/>
      <c r="X125" s="518"/>
      <c r="AA125" s="518"/>
      <c r="AB125" s="518"/>
      <c r="AE125" s="518"/>
      <c r="AF125" s="518"/>
      <c r="AI125" s="518"/>
      <c r="AJ125" s="518"/>
      <c r="AM125" s="518"/>
      <c r="AN125" s="518"/>
      <c r="AQ125" s="518"/>
      <c r="AR125" s="518"/>
      <c r="AU125" s="518"/>
      <c r="AV125" s="518"/>
      <c r="AY125" s="518"/>
      <c r="AZ125" s="518"/>
      <c r="BC125" s="518"/>
      <c r="BD125" s="518"/>
      <c r="BG125" s="518"/>
      <c r="BH125" s="518"/>
      <c r="BK125" s="518"/>
      <c r="BL125" s="518"/>
      <c r="BO125" s="518"/>
      <c r="BP125" s="518"/>
      <c r="BS125" s="518"/>
      <c r="BT125" s="518"/>
      <c r="BW125" s="518"/>
      <c r="BX125" s="518"/>
      <c r="CA125" s="518"/>
      <c r="CB125" s="518"/>
      <c r="CE125" s="518"/>
      <c r="CF125" s="518"/>
      <c r="CI125" s="518"/>
      <c r="CJ125" s="518"/>
      <c r="CM125" s="518"/>
      <c r="CN125" s="518"/>
      <c r="CQ125" s="518"/>
      <c r="CR125" s="518"/>
      <c r="CU125" s="518"/>
      <c r="CV125" s="518"/>
      <c r="CY125" s="518"/>
      <c r="CZ125" s="518"/>
      <c r="DC125" s="518"/>
      <c r="DD125" s="518"/>
      <c r="DG125" s="518"/>
      <c r="DH125" s="518"/>
      <c r="DK125" s="518"/>
      <c r="DL125" s="518"/>
      <c r="DO125" s="518"/>
      <c r="DP125" s="518"/>
      <c r="DS125" s="518"/>
      <c r="DT125" s="518"/>
      <c r="DW125" s="518"/>
      <c r="DX125" s="518"/>
      <c r="EA125" s="518"/>
      <c r="EB125" s="518"/>
      <c r="EE125" s="518"/>
      <c r="EF125" s="518"/>
      <c r="EI125" s="518"/>
      <c r="EJ125" s="518"/>
      <c r="EM125" s="518"/>
      <c r="EN125" s="518"/>
      <c r="EQ125" s="518"/>
      <c r="ER125" s="518"/>
      <c r="EU125" s="518"/>
      <c r="EV125" s="518"/>
      <c r="EY125" s="518"/>
      <c r="EZ125" s="518"/>
      <c r="FC125" s="518"/>
      <c r="FD125" s="518"/>
      <c r="FG125" s="518"/>
      <c r="FH125" s="518"/>
      <c r="FK125" s="518"/>
      <c r="FL125" s="518"/>
      <c r="FO125" s="518"/>
      <c r="FP125" s="518"/>
      <c r="FS125" s="518"/>
      <c r="FT125" s="518"/>
      <c r="FW125" s="518"/>
      <c r="FX125" s="518"/>
      <c r="GA125" s="518"/>
      <c r="GB125" s="518"/>
      <c r="GE125" s="518"/>
      <c r="GF125" s="518"/>
      <c r="GI125" s="518"/>
      <c r="GJ125" s="518"/>
      <c r="GM125" s="518"/>
      <c r="GN125" s="518"/>
      <c r="GQ125" s="518"/>
      <c r="GR125" s="518"/>
      <c r="GU125" s="518"/>
      <c r="GV125" s="518"/>
      <c r="GY125" s="518"/>
      <c r="GZ125" s="518"/>
      <c r="HC125" s="518"/>
      <c r="HD125" s="518"/>
      <c r="HG125" s="518"/>
      <c r="HH125" s="518"/>
      <c r="HK125" s="518"/>
      <c r="HL125" s="518"/>
      <c r="HO125" s="518"/>
      <c r="HP125" s="518"/>
      <c r="HS125" s="518"/>
      <c r="HT125" s="518"/>
      <c r="HW125" s="518"/>
      <c r="HX125" s="518"/>
      <c r="IA125" s="518"/>
      <c r="IB125" s="518"/>
      <c r="IE125" s="518"/>
      <c r="IF125" s="518"/>
      <c r="II125" s="518"/>
      <c r="IJ125" s="518"/>
      <c r="IM125" s="518"/>
      <c r="IN125" s="518"/>
      <c r="IQ125" s="518"/>
      <c r="IR125" s="518"/>
      <c r="IU125" s="518"/>
      <c r="IV125" s="518"/>
      <c r="IY125" s="518"/>
      <c r="IZ125" s="518"/>
      <c r="JC125" s="518"/>
      <c r="JD125" s="518"/>
      <c r="JG125" s="518"/>
      <c r="JH125" s="518"/>
      <c r="JK125" s="518"/>
      <c r="JL125" s="518"/>
      <c r="JO125" s="518"/>
      <c r="JP125" s="518"/>
      <c r="JS125" s="518"/>
      <c r="JT125" s="518"/>
      <c r="JW125" s="518"/>
      <c r="JX125" s="518"/>
      <c r="KA125" s="518"/>
      <c r="KB125" s="518"/>
      <c r="KE125" s="518"/>
      <c r="KF125" s="518"/>
      <c r="KI125" s="518"/>
      <c r="KJ125" s="518"/>
      <c r="KM125" s="518"/>
      <c r="KN125" s="518"/>
      <c r="KQ125" s="518"/>
      <c r="KR125" s="518"/>
      <c r="KU125" s="518"/>
      <c r="KV125" s="518"/>
      <c r="KY125" s="518"/>
      <c r="KZ125" s="518"/>
      <c r="LC125" s="518"/>
      <c r="LD125" s="518"/>
      <c r="LG125" s="518"/>
      <c r="LH125" s="518"/>
      <c r="LK125" s="518"/>
      <c r="LL125" s="518"/>
      <c r="LO125" s="518"/>
      <c r="LP125" s="518"/>
      <c r="LS125" s="518"/>
      <c r="LT125" s="518"/>
      <c r="LW125" s="518"/>
      <c r="LX125" s="518"/>
      <c r="MA125" s="518"/>
      <c r="MB125" s="518"/>
      <c r="ME125" s="518"/>
      <c r="MF125" s="518"/>
      <c r="MI125" s="518"/>
      <c r="MJ125" s="518"/>
      <c r="MM125" s="518"/>
      <c r="MN125" s="518"/>
      <c r="MQ125" s="518"/>
      <c r="MR125" s="518"/>
      <c r="MU125" s="518"/>
      <c r="MV125" s="518"/>
      <c r="MY125" s="518"/>
      <c r="MZ125" s="518"/>
      <c r="NC125" s="518"/>
      <c r="ND125" s="518"/>
      <c r="NG125" s="518"/>
      <c r="NH125" s="518"/>
      <c r="NK125" s="518"/>
      <c r="NL125" s="518"/>
      <c r="NO125" s="518"/>
      <c r="NP125" s="518"/>
      <c r="NS125" s="518"/>
      <c r="NT125" s="518"/>
      <c r="NW125" s="518"/>
      <c r="NX125" s="518"/>
      <c r="OA125" s="518"/>
      <c r="OB125" s="518"/>
      <c r="OE125" s="518"/>
      <c r="OF125" s="518"/>
      <c r="OI125" s="518"/>
      <c r="OJ125" s="518"/>
      <c r="OM125" s="518"/>
      <c r="ON125" s="518"/>
      <c r="OQ125" s="518"/>
      <c r="OR125" s="518"/>
      <c r="OU125" s="518"/>
      <c r="OV125" s="518"/>
      <c r="OY125" s="518"/>
      <c r="OZ125" s="518"/>
      <c r="PC125" s="518"/>
      <c r="PD125" s="518"/>
      <c r="PG125" s="518"/>
      <c r="PH125" s="518"/>
      <c r="PK125" s="518"/>
      <c r="PL125" s="518"/>
      <c r="PO125" s="518"/>
      <c r="PP125" s="518"/>
      <c r="PS125" s="518"/>
      <c r="PT125" s="518"/>
      <c r="PW125" s="518"/>
      <c r="PX125" s="518"/>
      <c r="QA125" s="518"/>
      <c r="QB125" s="518"/>
      <c r="QE125" s="518"/>
      <c r="QF125" s="518"/>
      <c r="QI125" s="518"/>
      <c r="QJ125" s="518"/>
      <c r="QM125" s="518"/>
      <c r="QN125" s="518"/>
      <c r="QQ125" s="518"/>
      <c r="QR125" s="518"/>
      <c r="QU125" s="518"/>
      <c r="QV125" s="518"/>
      <c r="QY125" s="518"/>
      <c r="QZ125" s="518"/>
      <c r="RC125" s="518"/>
      <c r="RD125" s="518"/>
      <c r="RG125" s="518"/>
      <c r="RH125" s="518"/>
      <c r="RK125" s="518"/>
      <c r="RL125" s="518"/>
      <c r="RO125" s="518"/>
      <c r="RP125" s="518"/>
      <c r="RS125" s="518"/>
      <c r="RT125" s="518"/>
      <c r="RW125" s="518"/>
      <c r="RX125" s="518"/>
      <c r="SA125" s="518"/>
      <c r="SB125" s="518"/>
      <c r="SE125" s="518"/>
      <c r="SF125" s="518"/>
      <c r="SI125" s="518"/>
      <c r="SJ125" s="518"/>
      <c r="SM125" s="518"/>
      <c r="SN125" s="518"/>
      <c r="SQ125" s="518"/>
      <c r="SR125" s="518"/>
      <c r="SU125" s="518"/>
      <c r="SV125" s="518"/>
      <c r="SY125" s="518"/>
      <c r="SZ125" s="518"/>
      <c r="TC125" s="518"/>
      <c r="TD125" s="518"/>
      <c r="TG125" s="518"/>
      <c r="TH125" s="518"/>
      <c r="TK125" s="518"/>
      <c r="TL125" s="518"/>
      <c r="TO125" s="518"/>
      <c r="TP125" s="518"/>
      <c r="TS125" s="518"/>
      <c r="TT125" s="518"/>
      <c r="TW125" s="518"/>
      <c r="TX125" s="518"/>
      <c r="UA125" s="518"/>
      <c r="UB125" s="518"/>
      <c r="UE125" s="518"/>
      <c r="UF125" s="518"/>
      <c r="UI125" s="518"/>
      <c r="UJ125" s="518"/>
      <c r="UM125" s="518"/>
      <c r="UN125" s="518"/>
      <c r="UQ125" s="518"/>
      <c r="UR125" s="518"/>
      <c r="UU125" s="518"/>
      <c r="UV125" s="518"/>
      <c r="UY125" s="518"/>
      <c r="UZ125" s="518"/>
      <c r="VC125" s="518"/>
      <c r="VD125" s="518"/>
      <c r="VG125" s="518"/>
      <c r="VH125" s="518"/>
      <c r="VK125" s="518"/>
      <c r="VL125" s="518"/>
      <c r="VO125" s="518"/>
      <c r="VP125" s="518"/>
      <c r="VS125" s="518"/>
      <c r="VT125" s="518"/>
      <c r="VW125" s="518"/>
      <c r="VX125" s="518"/>
      <c r="WA125" s="518"/>
      <c r="WB125" s="518"/>
      <c r="WE125" s="518"/>
      <c r="WF125" s="518"/>
      <c r="WI125" s="518"/>
      <c r="WJ125" s="518"/>
      <c r="WM125" s="518"/>
      <c r="WN125" s="518"/>
      <c r="WQ125" s="518"/>
      <c r="WR125" s="518"/>
      <c r="WU125" s="518"/>
      <c r="WV125" s="518"/>
      <c r="WY125" s="518"/>
      <c r="WZ125" s="518"/>
      <c r="XC125" s="518"/>
      <c r="XD125" s="518"/>
      <c r="XG125" s="518"/>
      <c r="XH125" s="518"/>
      <c r="XK125" s="518"/>
      <c r="XL125" s="518"/>
      <c r="XO125" s="518"/>
      <c r="XP125" s="518"/>
      <c r="XS125" s="518"/>
      <c r="XT125" s="518"/>
      <c r="XW125" s="518"/>
      <c r="XX125" s="518"/>
      <c r="YA125" s="518"/>
      <c r="YB125" s="518"/>
      <c r="YE125" s="518"/>
      <c r="YF125" s="518"/>
      <c r="YI125" s="518"/>
      <c r="YJ125" s="518"/>
      <c r="YM125" s="518"/>
      <c r="YN125" s="518"/>
      <c r="YQ125" s="518"/>
      <c r="YR125" s="518"/>
      <c r="YU125" s="518"/>
      <c r="YV125" s="518"/>
      <c r="YY125" s="518"/>
      <c r="YZ125" s="518"/>
      <c r="ZC125" s="518"/>
      <c r="ZD125" s="518"/>
      <c r="ZG125" s="518"/>
      <c r="ZH125" s="518"/>
      <c r="ZK125" s="518"/>
      <c r="ZL125" s="518"/>
      <c r="ZO125" s="518"/>
      <c r="ZP125" s="518"/>
      <c r="ZS125" s="518"/>
      <c r="ZT125" s="518"/>
      <c r="ZW125" s="518"/>
      <c r="ZX125" s="518"/>
      <c r="AAA125" s="518"/>
      <c r="AAB125" s="518"/>
      <c r="AAE125" s="518"/>
      <c r="AAF125" s="518"/>
      <c r="AAI125" s="518"/>
      <c r="AAJ125" s="518"/>
      <c r="AAM125" s="518"/>
      <c r="AAN125" s="518"/>
      <c r="AAQ125" s="518"/>
      <c r="AAR125" s="518"/>
      <c r="AAU125" s="518"/>
      <c r="AAV125" s="518"/>
      <c r="AAY125" s="518"/>
      <c r="AAZ125" s="518"/>
      <c r="ABC125" s="518"/>
      <c r="ABD125" s="518"/>
      <c r="ABG125" s="518"/>
      <c r="ABH125" s="518"/>
      <c r="ABK125" s="518"/>
      <c r="ABL125" s="518"/>
      <c r="ABO125" s="518"/>
      <c r="ABP125" s="518"/>
      <c r="ABS125" s="518"/>
      <c r="ABT125" s="518"/>
      <c r="ABW125" s="518"/>
      <c r="ABX125" s="518"/>
      <c r="ACA125" s="518"/>
      <c r="ACB125" s="518"/>
      <c r="ACE125" s="518"/>
      <c r="ACF125" s="518"/>
      <c r="ACI125" s="518"/>
      <c r="ACJ125" s="518"/>
      <c r="ACM125" s="518"/>
      <c r="ACN125" s="518"/>
      <c r="ACQ125" s="518"/>
      <c r="ACR125" s="518"/>
      <c r="ACU125" s="518"/>
      <c r="ACV125" s="518"/>
      <c r="ACY125" s="518"/>
      <c r="ACZ125" s="518"/>
      <c r="ADC125" s="518"/>
      <c r="ADD125" s="518"/>
      <c r="ADG125" s="518"/>
      <c r="ADH125" s="518"/>
      <c r="ADK125" s="518"/>
      <c r="ADL125" s="518"/>
      <c r="ADO125" s="518"/>
      <c r="ADP125" s="518"/>
      <c r="ADS125" s="518"/>
      <c r="ADT125" s="518"/>
      <c r="ADW125" s="518"/>
      <c r="ADX125" s="518"/>
      <c r="AEA125" s="518"/>
      <c r="AEB125" s="518"/>
      <c r="AEE125" s="518"/>
      <c r="AEF125" s="518"/>
      <c r="AEI125" s="518"/>
      <c r="AEJ125" s="518"/>
      <c r="AEM125" s="518"/>
      <c r="AEN125" s="518"/>
      <c r="AEQ125" s="518"/>
      <c r="AER125" s="518"/>
      <c r="AEU125" s="518"/>
      <c r="AEV125" s="518"/>
      <c r="AEY125" s="518"/>
      <c r="AEZ125" s="518"/>
      <c r="AFC125" s="518"/>
      <c r="AFD125" s="518"/>
      <c r="AFG125" s="518"/>
      <c r="AFH125" s="518"/>
      <c r="AFK125" s="518"/>
      <c r="AFL125" s="518"/>
      <c r="AFO125" s="518"/>
      <c r="AFP125" s="518"/>
      <c r="AFS125" s="518"/>
      <c r="AFT125" s="518"/>
      <c r="AFW125" s="518"/>
      <c r="AFX125" s="518"/>
      <c r="AGA125" s="518"/>
      <c r="AGB125" s="518"/>
      <c r="AGE125" s="518"/>
      <c r="AGF125" s="518"/>
      <c r="AGI125" s="518"/>
      <c r="AGJ125" s="518"/>
      <c r="AGM125" s="518"/>
      <c r="AGN125" s="518"/>
      <c r="AGQ125" s="518"/>
      <c r="AGR125" s="518"/>
      <c r="AGU125" s="518"/>
      <c r="AGV125" s="518"/>
      <c r="AGY125" s="518"/>
      <c r="AGZ125" s="518"/>
      <c r="AHC125" s="518"/>
      <c r="AHD125" s="518"/>
      <c r="AHG125" s="518"/>
      <c r="AHH125" s="518"/>
      <c r="AHK125" s="518"/>
      <c r="AHL125" s="518"/>
      <c r="AHO125" s="518"/>
      <c r="AHP125" s="518"/>
      <c r="AHS125" s="518"/>
      <c r="AHT125" s="518"/>
      <c r="AHW125" s="518"/>
      <c r="AHX125" s="518"/>
      <c r="AIA125" s="518"/>
      <c r="AIB125" s="518"/>
      <c r="AIE125" s="518"/>
      <c r="AIF125" s="518"/>
      <c r="AII125" s="518"/>
      <c r="AIJ125" s="518"/>
      <c r="AIM125" s="518"/>
      <c r="AIN125" s="518"/>
      <c r="AIQ125" s="518"/>
      <c r="AIR125" s="518"/>
      <c r="AIU125" s="518"/>
      <c r="AIV125" s="518"/>
      <c r="AIY125" s="518"/>
      <c r="AIZ125" s="518"/>
      <c r="AJC125" s="518"/>
      <c r="AJD125" s="518"/>
      <c r="AJG125" s="518"/>
      <c r="AJH125" s="518"/>
      <c r="AJK125" s="518"/>
      <c r="AJL125" s="518"/>
      <c r="AJO125" s="518"/>
      <c r="AJP125" s="518"/>
      <c r="AJS125" s="518"/>
      <c r="AJT125" s="518"/>
      <c r="AJW125" s="518"/>
      <c r="AJX125" s="518"/>
      <c r="AKA125" s="518"/>
      <c r="AKB125" s="518"/>
      <c r="AKE125" s="518"/>
      <c r="AKF125" s="518"/>
      <c r="AKI125" s="518"/>
      <c r="AKJ125" s="518"/>
      <c r="AKM125" s="518"/>
      <c r="AKN125" s="518"/>
      <c r="AKQ125" s="518"/>
      <c r="AKR125" s="518"/>
      <c r="AKU125" s="518"/>
      <c r="AKV125" s="518"/>
      <c r="AKY125" s="518"/>
      <c r="AKZ125" s="518"/>
      <c r="ALC125" s="518"/>
      <c r="ALD125" s="518"/>
      <c r="ALG125" s="518"/>
      <c r="ALH125" s="518"/>
      <c r="ALK125" s="518"/>
      <c r="ALL125" s="518"/>
      <c r="ALO125" s="518"/>
      <c r="ALP125" s="518"/>
      <c r="ALS125" s="518"/>
      <c r="ALT125" s="518"/>
      <c r="ALW125" s="518"/>
      <c r="ALX125" s="518"/>
      <c r="AMA125" s="518"/>
      <c r="AMB125" s="518"/>
      <c r="AME125" s="518"/>
      <c r="AMF125" s="518"/>
      <c r="AMI125" s="518"/>
      <c r="AMJ125" s="518"/>
    </row>
    <row r="126" customFormat="false" ht="15" hidden="true" customHeight="true" outlineLevel="0" collapsed="false">
      <c r="B126" s="467"/>
      <c r="C126" s="467"/>
      <c r="D126" s="467"/>
      <c r="E126" s="467"/>
      <c r="F126" s="467"/>
      <c r="G126" s="467"/>
      <c r="H126" s="467"/>
      <c r="I126" s="467"/>
      <c r="J126" s="467"/>
      <c r="K126" s="467"/>
      <c r="L126" s="517"/>
      <c r="O126" s="518"/>
      <c r="P126" s="518"/>
      <c r="S126" s="518"/>
      <c r="T126" s="518"/>
      <c r="W126" s="518"/>
      <c r="X126" s="518"/>
      <c r="AA126" s="518"/>
      <c r="AB126" s="518"/>
      <c r="AE126" s="518"/>
      <c r="AF126" s="518"/>
      <c r="AI126" s="518"/>
      <c r="AJ126" s="518"/>
      <c r="AM126" s="518"/>
      <c r="AN126" s="518"/>
      <c r="AQ126" s="518"/>
      <c r="AR126" s="518"/>
      <c r="AU126" s="518"/>
      <c r="AV126" s="518"/>
      <c r="AY126" s="518"/>
      <c r="AZ126" s="518"/>
      <c r="BC126" s="518"/>
      <c r="BD126" s="518"/>
      <c r="BG126" s="518"/>
      <c r="BH126" s="518"/>
      <c r="BK126" s="518"/>
      <c r="BL126" s="518"/>
      <c r="BO126" s="518"/>
      <c r="BP126" s="518"/>
      <c r="BS126" s="518"/>
      <c r="BT126" s="518"/>
      <c r="BW126" s="518"/>
      <c r="BX126" s="518"/>
      <c r="CA126" s="518"/>
      <c r="CB126" s="518"/>
      <c r="CE126" s="518"/>
      <c r="CF126" s="518"/>
      <c r="CI126" s="518"/>
      <c r="CJ126" s="518"/>
      <c r="CM126" s="518"/>
      <c r="CN126" s="518"/>
      <c r="CQ126" s="518"/>
      <c r="CR126" s="518"/>
      <c r="CU126" s="518"/>
      <c r="CV126" s="518"/>
      <c r="CY126" s="518"/>
      <c r="CZ126" s="518"/>
      <c r="DC126" s="518"/>
      <c r="DD126" s="518"/>
      <c r="DG126" s="518"/>
      <c r="DH126" s="518"/>
      <c r="DK126" s="518"/>
      <c r="DL126" s="518"/>
      <c r="DO126" s="518"/>
      <c r="DP126" s="518"/>
      <c r="DS126" s="518"/>
      <c r="DT126" s="518"/>
      <c r="DW126" s="518"/>
      <c r="DX126" s="518"/>
      <c r="EA126" s="518"/>
      <c r="EB126" s="518"/>
      <c r="EE126" s="518"/>
      <c r="EF126" s="518"/>
      <c r="EI126" s="518"/>
      <c r="EJ126" s="518"/>
      <c r="EM126" s="518"/>
      <c r="EN126" s="518"/>
      <c r="EQ126" s="518"/>
      <c r="ER126" s="518"/>
      <c r="EU126" s="518"/>
      <c r="EV126" s="518"/>
      <c r="EY126" s="518"/>
      <c r="EZ126" s="518"/>
      <c r="FC126" s="518"/>
      <c r="FD126" s="518"/>
      <c r="FG126" s="518"/>
      <c r="FH126" s="518"/>
      <c r="FK126" s="518"/>
      <c r="FL126" s="518"/>
      <c r="FO126" s="518"/>
      <c r="FP126" s="518"/>
      <c r="FS126" s="518"/>
      <c r="FT126" s="518"/>
      <c r="FW126" s="518"/>
      <c r="FX126" s="518"/>
      <c r="GA126" s="518"/>
      <c r="GB126" s="518"/>
      <c r="GE126" s="518"/>
      <c r="GF126" s="518"/>
      <c r="GI126" s="518"/>
      <c r="GJ126" s="518"/>
      <c r="GM126" s="518"/>
      <c r="GN126" s="518"/>
      <c r="GQ126" s="518"/>
      <c r="GR126" s="518"/>
      <c r="GU126" s="518"/>
      <c r="GV126" s="518"/>
      <c r="GY126" s="518"/>
      <c r="GZ126" s="518"/>
      <c r="HC126" s="518"/>
      <c r="HD126" s="518"/>
      <c r="HG126" s="518"/>
      <c r="HH126" s="518"/>
      <c r="HK126" s="518"/>
      <c r="HL126" s="518"/>
      <c r="HO126" s="518"/>
      <c r="HP126" s="518"/>
      <c r="HS126" s="518"/>
      <c r="HT126" s="518"/>
      <c r="HW126" s="518"/>
      <c r="HX126" s="518"/>
      <c r="IA126" s="518"/>
      <c r="IB126" s="518"/>
      <c r="IE126" s="518"/>
      <c r="IF126" s="518"/>
      <c r="II126" s="518"/>
      <c r="IJ126" s="518"/>
      <c r="IM126" s="518"/>
      <c r="IN126" s="518"/>
      <c r="IQ126" s="518"/>
      <c r="IR126" s="518"/>
      <c r="IU126" s="518"/>
      <c r="IV126" s="518"/>
      <c r="IY126" s="518"/>
      <c r="IZ126" s="518"/>
      <c r="JC126" s="518"/>
      <c r="JD126" s="518"/>
      <c r="JG126" s="518"/>
      <c r="JH126" s="518"/>
      <c r="JK126" s="518"/>
      <c r="JL126" s="518"/>
      <c r="JO126" s="518"/>
      <c r="JP126" s="518"/>
      <c r="JS126" s="518"/>
      <c r="JT126" s="518"/>
      <c r="JW126" s="518"/>
      <c r="JX126" s="518"/>
      <c r="KA126" s="518"/>
      <c r="KB126" s="518"/>
      <c r="KE126" s="518"/>
      <c r="KF126" s="518"/>
      <c r="KI126" s="518"/>
      <c r="KJ126" s="518"/>
      <c r="KM126" s="518"/>
      <c r="KN126" s="518"/>
      <c r="KQ126" s="518"/>
      <c r="KR126" s="518"/>
      <c r="KU126" s="518"/>
      <c r="KV126" s="518"/>
      <c r="KY126" s="518"/>
      <c r="KZ126" s="518"/>
      <c r="LC126" s="518"/>
      <c r="LD126" s="518"/>
      <c r="LG126" s="518"/>
      <c r="LH126" s="518"/>
      <c r="LK126" s="518"/>
      <c r="LL126" s="518"/>
      <c r="LO126" s="518"/>
      <c r="LP126" s="518"/>
      <c r="LS126" s="518"/>
      <c r="LT126" s="518"/>
      <c r="LW126" s="518"/>
      <c r="LX126" s="518"/>
      <c r="MA126" s="518"/>
      <c r="MB126" s="518"/>
      <c r="ME126" s="518"/>
      <c r="MF126" s="518"/>
      <c r="MI126" s="518"/>
      <c r="MJ126" s="518"/>
      <c r="MM126" s="518"/>
      <c r="MN126" s="518"/>
      <c r="MQ126" s="518"/>
      <c r="MR126" s="518"/>
      <c r="MU126" s="518"/>
      <c r="MV126" s="518"/>
      <c r="MY126" s="518"/>
      <c r="MZ126" s="518"/>
      <c r="NC126" s="518"/>
      <c r="ND126" s="518"/>
      <c r="NG126" s="518"/>
      <c r="NH126" s="518"/>
      <c r="NK126" s="518"/>
      <c r="NL126" s="518"/>
      <c r="NO126" s="518"/>
      <c r="NP126" s="518"/>
      <c r="NS126" s="518"/>
      <c r="NT126" s="518"/>
      <c r="NW126" s="518"/>
      <c r="NX126" s="518"/>
      <c r="OA126" s="518"/>
      <c r="OB126" s="518"/>
      <c r="OE126" s="518"/>
      <c r="OF126" s="518"/>
      <c r="OI126" s="518"/>
      <c r="OJ126" s="518"/>
      <c r="OM126" s="518"/>
      <c r="ON126" s="518"/>
      <c r="OQ126" s="518"/>
      <c r="OR126" s="518"/>
      <c r="OU126" s="518"/>
      <c r="OV126" s="518"/>
      <c r="OY126" s="518"/>
      <c r="OZ126" s="518"/>
      <c r="PC126" s="518"/>
      <c r="PD126" s="518"/>
      <c r="PG126" s="518"/>
      <c r="PH126" s="518"/>
      <c r="PK126" s="518"/>
      <c r="PL126" s="518"/>
      <c r="PO126" s="518"/>
      <c r="PP126" s="518"/>
      <c r="PS126" s="518"/>
      <c r="PT126" s="518"/>
      <c r="PW126" s="518"/>
      <c r="PX126" s="518"/>
      <c r="QA126" s="518"/>
      <c r="QB126" s="518"/>
      <c r="QE126" s="518"/>
      <c r="QF126" s="518"/>
      <c r="QI126" s="518"/>
      <c r="QJ126" s="518"/>
      <c r="QM126" s="518"/>
      <c r="QN126" s="518"/>
      <c r="QQ126" s="518"/>
      <c r="QR126" s="518"/>
      <c r="QU126" s="518"/>
      <c r="QV126" s="518"/>
      <c r="QY126" s="518"/>
      <c r="QZ126" s="518"/>
      <c r="RC126" s="518"/>
      <c r="RD126" s="518"/>
      <c r="RG126" s="518"/>
      <c r="RH126" s="518"/>
      <c r="RK126" s="518"/>
      <c r="RL126" s="518"/>
      <c r="RO126" s="518"/>
      <c r="RP126" s="518"/>
      <c r="RS126" s="518"/>
      <c r="RT126" s="518"/>
      <c r="RW126" s="518"/>
      <c r="RX126" s="518"/>
      <c r="SA126" s="518"/>
      <c r="SB126" s="518"/>
      <c r="SE126" s="518"/>
      <c r="SF126" s="518"/>
      <c r="SI126" s="518"/>
      <c r="SJ126" s="518"/>
      <c r="SM126" s="518"/>
      <c r="SN126" s="518"/>
      <c r="SQ126" s="518"/>
      <c r="SR126" s="518"/>
      <c r="SU126" s="518"/>
      <c r="SV126" s="518"/>
      <c r="SY126" s="518"/>
      <c r="SZ126" s="518"/>
      <c r="TC126" s="518"/>
      <c r="TD126" s="518"/>
      <c r="TG126" s="518"/>
      <c r="TH126" s="518"/>
      <c r="TK126" s="518"/>
      <c r="TL126" s="518"/>
      <c r="TO126" s="518"/>
      <c r="TP126" s="518"/>
      <c r="TS126" s="518"/>
      <c r="TT126" s="518"/>
      <c r="TW126" s="518"/>
      <c r="TX126" s="518"/>
      <c r="UA126" s="518"/>
      <c r="UB126" s="518"/>
      <c r="UE126" s="518"/>
      <c r="UF126" s="518"/>
      <c r="UI126" s="518"/>
      <c r="UJ126" s="518"/>
      <c r="UM126" s="518"/>
      <c r="UN126" s="518"/>
      <c r="UQ126" s="518"/>
      <c r="UR126" s="518"/>
      <c r="UU126" s="518"/>
      <c r="UV126" s="518"/>
      <c r="UY126" s="518"/>
      <c r="UZ126" s="518"/>
      <c r="VC126" s="518"/>
      <c r="VD126" s="518"/>
      <c r="VG126" s="518"/>
      <c r="VH126" s="518"/>
      <c r="VK126" s="518"/>
      <c r="VL126" s="518"/>
      <c r="VO126" s="518"/>
      <c r="VP126" s="518"/>
      <c r="VS126" s="518"/>
      <c r="VT126" s="518"/>
      <c r="VW126" s="518"/>
      <c r="VX126" s="518"/>
      <c r="WA126" s="518"/>
      <c r="WB126" s="518"/>
      <c r="WE126" s="518"/>
      <c r="WF126" s="518"/>
      <c r="WI126" s="518"/>
      <c r="WJ126" s="518"/>
      <c r="WM126" s="518"/>
      <c r="WN126" s="518"/>
      <c r="WQ126" s="518"/>
      <c r="WR126" s="518"/>
      <c r="WU126" s="518"/>
      <c r="WV126" s="518"/>
      <c r="WY126" s="518"/>
      <c r="WZ126" s="518"/>
      <c r="XC126" s="518"/>
      <c r="XD126" s="518"/>
      <c r="XG126" s="518"/>
      <c r="XH126" s="518"/>
      <c r="XK126" s="518"/>
      <c r="XL126" s="518"/>
      <c r="XO126" s="518"/>
      <c r="XP126" s="518"/>
      <c r="XS126" s="518"/>
      <c r="XT126" s="518"/>
      <c r="XW126" s="518"/>
      <c r="XX126" s="518"/>
      <c r="YA126" s="518"/>
      <c r="YB126" s="518"/>
      <c r="YE126" s="518"/>
      <c r="YF126" s="518"/>
      <c r="YI126" s="518"/>
      <c r="YJ126" s="518"/>
      <c r="YM126" s="518"/>
      <c r="YN126" s="518"/>
      <c r="YQ126" s="518"/>
      <c r="YR126" s="518"/>
      <c r="YU126" s="518"/>
      <c r="YV126" s="518"/>
      <c r="YY126" s="518"/>
      <c r="YZ126" s="518"/>
      <c r="ZC126" s="518"/>
      <c r="ZD126" s="518"/>
      <c r="ZG126" s="518"/>
      <c r="ZH126" s="518"/>
      <c r="ZK126" s="518"/>
      <c r="ZL126" s="518"/>
      <c r="ZO126" s="518"/>
      <c r="ZP126" s="518"/>
      <c r="ZS126" s="518"/>
      <c r="ZT126" s="518"/>
      <c r="ZW126" s="518"/>
      <c r="ZX126" s="518"/>
      <c r="AAA126" s="518"/>
      <c r="AAB126" s="518"/>
      <c r="AAE126" s="518"/>
      <c r="AAF126" s="518"/>
      <c r="AAI126" s="518"/>
      <c r="AAJ126" s="518"/>
      <c r="AAM126" s="518"/>
      <c r="AAN126" s="518"/>
      <c r="AAQ126" s="518"/>
      <c r="AAR126" s="518"/>
      <c r="AAU126" s="518"/>
      <c r="AAV126" s="518"/>
      <c r="AAY126" s="518"/>
      <c r="AAZ126" s="518"/>
      <c r="ABC126" s="518"/>
      <c r="ABD126" s="518"/>
      <c r="ABG126" s="518"/>
      <c r="ABH126" s="518"/>
      <c r="ABK126" s="518"/>
      <c r="ABL126" s="518"/>
      <c r="ABO126" s="518"/>
      <c r="ABP126" s="518"/>
      <c r="ABS126" s="518"/>
      <c r="ABT126" s="518"/>
      <c r="ABW126" s="518"/>
      <c r="ABX126" s="518"/>
      <c r="ACA126" s="518"/>
      <c r="ACB126" s="518"/>
      <c r="ACE126" s="518"/>
      <c r="ACF126" s="518"/>
      <c r="ACI126" s="518"/>
      <c r="ACJ126" s="518"/>
      <c r="ACM126" s="518"/>
      <c r="ACN126" s="518"/>
      <c r="ACQ126" s="518"/>
      <c r="ACR126" s="518"/>
      <c r="ACU126" s="518"/>
      <c r="ACV126" s="518"/>
      <c r="ACY126" s="518"/>
      <c r="ACZ126" s="518"/>
      <c r="ADC126" s="518"/>
      <c r="ADD126" s="518"/>
      <c r="ADG126" s="518"/>
      <c r="ADH126" s="518"/>
      <c r="ADK126" s="518"/>
      <c r="ADL126" s="518"/>
      <c r="ADO126" s="518"/>
      <c r="ADP126" s="518"/>
      <c r="ADS126" s="518"/>
      <c r="ADT126" s="518"/>
      <c r="ADW126" s="518"/>
      <c r="ADX126" s="518"/>
      <c r="AEA126" s="518"/>
      <c r="AEB126" s="518"/>
      <c r="AEE126" s="518"/>
      <c r="AEF126" s="518"/>
      <c r="AEI126" s="518"/>
      <c r="AEJ126" s="518"/>
      <c r="AEM126" s="518"/>
      <c r="AEN126" s="518"/>
      <c r="AEQ126" s="518"/>
      <c r="AER126" s="518"/>
      <c r="AEU126" s="518"/>
      <c r="AEV126" s="518"/>
      <c r="AEY126" s="518"/>
      <c r="AEZ126" s="518"/>
      <c r="AFC126" s="518"/>
      <c r="AFD126" s="518"/>
      <c r="AFG126" s="518"/>
      <c r="AFH126" s="518"/>
      <c r="AFK126" s="518"/>
      <c r="AFL126" s="518"/>
      <c r="AFO126" s="518"/>
      <c r="AFP126" s="518"/>
      <c r="AFS126" s="518"/>
      <c r="AFT126" s="518"/>
      <c r="AFW126" s="518"/>
      <c r="AFX126" s="518"/>
      <c r="AGA126" s="518"/>
      <c r="AGB126" s="518"/>
      <c r="AGE126" s="518"/>
      <c r="AGF126" s="518"/>
      <c r="AGI126" s="518"/>
      <c r="AGJ126" s="518"/>
      <c r="AGM126" s="518"/>
      <c r="AGN126" s="518"/>
      <c r="AGQ126" s="518"/>
      <c r="AGR126" s="518"/>
      <c r="AGU126" s="518"/>
      <c r="AGV126" s="518"/>
      <c r="AGY126" s="518"/>
      <c r="AGZ126" s="518"/>
      <c r="AHC126" s="518"/>
      <c r="AHD126" s="518"/>
      <c r="AHG126" s="518"/>
      <c r="AHH126" s="518"/>
      <c r="AHK126" s="518"/>
      <c r="AHL126" s="518"/>
      <c r="AHO126" s="518"/>
      <c r="AHP126" s="518"/>
      <c r="AHS126" s="518"/>
      <c r="AHT126" s="518"/>
      <c r="AHW126" s="518"/>
      <c r="AHX126" s="518"/>
      <c r="AIA126" s="518"/>
      <c r="AIB126" s="518"/>
      <c r="AIE126" s="518"/>
      <c r="AIF126" s="518"/>
      <c r="AII126" s="518"/>
      <c r="AIJ126" s="518"/>
      <c r="AIM126" s="518"/>
      <c r="AIN126" s="518"/>
      <c r="AIQ126" s="518"/>
      <c r="AIR126" s="518"/>
      <c r="AIU126" s="518"/>
      <c r="AIV126" s="518"/>
      <c r="AIY126" s="518"/>
      <c r="AIZ126" s="518"/>
      <c r="AJC126" s="518"/>
      <c r="AJD126" s="518"/>
      <c r="AJG126" s="518"/>
      <c r="AJH126" s="518"/>
      <c r="AJK126" s="518"/>
      <c r="AJL126" s="518"/>
      <c r="AJO126" s="518"/>
      <c r="AJP126" s="518"/>
      <c r="AJS126" s="518"/>
      <c r="AJT126" s="518"/>
      <c r="AJW126" s="518"/>
      <c r="AJX126" s="518"/>
      <c r="AKA126" s="518"/>
      <c r="AKB126" s="518"/>
      <c r="AKE126" s="518"/>
      <c r="AKF126" s="518"/>
      <c r="AKI126" s="518"/>
      <c r="AKJ126" s="518"/>
      <c r="AKM126" s="518"/>
      <c r="AKN126" s="518"/>
      <c r="AKQ126" s="518"/>
      <c r="AKR126" s="518"/>
      <c r="AKU126" s="518"/>
      <c r="AKV126" s="518"/>
      <c r="AKY126" s="518"/>
      <c r="AKZ126" s="518"/>
      <c r="ALC126" s="518"/>
      <c r="ALD126" s="518"/>
      <c r="ALG126" s="518"/>
      <c r="ALH126" s="518"/>
      <c r="ALK126" s="518"/>
      <c r="ALL126" s="518"/>
      <c r="ALO126" s="518"/>
      <c r="ALP126" s="518"/>
      <c r="ALS126" s="518"/>
      <c r="ALT126" s="518"/>
      <c r="ALW126" s="518"/>
      <c r="ALX126" s="518"/>
      <c r="AMA126" s="518"/>
      <c r="AMB126" s="518"/>
      <c r="AME126" s="518"/>
      <c r="AMF126" s="518"/>
      <c r="AMI126" s="518"/>
      <c r="AMJ126" s="518"/>
    </row>
    <row r="127" customFormat="false" ht="15" hidden="true" customHeight="true" outlineLevel="0" collapsed="false">
      <c r="B127" s="467"/>
      <c r="C127" s="467"/>
      <c r="D127" s="467"/>
      <c r="E127" s="467"/>
      <c r="F127" s="467"/>
      <c r="G127" s="467"/>
      <c r="H127" s="467"/>
      <c r="I127" s="467"/>
      <c r="J127" s="467"/>
      <c r="K127" s="467"/>
      <c r="L127" s="517"/>
      <c r="O127" s="518"/>
      <c r="P127" s="518"/>
      <c r="S127" s="518"/>
      <c r="T127" s="518"/>
      <c r="W127" s="518"/>
      <c r="X127" s="518"/>
      <c r="AA127" s="518"/>
      <c r="AB127" s="518"/>
      <c r="AE127" s="518"/>
      <c r="AF127" s="518"/>
      <c r="AI127" s="518"/>
      <c r="AJ127" s="518"/>
      <c r="AM127" s="518"/>
      <c r="AN127" s="518"/>
      <c r="AQ127" s="518"/>
      <c r="AR127" s="518"/>
      <c r="AU127" s="518"/>
      <c r="AV127" s="518"/>
      <c r="AY127" s="518"/>
      <c r="AZ127" s="518"/>
      <c r="BC127" s="518"/>
      <c r="BD127" s="518"/>
      <c r="BG127" s="518"/>
      <c r="BH127" s="518"/>
      <c r="BK127" s="518"/>
      <c r="BL127" s="518"/>
      <c r="BO127" s="518"/>
      <c r="BP127" s="518"/>
      <c r="BS127" s="518"/>
      <c r="BT127" s="518"/>
      <c r="BW127" s="518"/>
      <c r="BX127" s="518"/>
      <c r="CA127" s="518"/>
      <c r="CB127" s="518"/>
      <c r="CE127" s="518"/>
      <c r="CF127" s="518"/>
      <c r="CI127" s="518"/>
      <c r="CJ127" s="518"/>
      <c r="CM127" s="518"/>
      <c r="CN127" s="518"/>
      <c r="CQ127" s="518"/>
      <c r="CR127" s="518"/>
      <c r="CU127" s="518"/>
      <c r="CV127" s="518"/>
      <c r="CY127" s="518"/>
      <c r="CZ127" s="518"/>
      <c r="DC127" s="518"/>
      <c r="DD127" s="518"/>
      <c r="DG127" s="518"/>
      <c r="DH127" s="518"/>
      <c r="DK127" s="518"/>
      <c r="DL127" s="518"/>
      <c r="DO127" s="518"/>
      <c r="DP127" s="518"/>
      <c r="DS127" s="518"/>
      <c r="DT127" s="518"/>
      <c r="DW127" s="518"/>
      <c r="DX127" s="518"/>
      <c r="EA127" s="518"/>
      <c r="EB127" s="518"/>
      <c r="EE127" s="518"/>
      <c r="EF127" s="518"/>
      <c r="EI127" s="518"/>
      <c r="EJ127" s="518"/>
      <c r="EM127" s="518"/>
      <c r="EN127" s="518"/>
      <c r="EQ127" s="518"/>
      <c r="ER127" s="518"/>
      <c r="EU127" s="518"/>
      <c r="EV127" s="518"/>
      <c r="EY127" s="518"/>
      <c r="EZ127" s="518"/>
      <c r="FC127" s="518"/>
      <c r="FD127" s="518"/>
      <c r="FG127" s="518"/>
      <c r="FH127" s="518"/>
      <c r="FK127" s="518"/>
      <c r="FL127" s="518"/>
      <c r="FO127" s="518"/>
      <c r="FP127" s="518"/>
      <c r="FS127" s="518"/>
      <c r="FT127" s="518"/>
      <c r="FW127" s="518"/>
      <c r="FX127" s="518"/>
      <c r="GA127" s="518"/>
      <c r="GB127" s="518"/>
      <c r="GE127" s="518"/>
      <c r="GF127" s="518"/>
      <c r="GI127" s="518"/>
      <c r="GJ127" s="518"/>
      <c r="GM127" s="518"/>
      <c r="GN127" s="518"/>
      <c r="GQ127" s="518"/>
      <c r="GR127" s="518"/>
      <c r="GU127" s="518"/>
      <c r="GV127" s="518"/>
      <c r="GY127" s="518"/>
      <c r="GZ127" s="518"/>
      <c r="HC127" s="518"/>
      <c r="HD127" s="518"/>
      <c r="HG127" s="518"/>
      <c r="HH127" s="518"/>
      <c r="HK127" s="518"/>
      <c r="HL127" s="518"/>
      <c r="HO127" s="518"/>
      <c r="HP127" s="518"/>
      <c r="HS127" s="518"/>
      <c r="HT127" s="518"/>
      <c r="HW127" s="518"/>
      <c r="HX127" s="518"/>
      <c r="IA127" s="518"/>
      <c r="IB127" s="518"/>
      <c r="IE127" s="518"/>
      <c r="IF127" s="518"/>
      <c r="II127" s="518"/>
      <c r="IJ127" s="518"/>
      <c r="IM127" s="518"/>
      <c r="IN127" s="518"/>
      <c r="IQ127" s="518"/>
      <c r="IR127" s="518"/>
      <c r="IU127" s="518"/>
      <c r="IV127" s="518"/>
      <c r="IY127" s="518"/>
      <c r="IZ127" s="518"/>
      <c r="JC127" s="518"/>
      <c r="JD127" s="518"/>
      <c r="JG127" s="518"/>
      <c r="JH127" s="518"/>
      <c r="JK127" s="518"/>
      <c r="JL127" s="518"/>
      <c r="JO127" s="518"/>
      <c r="JP127" s="518"/>
      <c r="JS127" s="518"/>
      <c r="JT127" s="518"/>
      <c r="JW127" s="518"/>
      <c r="JX127" s="518"/>
      <c r="KA127" s="518"/>
      <c r="KB127" s="518"/>
      <c r="KE127" s="518"/>
      <c r="KF127" s="518"/>
      <c r="KI127" s="518"/>
      <c r="KJ127" s="518"/>
      <c r="KM127" s="518"/>
      <c r="KN127" s="518"/>
      <c r="KQ127" s="518"/>
      <c r="KR127" s="518"/>
      <c r="KU127" s="518"/>
      <c r="KV127" s="518"/>
      <c r="KY127" s="518"/>
      <c r="KZ127" s="518"/>
      <c r="LC127" s="518"/>
      <c r="LD127" s="518"/>
      <c r="LG127" s="518"/>
      <c r="LH127" s="518"/>
      <c r="LK127" s="518"/>
      <c r="LL127" s="518"/>
      <c r="LO127" s="518"/>
      <c r="LP127" s="518"/>
      <c r="LS127" s="518"/>
      <c r="LT127" s="518"/>
      <c r="LW127" s="518"/>
      <c r="LX127" s="518"/>
      <c r="MA127" s="518"/>
      <c r="MB127" s="518"/>
      <c r="ME127" s="518"/>
      <c r="MF127" s="518"/>
      <c r="MI127" s="518"/>
      <c r="MJ127" s="518"/>
      <c r="MM127" s="518"/>
      <c r="MN127" s="518"/>
      <c r="MQ127" s="518"/>
      <c r="MR127" s="518"/>
      <c r="MU127" s="518"/>
      <c r="MV127" s="518"/>
      <c r="MY127" s="518"/>
      <c r="MZ127" s="518"/>
      <c r="NC127" s="518"/>
      <c r="ND127" s="518"/>
      <c r="NG127" s="518"/>
      <c r="NH127" s="518"/>
      <c r="NK127" s="518"/>
      <c r="NL127" s="518"/>
      <c r="NO127" s="518"/>
      <c r="NP127" s="518"/>
      <c r="NS127" s="518"/>
      <c r="NT127" s="518"/>
      <c r="NW127" s="518"/>
      <c r="NX127" s="518"/>
      <c r="OA127" s="518"/>
      <c r="OB127" s="518"/>
      <c r="OE127" s="518"/>
      <c r="OF127" s="518"/>
      <c r="OI127" s="518"/>
      <c r="OJ127" s="518"/>
      <c r="OM127" s="518"/>
      <c r="ON127" s="518"/>
      <c r="OQ127" s="518"/>
      <c r="OR127" s="518"/>
      <c r="OU127" s="518"/>
      <c r="OV127" s="518"/>
      <c r="OY127" s="518"/>
      <c r="OZ127" s="518"/>
      <c r="PC127" s="518"/>
      <c r="PD127" s="518"/>
      <c r="PG127" s="518"/>
      <c r="PH127" s="518"/>
      <c r="PK127" s="518"/>
      <c r="PL127" s="518"/>
      <c r="PO127" s="518"/>
      <c r="PP127" s="518"/>
      <c r="PS127" s="518"/>
      <c r="PT127" s="518"/>
      <c r="PW127" s="518"/>
      <c r="PX127" s="518"/>
      <c r="QA127" s="518"/>
      <c r="QB127" s="518"/>
      <c r="QE127" s="518"/>
      <c r="QF127" s="518"/>
      <c r="QI127" s="518"/>
      <c r="QJ127" s="518"/>
      <c r="QM127" s="518"/>
      <c r="QN127" s="518"/>
      <c r="QQ127" s="518"/>
      <c r="QR127" s="518"/>
      <c r="QU127" s="518"/>
      <c r="QV127" s="518"/>
      <c r="QY127" s="518"/>
      <c r="QZ127" s="518"/>
      <c r="RC127" s="518"/>
      <c r="RD127" s="518"/>
      <c r="RG127" s="518"/>
      <c r="RH127" s="518"/>
      <c r="RK127" s="518"/>
      <c r="RL127" s="518"/>
      <c r="RO127" s="518"/>
      <c r="RP127" s="518"/>
      <c r="RS127" s="518"/>
      <c r="RT127" s="518"/>
      <c r="RW127" s="518"/>
      <c r="RX127" s="518"/>
      <c r="SA127" s="518"/>
      <c r="SB127" s="518"/>
      <c r="SE127" s="518"/>
      <c r="SF127" s="518"/>
      <c r="SI127" s="518"/>
      <c r="SJ127" s="518"/>
      <c r="SM127" s="518"/>
      <c r="SN127" s="518"/>
      <c r="SQ127" s="518"/>
      <c r="SR127" s="518"/>
      <c r="SU127" s="518"/>
      <c r="SV127" s="518"/>
      <c r="SY127" s="518"/>
      <c r="SZ127" s="518"/>
      <c r="TC127" s="518"/>
      <c r="TD127" s="518"/>
      <c r="TG127" s="518"/>
      <c r="TH127" s="518"/>
      <c r="TK127" s="518"/>
      <c r="TL127" s="518"/>
      <c r="TO127" s="518"/>
      <c r="TP127" s="518"/>
      <c r="TS127" s="518"/>
      <c r="TT127" s="518"/>
      <c r="TW127" s="518"/>
      <c r="TX127" s="518"/>
      <c r="UA127" s="518"/>
      <c r="UB127" s="518"/>
      <c r="UE127" s="518"/>
      <c r="UF127" s="518"/>
      <c r="UI127" s="518"/>
      <c r="UJ127" s="518"/>
      <c r="UM127" s="518"/>
      <c r="UN127" s="518"/>
      <c r="UQ127" s="518"/>
      <c r="UR127" s="518"/>
      <c r="UU127" s="518"/>
      <c r="UV127" s="518"/>
      <c r="UY127" s="518"/>
      <c r="UZ127" s="518"/>
      <c r="VC127" s="518"/>
      <c r="VD127" s="518"/>
      <c r="VG127" s="518"/>
      <c r="VH127" s="518"/>
      <c r="VK127" s="518"/>
      <c r="VL127" s="518"/>
      <c r="VO127" s="518"/>
      <c r="VP127" s="518"/>
      <c r="VS127" s="518"/>
      <c r="VT127" s="518"/>
      <c r="VW127" s="518"/>
      <c r="VX127" s="518"/>
      <c r="WA127" s="518"/>
      <c r="WB127" s="518"/>
      <c r="WE127" s="518"/>
      <c r="WF127" s="518"/>
      <c r="WI127" s="518"/>
      <c r="WJ127" s="518"/>
      <c r="WM127" s="518"/>
      <c r="WN127" s="518"/>
      <c r="WQ127" s="518"/>
      <c r="WR127" s="518"/>
      <c r="WU127" s="518"/>
      <c r="WV127" s="518"/>
      <c r="WY127" s="518"/>
      <c r="WZ127" s="518"/>
      <c r="XC127" s="518"/>
      <c r="XD127" s="518"/>
      <c r="XG127" s="518"/>
      <c r="XH127" s="518"/>
      <c r="XK127" s="518"/>
      <c r="XL127" s="518"/>
      <c r="XO127" s="518"/>
      <c r="XP127" s="518"/>
      <c r="XS127" s="518"/>
      <c r="XT127" s="518"/>
      <c r="XW127" s="518"/>
      <c r="XX127" s="518"/>
      <c r="YA127" s="518"/>
      <c r="YB127" s="518"/>
      <c r="YE127" s="518"/>
      <c r="YF127" s="518"/>
      <c r="YI127" s="518"/>
      <c r="YJ127" s="518"/>
      <c r="YM127" s="518"/>
      <c r="YN127" s="518"/>
      <c r="YQ127" s="518"/>
      <c r="YR127" s="518"/>
      <c r="YU127" s="518"/>
      <c r="YV127" s="518"/>
      <c r="YY127" s="518"/>
      <c r="YZ127" s="518"/>
      <c r="ZC127" s="518"/>
      <c r="ZD127" s="518"/>
      <c r="ZG127" s="518"/>
      <c r="ZH127" s="518"/>
      <c r="ZK127" s="518"/>
      <c r="ZL127" s="518"/>
      <c r="ZO127" s="518"/>
      <c r="ZP127" s="518"/>
      <c r="ZS127" s="518"/>
      <c r="ZT127" s="518"/>
      <c r="ZW127" s="518"/>
      <c r="ZX127" s="518"/>
      <c r="AAA127" s="518"/>
      <c r="AAB127" s="518"/>
      <c r="AAE127" s="518"/>
      <c r="AAF127" s="518"/>
      <c r="AAI127" s="518"/>
      <c r="AAJ127" s="518"/>
      <c r="AAM127" s="518"/>
      <c r="AAN127" s="518"/>
      <c r="AAQ127" s="518"/>
      <c r="AAR127" s="518"/>
      <c r="AAU127" s="518"/>
      <c r="AAV127" s="518"/>
      <c r="AAY127" s="518"/>
      <c r="AAZ127" s="518"/>
      <c r="ABC127" s="518"/>
      <c r="ABD127" s="518"/>
      <c r="ABG127" s="518"/>
      <c r="ABH127" s="518"/>
      <c r="ABK127" s="518"/>
      <c r="ABL127" s="518"/>
      <c r="ABO127" s="518"/>
      <c r="ABP127" s="518"/>
      <c r="ABS127" s="518"/>
      <c r="ABT127" s="518"/>
      <c r="ABW127" s="518"/>
      <c r="ABX127" s="518"/>
      <c r="ACA127" s="518"/>
      <c r="ACB127" s="518"/>
      <c r="ACE127" s="518"/>
      <c r="ACF127" s="518"/>
      <c r="ACI127" s="518"/>
      <c r="ACJ127" s="518"/>
      <c r="ACM127" s="518"/>
      <c r="ACN127" s="518"/>
      <c r="ACQ127" s="518"/>
      <c r="ACR127" s="518"/>
      <c r="ACU127" s="518"/>
      <c r="ACV127" s="518"/>
      <c r="ACY127" s="518"/>
      <c r="ACZ127" s="518"/>
      <c r="ADC127" s="518"/>
      <c r="ADD127" s="518"/>
      <c r="ADG127" s="518"/>
      <c r="ADH127" s="518"/>
      <c r="ADK127" s="518"/>
      <c r="ADL127" s="518"/>
      <c r="ADO127" s="518"/>
      <c r="ADP127" s="518"/>
      <c r="ADS127" s="518"/>
      <c r="ADT127" s="518"/>
      <c r="ADW127" s="518"/>
      <c r="ADX127" s="518"/>
      <c r="AEA127" s="518"/>
      <c r="AEB127" s="518"/>
      <c r="AEE127" s="518"/>
      <c r="AEF127" s="518"/>
      <c r="AEI127" s="518"/>
      <c r="AEJ127" s="518"/>
      <c r="AEM127" s="518"/>
      <c r="AEN127" s="518"/>
      <c r="AEQ127" s="518"/>
      <c r="AER127" s="518"/>
      <c r="AEU127" s="518"/>
      <c r="AEV127" s="518"/>
      <c r="AEY127" s="518"/>
      <c r="AEZ127" s="518"/>
      <c r="AFC127" s="518"/>
      <c r="AFD127" s="518"/>
      <c r="AFG127" s="518"/>
      <c r="AFH127" s="518"/>
      <c r="AFK127" s="518"/>
      <c r="AFL127" s="518"/>
      <c r="AFO127" s="518"/>
      <c r="AFP127" s="518"/>
      <c r="AFS127" s="518"/>
      <c r="AFT127" s="518"/>
      <c r="AFW127" s="518"/>
      <c r="AFX127" s="518"/>
      <c r="AGA127" s="518"/>
      <c r="AGB127" s="518"/>
      <c r="AGE127" s="518"/>
      <c r="AGF127" s="518"/>
      <c r="AGI127" s="518"/>
      <c r="AGJ127" s="518"/>
      <c r="AGM127" s="518"/>
      <c r="AGN127" s="518"/>
      <c r="AGQ127" s="518"/>
      <c r="AGR127" s="518"/>
      <c r="AGU127" s="518"/>
      <c r="AGV127" s="518"/>
      <c r="AGY127" s="518"/>
      <c r="AGZ127" s="518"/>
      <c r="AHC127" s="518"/>
      <c r="AHD127" s="518"/>
      <c r="AHG127" s="518"/>
      <c r="AHH127" s="518"/>
      <c r="AHK127" s="518"/>
      <c r="AHL127" s="518"/>
      <c r="AHO127" s="518"/>
      <c r="AHP127" s="518"/>
      <c r="AHS127" s="518"/>
      <c r="AHT127" s="518"/>
      <c r="AHW127" s="518"/>
      <c r="AHX127" s="518"/>
      <c r="AIA127" s="518"/>
      <c r="AIB127" s="518"/>
      <c r="AIE127" s="518"/>
      <c r="AIF127" s="518"/>
      <c r="AII127" s="518"/>
      <c r="AIJ127" s="518"/>
      <c r="AIM127" s="518"/>
      <c r="AIN127" s="518"/>
      <c r="AIQ127" s="518"/>
      <c r="AIR127" s="518"/>
      <c r="AIU127" s="518"/>
      <c r="AIV127" s="518"/>
      <c r="AIY127" s="518"/>
      <c r="AIZ127" s="518"/>
      <c r="AJC127" s="518"/>
      <c r="AJD127" s="518"/>
      <c r="AJG127" s="518"/>
      <c r="AJH127" s="518"/>
      <c r="AJK127" s="518"/>
      <c r="AJL127" s="518"/>
      <c r="AJO127" s="518"/>
      <c r="AJP127" s="518"/>
      <c r="AJS127" s="518"/>
      <c r="AJT127" s="518"/>
      <c r="AJW127" s="518"/>
      <c r="AJX127" s="518"/>
      <c r="AKA127" s="518"/>
      <c r="AKB127" s="518"/>
      <c r="AKE127" s="518"/>
      <c r="AKF127" s="518"/>
      <c r="AKI127" s="518"/>
      <c r="AKJ127" s="518"/>
      <c r="AKM127" s="518"/>
      <c r="AKN127" s="518"/>
      <c r="AKQ127" s="518"/>
      <c r="AKR127" s="518"/>
      <c r="AKU127" s="518"/>
      <c r="AKV127" s="518"/>
      <c r="AKY127" s="518"/>
      <c r="AKZ127" s="518"/>
      <c r="ALC127" s="518"/>
      <c r="ALD127" s="518"/>
      <c r="ALG127" s="518"/>
      <c r="ALH127" s="518"/>
      <c r="ALK127" s="518"/>
      <c r="ALL127" s="518"/>
      <c r="ALO127" s="518"/>
      <c r="ALP127" s="518"/>
      <c r="ALS127" s="518"/>
      <c r="ALT127" s="518"/>
      <c r="ALW127" s="518"/>
      <c r="ALX127" s="518"/>
      <c r="AMA127" s="518"/>
      <c r="AMB127" s="518"/>
      <c r="AME127" s="518"/>
      <c r="AMF127" s="518"/>
      <c r="AMI127" s="518"/>
      <c r="AMJ127" s="518"/>
    </row>
    <row r="128" customFormat="false" ht="15" hidden="true" customHeight="true" outlineLevel="0" collapsed="false">
      <c r="B128" s="467"/>
      <c r="C128" s="467"/>
      <c r="D128" s="467"/>
      <c r="E128" s="467"/>
      <c r="F128" s="467"/>
      <c r="G128" s="467"/>
      <c r="H128" s="467"/>
      <c r="I128" s="467"/>
      <c r="J128" s="467"/>
      <c r="K128" s="467"/>
      <c r="L128" s="517"/>
      <c r="O128" s="518"/>
      <c r="P128" s="518"/>
      <c r="S128" s="518"/>
      <c r="T128" s="518"/>
      <c r="W128" s="518"/>
      <c r="X128" s="518"/>
      <c r="AA128" s="518"/>
      <c r="AB128" s="518"/>
      <c r="AE128" s="518"/>
      <c r="AF128" s="518"/>
      <c r="AI128" s="518"/>
      <c r="AJ128" s="518"/>
      <c r="AM128" s="518"/>
      <c r="AN128" s="518"/>
      <c r="AQ128" s="518"/>
      <c r="AR128" s="518"/>
      <c r="AU128" s="518"/>
      <c r="AV128" s="518"/>
      <c r="AY128" s="518"/>
      <c r="AZ128" s="518"/>
      <c r="BC128" s="518"/>
      <c r="BD128" s="518"/>
      <c r="BG128" s="518"/>
      <c r="BH128" s="518"/>
      <c r="BK128" s="518"/>
      <c r="BL128" s="518"/>
      <c r="BO128" s="518"/>
      <c r="BP128" s="518"/>
      <c r="BS128" s="518"/>
      <c r="BT128" s="518"/>
      <c r="BW128" s="518"/>
      <c r="BX128" s="518"/>
      <c r="CA128" s="518"/>
      <c r="CB128" s="518"/>
      <c r="CE128" s="518"/>
      <c r="CF128" s="518"/>
      <c r="CI128" s="518"/>
      <c r="CJ128" s="518"/>
      <c r="CM128" s="518"/>
      <c r="CN128" s="518"/>
      <c r="CQ128" s="518"/>
      <c r="CR128" s="518"/>
      <c r="CU128" s="518"/>
      <c r="CV128" s="518"/>
      <c r="CY128" s="518"/>
      <c r="CZ128" s="518"/>
      <c r="DC128" s="518"/>
      <c r="DD128" s="518"/>
      <c r="DG128" s="518"/>
      <c r="DH128" s="518"/>
      <c r="DK128" s="518"/>
      <c r="DL128" s="518"/>
      <c r="DO128" s="518"/>
      <c r="DP128" s="518"/>
      <c r="DS128" s="518"/>
      <c r="DT128" s="518"/>
      <c r="DW128" s="518"/>
      <c r="DX128" s="518"/>
      <c r="EA128" s="518"/>
      <c r="EB128" s="518"/>
      <c r="EE128" s="518"/>
      <c r="EF128" s="518"/>
      <c r="EI128" s="518"/>
      <c r="EJ128" s="518"/>
      <c r="EM128" s="518"/>
      <c r="EN128" s="518"/>
      <c r="EQ128" s="518"/>
      <c r="ER128" s="518"/>
      <c r="EU128" s="518"/>
      <c r="EV128" s="518"/>
      <c r="EY128" s="518"/>
      <c r="EZ128" s="518"/>
      <c r="FC128" s="518"/>
      <c r="FD128" s="518"/>
      <c r="FG128" s="518"/>
      <c r="FH128" s="518"/>
      <c r="FK128" s="518"/>
      <c r="FL128" s="518"/>
      <c r="FO128" s="518"/>
      <c r="FP128" s="518"/>
      <c r="FS128" s="518"/>
      <c r="FT128" s="518"/>
      <c r="FW128" s="518"/>
      <c r="FX128" s="518"/>
      <c r="GA128" s="518"/>
      <c r="GB128" s="518"/>
      <c r="GE128" s="518"/>
      <c r="GF128" s="518"/>
      <c r="GI128" s="518"/>
      <c r="GJ128" s="518"/>
      <c r="GM128" s="518"/>
      <c r="GN128" s="518"/>
      <c r="GQ128" s="518"/>
      <c r="GR128" s="518"/>
      <c r="GU128" s="518"/>
      <c r="GV128" s="518"/>
      <c r="GY128" s="518"/>
      <c r="GZ128" s="518"/>
      <c r="HC128" s="518"/>
      <c r="HD128" s="518"/>
      <c r="HG128" s="518"/>
      <c r="HH128" s="518"/>
      <c r="HK128" s="518"/>
      <c r="HL128" s="518"/>
      <c r="HO128" s="518"/>
      <c r="HP128" s="518"/>
      <c r="HS128" s="518"/>
      <c r="HT128" s="518"/>
      <c r="HW128" s="518"/>
      <c r="HX128" s="518"/>
      <c r="IA128" s="518"/>
      <c r="IB128" s="518"/>
      <c r="IE128" s="518"/>
      <c r="IF128" s="518"/>
      <c r="II128" s="518"/>
      <c r="IJ128" s="518"/>
      <c r="IM128" s="518"/>
      <c r="IN128" s="518"/>
      <c r="IQ128" s="518"/>
      <c r="IR128" s="518"/>
      <c r="IU128" s="518"/>
      <c r="IV128" s="518"/>
      <c r="IY128" s="518"/>
      <c r="IZ128" s="518"/>
      <c r="JC128" s="518"/>
      <c r="JD128" s="518"/>
      <c r="JG128" s="518"/>
      <c r="JH128" s="518"/>
      <c r="JK128" s="518"/>
      <c r="JL128" s="518"/>
      <c r="JO128" s="518"/>
      <c r="JP128" s="518"/>
      <c r="JS128" s="518"/>
      <c r="JT128" s="518"/>
      <c r="JW128" s="518"/>
      <c r="JX128" s="518"/>
      <c r="KA128" s="518"/>
      <c r="KB128" s="518"/>
      <c r="KE128" s="518"/>
      <c r="KF128" s="518"/>
      <c r="KI128" s="518"/>
      <c r="KJ128" s="518"/>
      <c r="KM128" s="518"/>
      <c r="KN128" s="518"/>
      <c r="KQ128" s="518"/>
      <c r="KR128" s="518"/>
      <c r="KU128" s="518"/>
      <c r="KV128" s="518"/>
      <c r="KY128" s="518"/>
      <c r="KZ128" s="518"/>
      <c r="LC128" s="518"/>
      <c r="LD128" s="518"/>
      <c r="LG128" s="518"/>
      <c r="LH128" s="518"/>
      <c r="LK128" s="518"/>
      <c r="LL128" s="518"/>
      <c r="LO128" s="518"/>
      <c r="LP128" s="518"/>
      <c r="LS128" s="518"/>
      <c r="LT128" s="518"/>
      <c r="LW128" s="518"/>
      <c r="LX128" s="518"/>
      <c r="MA128" s="518"/>
      <c r="MB128" s="518"/>
      <c r="ME128" s="518"/>
      <c r="MF128" s="518"/>
      <c r="MI128" s="518"/>
      <c r="MJ128" s="518"/>
      <c r="MM128" s="518"/>
      <c r="MN128" s="518"/>
      <c r="MQ128" s="518"/>
      <c r="MR128" s="518"/>
      <c r="MU128" s="518"/>
      <c r="MV128" s="518"/>
      <c r="MY128" s="518"/>
      <c r="MZ128" s="518"/>
      <c r="NC128" s="518"/>
      <c r="ND128" s="518"/>
      <c r="NG128" s="518"/>
      <c r="NH128" s="518"/>
      <c r="NK128" s="518"/>
      <c r="NL128" s="518"/>
      <c r="NO128" s="518"/>
      <c r="NP128" s="518"/>
      <c r="NS128" s="518"/>
      <c r="NT128" s="518"/>
      <c r="NW128" s="518"/>
      <c r="NX128" s="518"/>
      <c r="OA128" s="518"/>
      <c r="OB128" s="518"/>
      <c r="OE128" s="518"/>
      <c r="OF128" s="518"/>
      <c r="OI128" s="518"/>
      <c r="OJ128" s="518"/>
      <c r="OM128" s="518"/>
      <c r="ON128" s="518"/>
      <c r="OQ128" s="518"/>
      <c r="OR128" s="518"/>
      <c r="OU128" s="518"/>
      <c r="OV128" s="518"/>
      <c r="OY128" s="518"/>
      <c r="OZ128" s="518"/>
      <c r="PC128" s="518"/>
      <c r="PD128" s="518"/>
      <c r="PG128" s="518"/>
      <c r="PH128" s="518"/>
      <c r="PK128" s="518"/>
      <c r="PL128" s="518"/>
      <c r="PO128" s="518"/>
      <c r="PP128" s="518"/>
      <c r="PS128" s="518"/>
      <c r="PT128" s="518"/>
      <c r="PW128" s="518"/>
      <c r="PX128" s="518"/>
      <c r="QA128" s="518"/>
      <c r="QB128" s="518"/>
      <c r="QE128" s="518"/>
      <c r="QF128" s="518"/>
      <c r="QI128" s="518"/>
      <c r="QJ128" s="518"/>
      <c r="QM128" s="518"/>
      <c r="QN128" s="518"/>
      <c r="QQ128" s="518"/>
      <c r="QR128" s="518"/>
      <c r="QU128" s="518"/>
      <c r="QV128" s="518"/>
      <c r="QY128" s="518"/>
      <c r="QZ128" s="518"/>
      <c r="RC128" s="518"/>
      <c r="RD128" s="518"/>
      <c r="RG128" s="518"/>
      <c r="RH128" s="518"/>
      <c r="RK128" s="518"/>
      <c r="RL128" s="518"/>
      <c r="RO128" s="518"/>
      <c r="RP128" s="518"/>
      <c r="RS128" s="518"/>
      <c r="RT128" s="518"/>
      <c r="RW128" s="518"/>
      <c r="RX128" s="518"/>
      <c r="SA128" s="518"/>
      <c r="SB128" s="518"/>
      <c r="SE128" s="518"/>
      <c r="SF128" s="518"/>
      <c r="SI128" s="518"/>
      <c r="SJ128" s="518"/>
      <c r="SM128" s="518"/>
      <c r="SN128" s="518"/>
      <c r="SQ128" s="518"/>
      <c r="SR128" s="518"/>
      <c r="SU128" s="518"/>
      <c r="SV128" s="518"/>
      <c r="SY128" s="518"/>
      <c r="SZ128" s="518"/>
      <c r="TC128" s="518"/>
      <c r="TD128" s="518"/>
      <c r="TG128" s="518"/>
      <c r="TH128" s="518"/>
      <c r="TK128" s="518"/>
      <c r="TL128" s="518"/>
      <c r="TO128" s="518"/>
      <c r="TP128" s="518"/>
      <c r="TS128" s="518"/>
      <c r="TT128" s="518"/>
      <c r="TW128" s="518"/>
      <c r="TX128" s="518"/>
      <c r="UA128" s="518"/>
      <c r="UB128" s="518"/>
      <c r="UE128" s="518"/>
      <c r="UF128" s="518"/>
      <c r="UI128" s="518"/>
      <c r="UJ128" s="518"/>
      <c r="UM128" s="518"/>
      <c r="UN128" s="518"/>
      <c r="UQ128" s="518"/>
      <c r="UR128" s="518"/>
      <c r="UU128" s="518"/>
      <c r="UV128" s="518"/>
      <c r="UY128" s="518"/>
      <c r="UZ128" s="518"/>
      <c r="VC128" s="518"/>
      <c r="VD128" s="518"/>
      <c r="VG128" s="518"/>
      <c r="VH128" s="518"/>
      <c r="VK128" s="518"/>
      <c r="VL128" s="518"/>
      <c r="VO128" s="518"/>
      <c r="VP128" s="518"/>
      <c r="VS128" s="518"/>
      <c r="VT128" s="518"/>
      <c r="VW128" s="518"/>
      <c r="VX128" s="518"/>
      <c r="WA128" s="518"/>
      <c r="WB128" s="518"/>
      <c r="WE128" s="518"/>
      <c r="WF128" s="518"/>
      <c r="WI128" s="518"/>
      <c r="WJ128" s="518"/>
      <c r="WM128" s="518"/>
      <c r="WN128" s="518"/>
      <c r="WQ128" s="518"/>
      <c r="WR128" s="518"/>
      <c r="WU128" s="518"/>
      <c r="WV128" s="518"/>
      <c r="WY128" s="518"/>
      <c r="WZ128" s="518"/>
      <c r="XC128" s="518"/>
      <c r="XD128" s="518"/>
      <c r="XG128" s="518"/>
      <c r="XH128" s="518"/>
      <c r="XK128" s="518"/>
      <c r="XL128" s="518"/>
      <c r="XO128" s="518"/>
      <c r="XP128" s="518"/>
      <c r="XS128" s="518"/>
      <c r="XT128" s="518"/>
      <c r="XW128" s="518"/>
      <c r="XX128" s="518"/>
      <c r="YA128" s="518"/>
      <c r="YB128" s="518"/>
      <c r="YE128" s="518"/>
      <c r="YF128" s="518"/>
      <c r="YI128" s="518"/>
      <c r="YJ128" s="518"/>
      <c r="YM128" s="518"/>
      <c r="YN128" s="518"/>
      <c r="YQ128" s="518"/>
      <c r="YR128" s="518"/>
      <c r="YU128" s="518"/>
      <c r="YV128" s="518"/>
      <c r="YY128" s="518"/>
      <c r="YZ128" s="518"/>
      <c r="ZC128" s="518"/>
      <c r="ZD128" s="518"/>
      <c r="ZG128" s="518"/>
      <c r="ZH128" s="518"/>
      <c r="ZK128" s="518"/>
      <c r="ZL128" s="518"/>
      <c r="ZO128" s="518"/>
      <c r="ZP128" s="518"/>
      <c r="ZS128" s="518"/>
      <c r="ZT128" s="518"/>
      <c r="ZW128" s="518"/>
      <c r="ZX128" s="518"/>
      <c r="AAA128" s="518"/>
      <c r="AAB128" s="518"/>
      <c r="AAE128" s="518"/>
      <c r="AAF128" s="518"/>
      <c r="AAI128" s="518"/>
      <c r="AAJ128" s="518"/>
      <c r="AAM128" s="518"/>
      <c r="AAN128" s="518"/>
      <c r="AAQ128" s="518"/>
      <c r="AAR128" s="518"/>
      <c r="AAU128" s="518"/>
      <c r="AAV128" s="518"/>
      <c r="AAY128" s="518"/>
      <c r="AAZ128" s="518"/>
      <c r="ABC128" s="518"/>
      <c r="ABD128" s="518"/>
      <c r="ABG128" s="518"/>
      <c r="ABH128" s="518"/>
      <c r="ABK128" s="518"/>
      <c r="ABL128" s="518"/>
      <c r="ABO128" s="518"/>
      <c r="ABP128" s="518"/>
      <c r="ABS128" s="518"/>
      <c r="ABT128" s="518"/>
      <c r="ABW128" s="518"/>
      <c r="ABX128" s="518"/>
      <c r="ACA128" s="518"/>
      <c r="ACB128" s="518"/>
      <c r="ACE128" s="518"/>
      <c r="ACF128" s="518"/>
      <c r="ACI128" s="518"/>
      <c r="ACJ128" s="518"/>
      <c r="ACM128" s="518"/>
      <c r="ACN128" s="518"/>
      <c r="ACQ128" s="518"/>
      <c r="ACR128" s="518"/>
      <c r="ACU128" s="518"/>
      <c r="ACV128" s="518"/>
      <c r="ACY128" s="518"/>
      <c r="ACZ128" s="518"/>
      <c r="ADC128" s="518"/>
      <c r="ADD128" s="518"/>
      <c r="ADG128" s="518"/>
      <c r="ADH128" s="518"/>
      <c r="ADK128" s="518"/>
      <c r="ADL128" s="518"/>
      <c r="ADO128" s="518"/>
      <c r="ADP128" s="518"/>
      <c r="ADS128" s="518"/>
      <c r="ADT128" s="518"/>
      <c r="ADW128" s="518"/>
      <c r="ADX128" s="518"/>
      <c r="AEA128" s="518"/>
      <c r="AEB128" s="518"/>
      <c r="AEE128" s="518"/>
      <c r="AEF128" s="518"/>
      <c r="AEI128" s="518"/>
      <c r="AEJ128" s="518"/>
      <c r="AEM128" s="518"/>
      <c r="AEN128" s="518"/>
      <c r="AEQ128" s="518"/>
      <c r="AER128" s="518"/>
      <c r="AEU128" s="518"/>
      <c r="AEV128" s="518"/>
      <c r="AEY128" s="518"/>
      <c r="AEZ128" s="518"/>
      <c r="AFC128" s="518"/>
      <c r="AFD128" s="518"/>
      <c r="AFG128" s="518"/>
      <c r="AFH128" s="518"/>
      <c r="AFK128" s="518"/>
      <c r="AFL128" s="518"/>
      <c r="AFO128" s="518"/>
      <c r="AFP128" s="518"/>
      <c r="AFS128" s="518"/>
      <c r="AFT128" s="518"/>
      <c r="AFW128" s="518"/>
      <c r="AFX128" s="518"/>
      <c r="AGA128" s="518"/>
      <c r="AGB128" s="518"/>
      <c r="AGE128" s="518"/>
      <c r="AGF128" s="518"/>
      <c r="AGI128" s="518"/>
      <c r="AGJ128" s="518"/>
      <c r="AGM128" s="518"/>
      <c r="AGN128" s="518"/>
      <c r="AGQ128" s="518"/>
      <c r="AGR128" s="518"/>
      <c r="AGU128" s="518"/>
      <c r="AGV128" s="518"/>
      <c r="AGY128" s="518"/>
      <c r="AGZ128" s="518"/>
      <c r="AHC128" s="518"/>
      <c r="AHD128" s="518"/>
      <c r="AHG128" s="518"/>
      <c r="AHH128" s="518"/>
      <c r="AHK128" s="518"/>
      <c r="AHL128" s="518"/>
      <c r="AHO128" s="518"/>
      <c r="AHP128" s="518"/>
      <c r="AHS128" s="518"/>
      <c r="AHT128" s="518"/>
      <c r="AHW128" s="518"/>
      <c r="AHX128" s="518"/>
      <c r="AIA128" s="518"/>
      <c r="AIB128" s="518"/>
      <c r="AIE128" s="518"/>
      <c r="AIF128" s="518"/>
      <c r="AII128" s="518"/>
      <c r="AIJ128" s="518"/>
      <c r="AIM128" s="518"/>
      <c r="AIN128" s="518"/>
      <c r="AIQ128" s="518"/>
      <c r="AIR128" s="518"/>
      <c r="AIU128" s="518"/>
      <c r="AIV128" s="518"/>
      <c r="AIY128" s="518"/>
      <c r="AIZ128" s="518"/>
      <c r="AJC128" s="518"/>
      <c r="AJD128" s="518"/>
      <c r="AJG128" s="518"/>
      <c r="AJH128" s="518"/>
      <c r="AJK128" s="518"/>
      <c r="AJL128" s="518"/>
      <c r="AJO128" s="518"/>
      <c r="AJP128" s="518"/>
      <c r="AJS128" s="518"/>
      <c r="AJT128" s="518"/>
      <c r="AJW128" s="518"/>
      <c r="AJX128" s="518"/>
      <c r="AKA128" s="518"/>
      <c r="AKB128" s="518"/>
      <c r="AKE128" s="518"/>
      <c r="AKF128" s="518"/>
      <c r="AKI128" s="518"/>
      <c r="AKJ128" s="518"/>
      <c r="AKM128" s="518"/>
      <c r="AKN128" s="518"/>
      <c r="AKQ128" s="518"/>
      <c r="AKR128" s="518"/>
      <c r="AKU128" s="518"/>
      <c r="AKV128" s="518"/>
      <c r="AKY128" s="518"/>
      <c r="AKZ128" s="518"/>
      <c r="ALC128" s="518"/>
      <c r="ALD128" s="518"/>
      <c r="ALG128" s="518"/>
      <c r="ALH128" s="518"/>
      <c r="ALK128" s="518"/>
      <c r="ALL128" s="518"/>
      <c r="ALO128" s="518"/>
      <c r="ALP128" s="518"/>
      <c r="ALS128" s="518"/>
      <c r="ALT128" s="518"/>
      <c r="ALW128" s="518"/>
      <c r="ALX128" s="518"/>
      <c r="AMA128" s="518"/>
      <c r="AMB128" s="518"/>
      <c r="AME128" s="518"/>
      <c r="AMF128" s="518"/>
      <c r="AMI128" s="518"/>
      <c r="AMJ128" s="518"/>
    </row>
    <row r="129" customFormat="false" ht="15" hidden="true" customHeight="true" outlineLevel="0" collapsed="false">
      <c r="B129" s="467"/>
      <c r="C129" s="467"/>
      <c r="D129" s="467"/>
      <c r="E129" s="467"/>
      <c r="F129" s="467"/>
      <c r="G129" s="467"/>
      <c r="H129" s="467"/>
      <c r="I129" s="467"/>
      <c r="J129" s="467"/>
      <c r="K129" s="467"/>
      <c r="L129" s="517"/>
      <c r="O129" s="518"/>
      <c r="P129" s="518"/>
      <c r="S129" s="518"/>
      <c r="T129" s="518"/>
      <c r="W129" s="518"/>
      <c r="X129" s="518"/>
      <c r="AA129" s="518"/>
      <c r="AB129" s="518"/>
      <c r="AE129" s="518"/>
      <c r="AF129" s="518"/>
      <c r="AI129" s="518"/>
      <c r="AJ129" s="518"/>
      <c r="AM129" s="518"/>
      <c r="AN129" s="518"/>
      <c r="AQ129" s="518"/>
      <c r="AR129" s="518"/>
      <c r="AU129" s="518"/>
      <c r="AV129" s="518"/>
      <c r="AY129" s="518"/>
      <c r="AZ129" s="518"/>
      <c r="BC129" s="518"/>
      <c r="BD129" s="518"/>
      <c r="BG129" s="518"/>
      <c r="BH129" s="518"/>
      <c r="BK129" s="518"/>
      <c r="BL129" s="518"/>
      <c r="BO129" s="518"/>
      <c r="BP129" s="518"/>
      <c r="BS129" s="518"/>
      <c r="BT129" s="518"/>
      <c r="BW129" s="518"/>
      <c r="BX129" s="518"/>
      <c r="CA129" s="518"/>
      <c r="CB129" s="518"/>
      <c r="CE129" s="518"/>
      <c r="CF129" s="518"/>
      <c r="CI129" s="518"/>
      <c r="CJ129" s="518"/>
      <c r="CM129" s="518"/>
      <c r="CN129" s="518"/>
      <c r="CQ129" s="518"/>
      <c r="CR129" s="518"/>
      <c r="CU129" s="518"/>
      <c r="CV129" s="518"/>
      <c r="CY129" s="518"/>
      <c r="CZ129" s="518"/>
      <c r="DC129" s="518"/>
      <c r="DD129" s="518"/>
      <c r="DG129" s="518"/>
      <c r="DH129" s="518"/>
      <c r="DK129" s="518"/>
      <c r="DL129" s="518"/>
      <c r="DO129" s="518"/>
      <c r="DP129" s="518"/>
      <c r="DS129" s="518"/>
      <c r="DT129" s="518"/>
      <c r="DW129" s="518"/>
      <c r="DX129" s="518"/>
      <c r="EA129" s="518"/>
      <c r="EB129" s="518"/>
      <c r="EE129" s="518"/>
      <c r="EF129" s="518"/>
      <c r="EI129" s="518"/>
      <c r="EJ129" s="518"/>
      <c r="EM129" s="518"/>
      <c r="EN129" s="518"/>
      <c r="EQ129" s="518"/>
      <c r="ER129" s="518"/>
      <c r="EU129" s="518"/>
      <c r="EV129" s="518"/>
      <c r="EY129" s="518"/>
      <c r="EZ129" s="518"/>
      <c r="FC129" s="518"/>
      <c r="FD129" s="518"/>
      <c r="FG129" s="518"/>
      <c r="FH129" s="518"/>
      <c r="FK129" s="518"/>
      <c r="FL129" s="518"/>
      <c r="FO129" s="518"/>
      <c r="FP129" s="518"/>
      <c r="FS129" s="518"/>
      <c r="FT129" s="518"/>
      <c r="FW129" s="518"/>
      <c r="FX129" s="518"/>
      <c r="GA129" s="518"/>
      <c r="GB129" s="518"/>
      <c r="GE129" s="518"/>
      <c r="GF129" s="518"/>
      <c r="GI129" s="518"/>
      <c r="GJ129" s="518"/>
      <c r="GM129" s="518"/>
      <c r="GN129" s="518"/>
      <c r="GQ129" s="518"/>
      <c r="GR129" s="518"/>
      <c r="GU129" s="518"/>
      <c r="GV129" s="518"/>
      <c r="GY129" s="518"/>
      <c r="GZ129" s="518"/>
      <c r="HC129" s="518"/>
      <c r="HD129" s="518"/>
      <c r="HG129" s="518"/>
      <c r="HH129" s="518"/>
      <c r="HK129" s="518"/>
      <c r="HL129" s="518"/>
      <c r="HO129" s="518"/>
      <c r="HP129" s="518"/>
      <c r="HS129" s="518"/>
      <c r="HT129" s="518"/>
      <c r="HW129" s="518"/>
      <c r="HX129" s="518"/>
      <c r="IA129" s="518"/>
      <c r="IB129" s="518"/>
      <c r="IE129" s="518"/>
      <c r="IF129" s="518"/>
      <c r="II129" s="518"/>
      <c r="IJ129" s="518"/>
      <c r="IM129" s="518"/>
      <c r="IN129" s="518"/>
      <c r="IQ129" s="518"/>
      <c r="IR129" s="518"/>
      <c r="IU129" s="518"/>
      <c r="IV129" s="518"/>
      <c r="IY129" s="518"/>
      <c r="IZ129" s="518"/>
      <c r="JC129" s="518"/>
      <c r="JD129" s="518"/>
      <c r="JG129" s="518"/>
      <c r="JH129" s="518"/>
      <c r="JK129" s="518"/>
      <c r="JL129" s="518"/>
      <c r="JO129" s="518"/>
      <c r="JP129" s="518"/>
      <c r="JS129" s="518"/>
      <c r="JT129" s="518"/>
      <c r="JW129" s="518"/>
      <c r="JX129" s="518"/>
      <c r="KA129" s="518"/>
      <c r="KB129" s="518"/>
      <c r="KE129" s="518"/>
      <c r="KF129" s="518"/>
      <c r="KI129" s="518"/>
      <c r="KJ129" s="518"/>
      <c r="KM129" s="518"/>
      <c r="KN129" s="518"/>
      <c r="KQ129" s="518"/>
      <c r="KR129" s="518"/>
      <c r="KU129" s="518"/>
      <c r="KV129" s="518"/>
      <c r="KY129" s="518"/>
      <c r="KZ129" s="518"/>
      <c r="LC129" s="518"/>
      <c r="LD129" s="518"/>
      <c r="LG129" s="518"/>
      <c r="LH129" s="518"/>
      <c r="LK129" s="518"/>
      <c r="LL129" s="518"/>
      <c r="LO129" s="518"/>
      <c r="LP129" s="518"/>
      <c r="LS129" s="518"/>
      <c r="LT129" s="518"/>
      <c r="LW129" s="518"/>
      <c r="LX129" s="518"/>
      <c r="MA129" s="518"/>
      <c r="MB129" s="518"/>
      <c r="ME129" s="518"/>
      <c r="MF129" s="518"/>
      <c r="MI129" s="518"/>
      <c r="MJ129" s="518"/>
      <c r="MM129" s="518"/>
      <c r="MN129" s="518"/>
      <c r="MQ129" s="518"/>
      <c r="MR129" s="518"/>
      <c r="MU129" s="518"/>
      <c r="MV129" s="518"/>
      <c r="MY129" s="518"/>
      <c r="MZ129" s="518"/>
      <c r="NC129" s="518"/>
      <c r="ND129" s="518"/>
      <c r="NG129" s="518"/>
      <c r="NH129" s="518"/>
      <c r="NK129" s="518"/>
      <c r="NL129" s="518"/>
      <c r="NO129" s="518"/>
      <c r="NP129" s="518"/>
      <c r="NS129" s="518"/>
      <c r="NT129" s="518"/>
      <c r="NW129" s="518"/>
      <c r="NX129" s="518"/>
      <c r="OA129" s="518"/>
      <c r="OB129" s="518"/>
      <c r="OE129" s="518"/>
      <c r="OF129" s="518"/>
      <c r="OI129" s="518"/>
      <c r="OJ129" s="518"/>
      <c r="OM129" s="518"/>
      <c r="ON129" s="518"/>
      <c r="OQ129" s="518"/>
      <c r="OR129" s="518"/>
      <c r="OU129" s="518"/>
      <c r="OV129" s="518"/>
      <c r="OY129" s="518"/>
      <c r="OZ129" s="518"/>
      <c r="PC129" s="518"/>
      <c r="PD129" s="518"/>
      <c r="PG129" s="518"/>
      <c r="PH129" s="518"/>
      <c r="PK129" s="518"/>
      <c r="PL129" s="518"/>
      <c r="PO129" s="518"/>
      <c r="PP129" s="518"/>
      <c r="PS129" s="518"/>
      <c r="PT129" s="518"/>
      <c r="PW129" s="518"/>
      <c r="PX129" s="518"/>
      <c r="QA129" s="518"/>
      <c r="QB129" s="518"/>
      <c r="QE129" s="518"/>
      <c r="QF129" s="518"/>
      <c r="QI129" s="518"/>
      <c r="QJ129" s="518"/>
      <c r="QM129" s="518"/>
      <c r="QN129" s="518"/>
      <c r="QQ129" s="518"/>
      <c r="QR129" s="518"/>
      <c r="QU129" s="518"/>
      <c r="QV129" s="518"/>
      <c r="QY129" s="518"/>
      <c r="QZ129" s="518"/>
      <c r="RC129" s="518"/>
      <c r="RD129" s="518"/>
      <c r="RG129" s="518"/>
      <c r="RH129" s="518"/>
      <c r="RK129" s="518"/>
      <c r="RL129" s="518"/>
      <c r="RO129" s="518"/>
      <c r="RP129" s="518"/>
      <c r="RS129" s="518"/>
      <c r="RT129" s="518"/>
      <c r="RW129" s="518"/>
      <c r="RX129" s="518"/>
      <c r="SA129" s="518"/>
      <c r="SB129" s="518"/>
      <c r="SE129" s="518"/>
      <c r="SF129" s="518"/>
      <c r="SI129" s="518"/>
      <c r="SJ129" s="518"/>
      <c r="SM129" s="518"/>
      <c r="SN129" s="518"/>
      <c r="SQ129" s="518"/>
      <c r="SR129" s="518"/>
      <c r="SU129" s="518"/>
      <c r="SV129" s="518"/>
      <c r="SY129" s="518"/>
      <c r="SZ129" s="518"/>
      <c r="TC129" s="518"/>
      <c r="TD129" s="518"/>
      <c r="TG129" s="518"/>
      <c r="TH129" s="518"/>
      <c r="TK129" s="518"/>
      <c r="TL129" s="518"/>
      <c r="TO129" s="518"/>
      <c r="TP129" s="518"/>
      <c r="TS129" s="518"/>
      <c r="TT129" s="518"/>
      <c r="TW129" s="518"/>
      <c r="TX129" s="518"/>
      <c r="UA129" s="518"/>
      <c r="UB129" s="518"/>
      <c r="UE129" s="518"/>
      <c r="UF129" s="518"/>
      <c r="UI129" s="518"/>
      <c r="UJ129" s="518"/>
      <c r="UM129" s="518"/>
      <c r="UN129" s="518"/>
      <c r="UQ129" s="518"/>
      <c r="UR129" s="518"/>
      <c r="UU129" s="518"/>
      <c r="UV129" s="518"/>
      <c r="UY129" s="518"/>
      <c r="UZ129" s="518"/>
      <c r="VC129" s="518"/>
      <c r="VD129" s="518"/>
      <c r="VG129" s="518"/>
      <c r="VH129" s="518"/>
      <c r="VK129" s="518"/>
      <c r="VL129" s="518"/>
      <c r="VO129" s="518"/>
      <c r="VP129" s="518"/>
      <c r="VS129" s="518"/>
      <c r="VT129" s="518"/>
      <c r="VW129" s="518"/>
      <c r="VX129" s="518"/>
      <c r="WA129" s="518"/>
      <c r="WB129" s="518"/>
      <c r="WE129" s="518"/>
      <c r="WF129" s="518"/>
      <c r="WI129" s="518"/>
      <c r="WJ129" s="518"/>
      <c r="WM129" s="518"/>
      <c r="WN129" s="518"/>
      <c r="WQ129" s="518"/>
      <c r="WR129" s="518"/>
      <c r="WU129" s="518"/>
      <c r="WV129" s="518"/>
      <c r="WY129" s="518"/>
      <c r="WZ129" s="518"/>
      <c r="XC129" s="518"/>
      <c r="XD129" s="518"/>
      <c r="XG129" s="518"/>
      <c r="XH129" s="518"/>
      <c r="XK129" s="518"/>
      <c r="XL129" s="518"/>
      <c r="XO129" s="518"/>
      <c r="XP129" s="518"/>
      <c r="XS129" s="518"/>
      <c r="XT129" s="518"/>
      <c r="XW129" s="518"/>
      <c r="XX129" s="518"/>
      <c r="YA129" s="518"/>
      <c r="YB129" s="518"/>
      <c r="YE129" s="518"/>
      <c r="YF129" s="518"/>
      <c r="YI129" s="518"/>
      <c r="YJ129" s="518"/>
      <c r="YM129" s="518"/>
      <c r="YN129" s="518"/>
      <c r="YQ129" s="518"/>
      <c r="YR129" s="518"/>
      <c r="YU129" s="518"/>
      <c r="YV129" s="518"/>
      <c r="YY129" s="518"/>
      <c r="YZ129" s="518"/>
      <c r="ZC129" s="518"/>
      <c r="ZD129" s="518"/>
      <c r="ZG129" s="518"/>
      <c r="ZH129" s="518"/>
      <c r="ZK129" s="518"/>
      <c r="ZL129" s="518"/>
      <c r="ZO129" s="518"/>
      <c r="ZP129" s="518"/>
      <c r="ZS129" s="518"/>
      <c r="ZT129" s="518"/>
      <c r="ZW129" s="518"/>
      <c r="ZX129" s="518"/>
      <c r="AAA129" s="518"/>
      <c r="AAB129" s="518"/>
      <c r="AAE129" s="518"/>
      <c r="AAF129" s="518"/>
      <c r="AAI129" s="518"/>
      <c r="AAJ129" s="518"/>
      <c r="AAM129" s="518"/>
      <c r="AAN129" s="518"/>
      <c r="AAQ129" s="518"/>
      <c r="AAR129" s="518"/>
      <c r="AAU129" s="518"/>
      <c r="AAV129" s="518"/>
      <c r="AAY129" s="518"/>
      <c r="AAZ129" s="518"/>
      <c r="ABC129" s="518"/>
      <c r="ABD129" s="518"/>
      <c r="ABG129" s="518"/>
      <c r="ABH129" s="518"/>
      <c r="ABK129" s="518"/>
      <c r="ABL129" s="518"/>
      <c r="ABO129" s="518"/>
      <c r="ABP129" s="518"/>
      <c r="ABS129" s="518"/>
      <c r="ABT129" s="518"/>
      <c r="ABW129" s="518"/>
      <c r="ABX129" s="518"/>
      <c r="ACA129" s="518"/>
      <c r="ACB129" s="518"/>
      <c r="ACE129" s="518"/>
      <c r="ACF129" s="518"/>
      <c r="ACI129" s="518"/>
      <c r="ACJ129" s="518"/>
      <c r="ACM129" s="518"/>
      <c r="ACN129" s="518"/>
      <c r="ACQ129" s="518"/>
      <c r="ACR129" s="518"/>
      <c r="ACU129" s="518"/>
      <c r="ACV129" s="518"/>
      <c r="ACY129" s="518"/>
      <c r="ACZ129" s="518"/>
      <c r="ADC129" s="518"/>
      <c r="ADD129" s="518"/>
      <c r="ADG129" s="518"/>
      <c r="ADH129" s="518"/>
      <c r="ADK129" s="518"/>
      <c r="ADL129" s="518"/>
      <c r="ADO129" s="518"/>
      <c r="ADP129" s="518"/>
      <c r="ADS129" s="518"/>
      <c r="ADT129" s="518"/>
      <c r="ADW129" s="518"/>
      <c r="ADX129" s="518"/>
      <c r="AEA129" s="518"/>
      <c r="AEB129" s="518"/>
      <c r="AEE129" s="518"/>
      <c r="AEF129" s="518"/>
      <c r="AEI129" s="518"/>
      <c r="AEJ129" s="518"/>
      <c r="AEM129" s="518"/>
      <c r="AEN129" s="518"/>
      <c r="AEQ129" s="518"/>
      <c r="AER129" s="518"/>
      <c r="AEU129" s="518"/>
      <c r="AEV129" s="518"/>
      <c r="AEY129" s="518"/>
      <c r="AEZ129" s="518"/>
      <c r="AFC129" s="518"/>
      <c r="AFD129" s="518"/>
      <c r="AFG129" s="518"/>
      <c r="AFH129" s="518"/>
      <c r="AFK129" s="518"/>
      <c r="AFL129" s="518"/>
      <c r="AFO129" s="518"/>
      <c r="AFP129" s="518"/>
      <c r="AFS129" s="518"/>
      <c r="AFT129" s="518"/>
      <c r="AFW129" s="518"/>
      <c r="AFX129" s="518"/>
      <c r="AGA129" s="518"/>
      <c r="AGB129" s="518"/>
      <c r="AGE129" s="518"/>
      <c r="AGF129" s="518"/>
      <c r="AGI129" s="518"/>
      <c r="AGJ129" s="518"/>
      <c r="AGM129" s="518"/>
      <c r="AGN129" s="518"/>
      <c r="AGQ129" s="518"/>
      <c r="AGR129" s="518"/>
      <c r="AGU129" s="518"/>
      <c r="AGV129" s="518"/>
      <c r="AGY129" s="518"/>
      <c r="AGZ129" s="518"/>
      <c r="AHC129" s="518"/>
      <c r="AHD129" s="518"/>
      <c r="AHG129" s="518"/>
      <c r="AHH129" s="518"/>
      <c r="AHK129" s="518"/>
      <c r="AHL129" s="518"/>
      <c r="AHO129" s="518"/>
      <c r="AHP129" s="518"/>
      <c r="AHS129" s="518"/>
      <c r="AHT129" s="518"/>
      <c r="AHW129" s="518"/>
      <c r="AHX129" s="518"/>
      <c r="AIA129" s="518"/>
      <c r="AIB129" s="518"/>
      <c r="AIE129" s="518"/>
      <c r="AIF129" s="518"/>
      <c r="AII129" s="518"/>
      <c r="AIJ129" s="518"/>
      <c r="AIM129" s="518"/>
      <c r="AIN129" s="518"/>
      <c r="AIQ129" s="518"/>
      <c r="AIR129" s="518"/>
      <c r="AIU129" s="518"/>
      <c r="AIV129" s="518"/>
      <c r="AIY129" s="518"/>
      <c r="AIZ129" s="518"/>
      <c r="AJC129" s="518"/>
      <c r="AJD129" s="518"/>
      <c r="AJG129" s="518"/>
      <c r="AJH129" s="518"/>
      <c r="AJK129" s="518"/>
      <c r="AJL129" s="518"/>
      <c r="AJO129" s="518"/>
      <c r="AJP129" s="518"/>
      <c r="AJS129" s="518"/>
      <c r="AJT129" s="518"/>
      <c r="AJW129" s="518"/>
      <c r="AJX129" s="518"/>
      <c r="AKA129" s="518"/>
      <c r="AKB129" s="518"/>
      <c r="AKE129" s="518"/>
      <c r="AKF129" s="518"/>
      <c r="AKI129" s="518"/>
      <c r="AKJ129" s="518"/>
      <c r="AKM129" s="518"/>
      <c r="AKN129" s="518"/>
      <c r="AKQ129" s="518"/>
      <c r="AKR129" s="518"/>
      <c r="AKU129" s="518"/>
      <c r="AKV129" s="518"/>
      <c r="AKY129" s="518"/>
      <c r="AKZ129" s="518"/>
      <c r="ALC129" s="518"/>
      <c r="ALD129" s="518"/>
      <c r="ALG129" s="518"/>
      <c r="ALH129" s="518"/>
      <c r="ALK129" s="518"/>
      <c r="ALL129" s="518"/>
      <c r="ALO129" s="518"/>
      <c r="ALP129" s="518"/>
      <c r="ALS129" s="518"/>
      <c r="ALT129" s="518"/>
      <c r="ALW129" s="518"/>
      <c r="ALX129" s="518"/>
      <c r="AMA129" s="518"/>
      <c r="AMB129" s="518"/>
      <c r="AME129" s="518"/>
      <c r="AMF129" s="518"/>
      <c r="AMI129" s="518"/>
      <c r="AMJ129" s="518"/>
    </row>
    <row r="130" customFormat="false" ht="15" hidden="true" customHeight="true" outlineLevel="0" collapsed="false">
      <c r="B130" s="467"/>
      <c r="C130" s="467"/>
      <c r="D130" s="467"/>
      <c r="E130" s="467"/>
      <c r="F130" s="467"/>
      <c r="G130" s="467"/>
      <c r="H130" s="467"/>
      <c r="I130" s="467"/>
      <c r="J130" s="467"/>
      <c r="K130" s="467"/>
      <c r="L130" s="517"/>
      <c r="O130" s="518"/>
      <c r="P130" s="518"/>
      <c r="S130" s="518"/>
      <c r="T130" s="518"/>
      <c r="W130" s="518"/>
      <c r="X130" s="518"/>
      <c r="AA130" s="518"/>
      <c r="AB130" s="518"/>
      <c r="AE130" s="518"/>
      <c r="AF130" s="518"/>
      <c r="AI130" s="518"/>
      <c r="AJ130" s="518"/>
      <c r="AM130" s="518"/>
      <c r="AN130" s="518"/>
      <c r="AQ130" s="518"/>
      <c r="AR130" s="518"/>
      <c r="AU130" s="518"/>
      <c r="AV130" s="518"/>
      <c r="AY130" s="518"/>
      <c r="AZ130" s="518"/>
      <c r="BC130" s="518"/>
      <c r="BD130" s="518"/>
      <c r="BG130" s="518"/>
      <c r="BH130" s="518"/>
      <c r="BK130" s="518"/>
      <c r="BL130" s="518"/>
      <c r="BO130" s="518"/>
      <c r="BP130" s="518"/>
      <c r="BS130" s="518"/>
      <c r="BT130" s="518"/>
      <c r="BW130" s="518"/>
      <c r="BX130" s="518"/>
      <c r="CA130" s="518"/>
      <c r="CB130" s="518"/>
      <c r="CE130" s="518"/>
      <c r="CF130" s="518"/>
      <c r="CI130" s="518"/>
      <c r="CJ130" s="518"/>
      <c r="CM130" s="518"/>
      <c r="CN130" s="518"/>
      <c r="CQ130" s="518"/>
      <c r="CR130" s="518"/>
      <c r="CU130" s="518"/>
      <c r="CV130" s="518"/>
      <c r="CY130" s="518"/>
      <c r="CZ130" s="518"/>
      <c r="DC130" s="518"/>
      <c r="DD130" s="518"/>
      <c r="DG130" s="518"/>
      <c r="DH130" s="518"/>
      <c r="DK130" s="518"/>
      <c r="DL130" s="518"/>
      <c r="DO130" s="518"/>
      <c r="DP130" s="518"/>
      <c r="DS130" s="518"/>
      <c r="DT130" s="518"/>
      <c r="DW130" s="518"/>
      <c r="DX130" s="518"/>
      <c r="EA130" s="518"/>
      <c r="EB130" s="518"/>
      <c r="EE130" s="518"/>
      <c r="EF130" s="518"/>
      <c r="EI130" s="518"/>
      <c r="EJ130" s="518"/>
      <c r="EM130" s="518"/>
      <c r="EN130" s="518"/>
      <c r="EQ130" s="518"/>
      <c r="ER130" s="518"/>
      <c r="EU130" s="518"/>
      <c r="EV130" s="518"/>
      <c r="EY130" s="518"/>
      <c r="EZ130" s="518"/>
      <c r="FC130" s="518"/>
      <c r="FD130" s="518"/>
      <c r="FG130" s="518"/>
      <c r="FH130" s="518"/>
      <c r="FK130" s="518"/>
      <c r="FL130" s="518"/>
      <c r="FO130" s="518"/>
      <c r="FP130" s="518"/>
      <c r="FS130" s="518"/>
      <c r="FT130" s="518"/>
      <c r="FW130" s="518"/>
      <c r="FX130" s="518"/>
      <c r="GA130" s="518"/>
      <c r="GB130" s="518"/>
      <c r="GE130" s="518"/>
      <c r="GF130" s="518"/>
      <c r="GI130" s="518"/>
      <c r="GJ130" s="518"/>
      <c r="GM130" s="518"/>
      <c r="GN130" s="518"/>
      <c r="GQ130" s="518"/>
      <c r="GR130" s="518"/>
      <c r="GU130" s="518"/>
      <c r="GV130" s="518"/>
      <c r="GY130" s="518"/>
      <c r="GZ130" s="518"/>
      <c r="HC130" s="518"/>
      <c r="HD130" s="518"/>
      <c r="HG130" s="518"/>
      <c r="HH130" s="518"/>
      <c r="HK130" s="518"/>
      <c r="HL130" s="518"/>
      <c r="HO130" s="518"/>
      <c r="HP130" s="518"/>
      <c r="HS130" s="518"/>
      <c r="HT130" s="518"/>
      <c r="HW130" s="518"/>
      <c r="HX130" s="518"/>
      <c r="IA130" s="518"/>
      <c r="IB130" s="518"/>
      <c r="IE130" s="518"/>
      <c r="IF130" s="518"/>
      <c r="II130" s="518"/>
      <c r="IJ130" s="518"/>
      <c r="IM130" s="518"/>
      <c r="IN130" s="518"/>
      <c r="IQ130" s="518"/>
      <c r="IR130" s="518"/>
      <c r="IU130" s="518"/>
      <c r="IV130" s="518"/>
      <c r="IY130" s="518"/>
      <c r="IZ130" s="518"/>
      <c r="JC130" s="518"/>
      <c r="JD130" s="518"/>
      <c r="JG130" s="518"/>
      <c r="JH130" s="518"/>
      <c r="JK130" s="518"/>
      <c r="JL130" s="518"/>
      <c r="JO130" s="518"/>
      <c r="JP130" s="518"/>
      <c r="JS130" s="518"/>
      <c r="JT130" s="518"/>
      <c r="JW130" s="518"/>
      <c r="JX130" s="518"/>
      <c r="KA130" s="518"/>
      <c r="KB130" s="518"/>
      <c r="KE130" s="518"/>
      <c r="KF130" s="518"/>
      <c r="KI130" s="518"/>
      <c r="KJ130" s="518"/>
      <c r="KM130" s="518"/>
      <c r="KN130" s="518"/>
      <c r="KQ130" s="518"/>
      <c r="KR130" s="518"/>
      <c r="KU130" s="518"/>
      <c r="KV130" s="518"/>
      <c r="KY130" s="518"/>
      <c r="KZ130" s="518"/>
      <c r="LC130" s="518"/>
      <c r="LD130" s="518"/>
      <c r="LG130" s="518"/>
      <c r="LH130" s="518"/>
      <c r="LK130" s="518"/>
      <c r="LL130" s="518"/>
      <c r="LO130" s="518"/>
      <c r="LP130" s="518"/>
      <c r="LS130" s="518"/>
      <c r="LT130" s="518"/>
      <c r="LW130" s="518"/>
      <c r="LX130" s="518"/>
      <c r="MA130" s="518"/>
      <c r="MB130" s="518"/>
      <c r="ME130" s="518"/>
      <c r="MF130" s="518"/>
      <c r="MI130" s="518"/>
      <c r="MJ130" s="518"/>
      <c r="MM130" s="518"/>
      <c r="MN130" s="518"/>
      <c r="MQ130" s="518"/>
      <c r="MR130" s="518"/>
      <c r="MU130" s="518"/>
      <c r="MV130" s="518"/>
      <c r="MY130" s="518"/>
      <c r="MZ130" s="518"/>
      <c r="NC130" s="518"/>
      <c r="ND130" s="518"/>
      <c r="NG130" s="518"/>
      <c r="NH130" s="518"/>
      <c r="NK130" s="518"/>
      <c r="NL130" s="518"/>
      <c r="NO130" s="518"/>
      <c r="NP130" s="518"/>
      <c r="NS130" s="518"/>
      <c r="NT130" s="518"/>
      <c r="NW130" s="518"/>
      <c r="NX130" s="518"/>
      <c r="OA130" s="518"/>
      <c r="OB130" s="518"/>
      <c r="OE130" s="518"/>
      <c r="OF130" s="518"/>
      <c r="OI130" s="518"/>
      <c r="OJ130" s="518"/>
      <c r="OM130" s="518"/>
      <c r="ON130" s="518"/>
      <c r="OQ130" s="518"/>
      <c r="OR130" s="518"/>
      <c r="OU130" s="518"/>
      <c r="OV130" s="518"/>
      <c r="OY130" s="518"/>
      <c r="OZ130" s="518"/>
      <c r="PC130" s="518"/>
      <c r="PD130" s="518"/>
      <c r="PG130" s="518"/>
      <c r="PH130" s="518"/>
      <c r="PK130" s="518"/>
      <c r="PL130" s="518"/>
      <c r="PO130" s="518"/>
      <c r="PP130" s="518"/>
      <c r="PS130" s="518"/>
      <c r="PT130" s="518"/>
      <c r="PW130" s="518"/>
      <c r="PX130" s="518"/>
      <c r="QA130" s="518"/>
      <c r="QB130" s="518"/>
      <c r="QE130" s="518"/>
      <c r="QF130" s="518"/>
      <c r="QI130" s="518"/>
      <c r="QJ130" s="518"/>
      <c r="QM130" s="518"/>
      <c r="QN130" s="518"/>
      <c r="QQ130" s="518"/>
      <c r="QR130" s="518"/>
      <c r="QU130" s="518"/>
      <c r="QV130" s="518"/>
      <c r="QY130" s="518"/>
      <c r="QZ130" s="518"/>
      <c r="RC130" s="518"/>
      <c r="RD130" s="518"/>
      <c r="RG130" s="518"/>
      <c r="RH130" s="518"/>
      <c r="RK130" s="518"/>
      <c r="RL130" s="518"/>
      <c r="RO130" s="518"/>
      <c r="RP130" s="518"/>
      <c r="RS130" s="518"/>
      <c r="RT130" s="518"/>
      <c r="RW130" s="518"/>
      <c r="RX130" s="518"/>
      <c r="SA130" s="518"/>
      <c r="SB130" s="518"/>
      <c r="SE130" s="518"/>
      <c r="SF130" s="518"/>
      <c r="SI130" s="518"/>
      <c r="SJ130" s="518"/>
      <c r="SM130" s="518"/>
      <c r="SN130" s="518"/>
      <c r="SQ130" s="518"/>
      <c r="SR130" s="518"/>
      <c r="SU130" s="518"/>
      <c r="SV130" s="518"/>
      <c r="SY130" s="518"/>
      <c r="SZ130" s="518"/>
      <c r="TC130" s="518"/>
      <c r="TD130" s="518"/>
      <c r="TG130" s="518"/>
      <c r="TH130" s="518"/>
      <c r="TK130" s="518"/>
      <c r="TL130" s="518"/>
      <c r="TO130" s="518"/>
      <c r="TP130" s="518"/>
      <c r="TS130" s="518"/>
      <c r="TT130" s="518"/>
      <c r="TW130" s="518"/>
      <c r="TX130" s="518"/>
      <c r="UA130" s="518"/>
      <c r="UB130" s="518"/>
      <c r="UE130" s="518"/>
      <c r="UF130" s="518"/>
      <c r="UI130" s="518"/>
      <c r="UJ130" s="518"/>
      <c r="UM130" s="518"/>
      <c r="UN130" s="518"/>
      <c r="UQ130" s="518"/>
      <c r="UR130" s="518"/>
      <c r="UU130" s="518"/>
      <c r="UV130" s="518"/>
      <c r="UY130" s="518"/>
      <c r="UZ130" s="518"/>
      <c r="VC130" s="518"/>
      <c r="VD130" s="518"/>
      <c r="VG130" s="518"/>
      <c r="VH130" s="518"/>
      <c r="VK130" s="518"/>
      <c r="VL130" s="518"/>
      <c r="VO130" s="518"/>
      <c r="VP130" s="518"/>
      <c r="VS130" s="518"/>
      <c r="VT130" s="518"/>
      <c r="VW130" s="518"/>
      <c r="VX130" s="518"/>
      <c r="WA130" s="518"/>
      <c r="WB130" s="518"/>
      <c r="WE130" s="518"/>
      <c r="WF130" s="518"/>
      <c r="WI130" s="518"/>
      <c r="WJ130" s="518"/>
      <c r="WM130" s="518"/>
      <c r="WN130" s="518"/>
      <c r="WQ130" s="518"/>
      <c r="WR130" s="518"/>
      <c r="WU130" s="518"/>
      <c r="WV130" s="518"/>
      <c r="WY130" s="518"/>
      <c r="WZ130" s="518"/>
      <c r="XC130" s="518"/>
      <c r="XD130" s="518"/>
      <c r="XG130" s="518"/>
      <c r="XH130" s="518"/>
      <c r="XK130" s="518"/>
      <c r="XL130" s="518"/>
      <c r="XO130" s="518"/>
      <c r="XP130" s="518"/>
      <c r="XS130" s="518"/>
      <c r="XT130" s="518"/>
      <c r="XW130" s="518"/>
      <c r="XX130" s="518"/>
      <c r="YA130" s="518"/>
      <c r="YB130" s="518"/>
      <c r="YE130" s="518"/>
      <c r="YF130" s="518"/>
      <c r="YI130" s="518"/>
      <c r="YJ130" s="518"/>
      <c r="YM130" s="518"/>
      <c r="YN130" s="518"/>
      <c r="YQ130" s="518"/>
      <c r="YR130" s="518"/>
      <c r="YU130" s="518"/>
      <c r="YV130" s="518"/>
      <c r="YY130" s="518"/>
      <c r="YZ130" s="518"/>
      <c r="ZC130" s="518"/>
      <c r="ZD130" s="518"/>
      <c r="ZG130" s="518"/>
      <c r="ZH130" s="518"/>
      <c r="ZK130" s="518"/>
      <c r="ZL130" s="518"/>
      <c r="ZO130" s="518"/>
      <c r="ZP130" s="518"/>
      <c r="ZS130" s="518"/>
      <c r="ZT130" s="518"/>
      <c r="ZW130" s="518"/>
      <c r="ZX130" s="518"/>
      <c r="AAA130" s="518"/>
      <c r="AAB130" s="518"/>
      <c r="AAE130" s="518"/>
      <c r="AAF130" s="518"/>
      <c r="AAI130" s="518"/>
      <c r="AAJ130" s="518"/>
      <c r="AAM130" s="518"/>
      <c r="AAN130" s="518"/>
      <c r="AAQ130" s="518"/>
      <c r="AAR130" s="518"/>
      <c r="AAU130" s="518"/>
      <c r="AAV130" s="518"/>
      <c r="AAY130" s="518"/>
      <c r="AAZ130" s="518"/>
      <c r="ABC130" s="518"/>
      <c r="ABD130" s="518"/>
      <c r="ABG130" s="518"/>
      <c r="ABH130" s="518"/>
      <c r="ABK130" s="518"/>
      <c r="ABL130" s="518"/>
      <c r="ABO130" s="518"/>
      <c r="ABP130" s="518"/>
      <c r="ABS130" s="518"/>
      <c r="ABT130" s="518"/>
      <c r="ABW130" s="518"/>
      <c r="ABX130" s="518"/>
      <c r="ACA130" s="518"/>
      <c r="ACB130" s="518"/>
      <c r="ACE130" s="518"/>
      <c r="ACF130" s="518"/>
      <c r="ACI130" s="518"/>
      <c r="ACJ130" s="518"/>
      <c r="ACM130" s="518"/>
      <c r="ACN130" s="518"/>
      <c r="ACQ130" s="518"/>
      <c r="ACR130" s="518"/>
      <c r="ACU130" s="518"/>
      <c r="ACV130" s="518"/>
      <c r="ACY130" s="518"/>
      <c r="ACZ130" s="518"/>
      <c r="ADC130" s="518"/>
      <c r="ADD130" s="518"/>
      <c r="ADG130" s="518"/>
      <c r="ADH130" s="518"/>
      <c r="ADK130" s="518"/>
      <c r="ADL130" s="518"/>
      <c r="ADO130" s="518"/>
      <c r="ADP130" s="518"/>
      <c r="ADS130" s="518"/>
      <c r="ADT130" s="518"/>
      <c r="ADW130" s="518"/>
      <c r="ADX130" s="518"/>
      <c r="AEA130" s="518"/>
      <c r="AEB130" s="518"/>
      <c r="AEE130" s="518"/>
      <c r="AEF130" s="518"/>
      <c r="AEI130" s="518"/>
      <c r="AEJ130" s="518"/>
      <c r="AEM130" s="518"/>
      <c r="AEN130" s="518"/>
      <c r="AEQ130" s="518"/>
      <c r="AER130" s="518"/>
      <c r="AEU130" s="518"/>
      <c r="AEV130" s="518"/>
      <c r="AEY130" s="518"/>
      <c r="AEZ130" s="518"/>
      <c r="AFC130" s="518"/>
      <c r="AFD130" s="518"/>
      <c r="AFG130" s="518"/>
      <c r="AFH130" s="518"/>
      <c r="AFK130" s="518"/>
      <c r="AFL130" s="518"/>
      <c r="AFO130" s="518"/>
      <c r="AFP130" s="518"/>
      <c r="AFS130" s="518"/>
      <c r="AFT130" s="518"/>
      <c r="AFW130" s="518"/>
      <c r="AFX130" s="518"/>
      <c r="AGA130" s="518"/>
      <c r="AGB130" s="518"/>
      <c r="AGE130" s="518"/>
      <c r="AGF130" s="518"/>
      <c r="AGI130" s="518"/>
      <c r="AGJ130" s="518"/>
      <c r="AGM130" s="518"/>
      <c r="AGN130" s="518"/>
      <c r="AGQ130" s="518"/>
      <c r="AGR130" s="518"/>
      <c r="AGU130" s="518"/>
      <c r="AGV130" s="518"/>
      <c r="AGY130" s="518"/>
      <c r="AGZ130" s="518"/>
      <c r="AHC130" s="518"/>
      <c r="AHD130" s="518"/>
      <c r="AHG130" s="518"/>
      <c r="AHH130" s="518"/>
      <c r="AHK130" s="518"/>
      <c r="AHL130" s="518"/>
      <c r="AHO130" s="518"/>
      <c r="AHP130" s="518"/>
      <c r="AHS130" s="518"/>
      <c r="AHT130" s="518"/>
      <c r="AHW130" s="518"/>
      <c r="AHX130" s="518"/>
      <c r="AIA130" s="518"/>
      <c r="AIB130" s="518"/>
      <c r="AIE130" s="518"/>
      <c r="AIF130" s="518"/>
      <c r="AII130" s="518"/>
      <c r="AIJ130" s="518"/>
      <c r="AIM130" s="518"/>
      <c r="AIN130" s="518"/>
      <c r="AIQ130" s="518"/>
      <c r="AIR130" s="518"/>
      <c r="AIU130" s="518"/>
      <c r="AIV130" s="518"/>
      <c r="AIY130" s="518"/>
      <c r="AIZ130" s="518"/>
      <c r="AJC130" s="518"/>
      <c r="AJD130" s="518"/>
      <c r="AJG130" s="518"/>
      <c r="AJH130" s="518"/>
      <c r="AJK130" s="518"/>
      <c r="AJL130" s="518"/>
      <c r="AJO130" s="518"/>
      <c r="AJP130" s="518"/>
      <c r="AJS130" s="518"/>
      <c r="AJT130" s="518"/>
      <c r="AJW130" s="518"/>
      <c r="AJX130" s="518"/>
      <c r="AKA130" s="518"/>
      <c r="AKB130" s="518"/>
      <c r="AKE130" s="518"/>
      <c r="AKF130" s="518"/>
      <c r="AKI130" s="518"/>
      <c r="AKJ130" s="518"/>
      <c r="AKM130" s="518"/>
      <c r="AKN130" s="518"/>
      <c r="AKQ130" s="518"/>
      <c r="AKR130" s="518"/>
      <c r="AKU130" s="518"/>
      <c r="AKV130" s="518"/>
      <c r="AKY130" s="518"/>
      <c r="AKZ130" s="518"/>
      <c r="ALC130" s="518"/>
      <c r="ALD130" s="518"/>
      <c r="ALG130" s="518"/>
      <c r="ALH130" s="518"/>
      <c r="ALK130" s="518"/>
      <c r="ALL130" s="518"/>
      <c r="ALO130" s="518"/>
      <c r="ALP130" s="518"/>
      <c r="ALS130" s="518"/>
      <c r="ALT130" s="518"/>
      <c r="ALW130" s="518"/>
      <c r="ALX130" s="518"/>
      <c r="AMA130" s="518"/>
      <c r="AMB130" s="518"/>
      <c r="AME130" s="518"/>
      <c r="AMF130" s="518"/>
      <c r="AMI130" s="518"/>
      <c r="AMJ130" s="518"/>
    </row>
    <row r="131" customFormat="false" ht="15" hidden="true" customHeight="true" outlineLevel="0" collapsed="false">
      <c r="B131" s="467"/>
      <c r="C131" s="467" t="s">
        <v>289</v>
      </c>
      <c r="D131" s="467"/>
      <c r="E131" s="467"/>
      <c r="F131" s="467"/>
      <c r="G131" s="467"/>
      <c r="H131" s="467"/>
      <c r="I131" s="467"/>
      <c r="J131" s="467"/>
      <c r="K131" s="467"/>
      <c r="L131" s="517"/>
      <c r="O131" s="518"/>
      <c r="P131" s="518"/>
      <c r="S131" s="518"/>
      <c r="T131" s="518"/>
      <c r="W131" s="518"/>
      <c r="X131" s="518"/>
      <c r="AA131" s="518"/>
      <c r="AB131" s="518"/>
      <c r="AE131" s="518"/>
      <c r="AF131" s="518"/>
      <c r="AI131" s="518"/>
      <c r="AJ131" s="518"/>
      <c r="AM131" s="518"/>
      <c r="AN131" s="518"/>
      <c r="AQ131" s="518"/>
      <c r="AR131" s="518"/>
      <c r="AU131" s="518"/>
      <c r="AV131" s="518"/>
      <c r="AY131" s="518"/>
      <c r="AZ131" s="518"/>
      <c r="BC131" s="518"/>
      <c r="BD131" s="518"/>
      <c r="BG131" s="518"/>
      <c r="BH131" s="518"/>
      <c r="BK131" s="518"/>
      <c r="BL131" s="518"/>
      <c r="BO131" s="518"/>
      <c r="BP131" s="518"/>
      <c r="BS131" s="518"/>
      <c r="BT131" s="518"/>
      <c r="BW131" s="518"/>
      <c r="BX131" s="518"/>
      <c r="CA131" s="518"/>
      <c r="CB131" s="518"/>
      <c r="CE131" s="518"/>
      <c r="CF131" s="518"/>
      <c r="CI131" s="518"/>
      <c r="CJ131" s="518"/>
      <c r="CM131" s="518"/>
      <c r="CN131" s="518"/>
      <c r="CQ131" s="518"/>
      <c r="CR131" s="518"/>
      <c r="CU131" s="518"/>
      <c r="CV131" s="518"/>
      <c r="CY131" s="518"/>
      <c r="CZ131" s="518"/>
      <c r="DC131" s="518"/>
      <c r="DD131" s="518"/>
      <c r="DG131" s="518"/>
      <c r="DH131" s="518"/>
      <c r="DK131" s="518"/>
      <c r="DL131" s="518"/>
      <c r="DO131" s="518"/>
      <c r="DP131" s="518"/>
      <c r="DS131" s="518"/>
      <c r="DT131" s="518"/>
      <c r="DW131" s="518"/>
      <c r="DX131" s="518"/>
      <c r="EA131" s="518"/>
      <c r="EB131" s="518"/>
      <c r="EE131" s="518"/>
      <c r="EF131" s="518"/>
      <c r="EI131" s="518"/>
      <c r="EJ131" s="518"/>
      <c r="EM131" s="518"/>
      <c r="EN131" s="518"/>
      <c r="EQ131" s="518"/>
      <c r="ER131" s="518"/>
      <c r="EU131" s="518"/>
      <c r="EV131" s="518"/>
      <c r="EY131" s="518"/>
      <c r="EZ131" s="518"/>
      <c r="FC131" s="518"/>
      <c r="FD131" s="518"/>
      <c r="FG131" s="518"/>
      <c r="FH131" s="518"/>
      <c r="FK131" s="518"/>
      <c r="FL131" s="518"/>
      <c r="FO131" s="518"/>
      <c r="FP131" s="518"/>
      <c r="FS131" s="518"/>
      <c r="FT131" s="518"/>
      <c r="FW131" s="518"/>
      <c r="FX131" s="518"/>
      <c r="GA131" s="518"/>
      <c r="GB131" s="518"/>
      <c r="GE131" s="518"/>
      <c r="GF131" s="518"/>
      <c r="GI131" s="518"/>
      <c r="GJ131" s="518"/>
      <c r="GM131" s="518"/>
      <c r="GN131" s="518"/>
      <c r="GQ131" s="518"/>
      <c r="GR131" s="518"/>
      <c r="GU131" s="518"/>
      <c r="GV131" s="518"/>
      <c r="GY131" s="518"/>
      <c r="GZ131" s="518"/>
      <c r="HC131" s="518"/>
      <c r="HD131" s="518"/>
      <c r="HG131" s="518"/>
      <c r="HH131" s="518"/>
      <c r="HK131" s="518"/>
      <c r="HL131" s="518"/>
      <c r="HO131" s="518"/>
      <c r="HP131" s="518"/>
      <c r="HS131" s="518"/>
      <c r="HT131" s="518"/>
      <c r="HW131" s="518"/>
      <c r="HX131" s="518"/>
      <c r="IA131" s="518"/>
      <c r="IB131" s="518"/>
      <c r="IE131" s="518"/>
      <c r="IF131" s="518"/>
      <c r="II131" s="518"/>
      <c r="IJ131" s="518"/>
      <c r="IM131" s="518"/>
      <c r="IN131" s="518"/>
      <c r="IQ131" s="518"/>
      <c r="IR131" s="518"/>
      <c r="IU131" s="518"/>
      <c r="IV131" s="518"/>
      <c r="IY131" s="518"/>
      <c r="IZ131" s="518"/>
      <c r="JC131" s="518"/>
      <c r="JD131" s="518"/>
      <c r="JG131" s="518"/>
      <c r="JH131" s="518"/>
      <c r="JK131" s="518"/>
      <c r="JL131" s="518"/>
      <c r="JO131" s="518"/>
      <c r="JP131" s="518"/>
      <c r="JS131" s="518"/>
      <c r="JT131" s="518"/>
      <c r="JW131" s="518"/>
      <c r="JX131" s="518"/>
      <c r="KA131" s="518"/>
      <c r="KB131" s="518"/>
      <c r="KE131" s="518"/>
      <c r="KF131" s="518"/>
      <c r="KI131" s="518"/>
      <c r="KJ131" s="518"/>
      <c r="KM131" s="518"/>
      <c r="KN131" s="518"/>
      <c r="KQ131" s="518"/>
      <c r="KR131" s="518"/>
      <c r="KU131" s="518"/>
      <c r="KV131" s="518"/>
      <c r="KY131" s="518"/>
      <c r="KZ131" s="518"/>
      <c r="LC131" s="518"/>
      <c r="LD131" s="518"/>
      <c r="LG131" s="518"/>
      <c r="LH131" s="518"/>
      <c r="LK131" s="518"/>
      <c r="LL131" s="518"/>
      <c r="LO131" s="518"/>
      <c r="LP131" s="518"/>
      <c r="LS131" s="518"/>
      <c r="LT131" s="518"/>
      <c r="LW131" s="518"/>
      <c r="LX131" s="518"/>
      <c r="MA131" s="518"/>
      <c r="MB131" s="518"/>
      <c r="ME131" s="518"/>
      <c r="MF131" s="518"/>
      <c r="MI131" s="518"/>
      <c r="MJ131" s="518"/>
      <c r="MM131" s="518"/>
      <c r="MN131" s="518"/>
      <c r="MQ131" s="518"/>
      <c r="MR131" s="518"/>
      <c r="MU131" s="518"/>
      <c r="MV131" s="518"/>
      <c r="MY131" s="518"/>
      <c r="MZ131" s="518"/>
      <c r="NC131" s="518"/>
      <c r="ND131" s="518"/>
      <c r="NG131" s="518"/>
      <c r="NH131" s="518"/>
      <c r="NK131" s="518"/>
      <c r="NL131" s="518"/>
      <c r="NO131" s="518"/>
      <c r="NP131" s="518"/>
      <c r="NS131" s="518"/>
      <c r="NT131" s="518"/>
      <c r="NW131" s="518"/>
      <c r="NX131" s="518"/>
      <c r="OA131" s="518"/>
      <c r="OB131" s="518"/>
      <c r="OE131" s="518"/>
      <c r="OF131" s="518"/>
      <c r="OI131" s="518"/>
      <c r="OJ131" s="518"/>
      <c r="OM131" s="518"/>
      <c r="ON131" s="518"/>
      <c r="OQ131" s="518"/>
      <c r="OR131" s="518"/>
      <c r="OU131" s="518"/>
      <c r="OV131" s="518"/>
      <c r="OY131" s="518"/>
      <c r="OZ131" s="518"/>
      <c r="PC131" s="518"/>
      <c r="PD131" s="518"/>
      <c r="PG131" s="518"/>
      <c r="PH131" s="518"/>
      <c r="PK131" s="518"/>
      <c r="PL131" s="518"/>
      <c r="PO131" s="518"/>
      <c r="PP131" s="518"/>
      <c r="PS131" s="518"/>
      <c r="PT131" s="518"/>
      <c r="PW131" s="518"/>
      <c r="PX131" s="518"/>
      <c r="QA131" s="518"/>
      <c r="QB131" s="518"/>
      <c r="QE131" s="518"/>
      <c r="QF131" s="518"/>
      <c r="QI131" s="518"/>
      <c r="QJ131" s="518"/>
      <c r="QM131" s="518"/>
      <c r="QN131" s="518"/>
      <c r="QQ131" s="518"/>
      <c r="QR131" s="518"/>
      <c r="QU131" s="518"/>
      <c r="QV131" s="518"/>
      <c r="QY131" s="518"/>
      <c r="QZ131" s="518"/>
      <c r="RC131" s="518"/>
      <c r="RD131" s="518"/>
      <c r="RG131" s="518"/>
      <c r="RH131" s="518"/>
      <c r="RK131" s="518"/>
      <c r="RL131" s="518"/>
      <c r="RO131" s="518"/>
      <c r="RP131" s="518"/>
      <c r="RS131" s="518"/>
      <c r="RT131" s="518"/>
      <c r="RW131" s="518"/>
      <c r="RX131" s="518"/>
      <c r="SA131" s="518"/>
      <c r="SB131" s="518"/>
      <c r="SE131" s="518"/>
      <c r="SF131" s="518"/>
      <c r="SI131" s="518"/>
      <c r="SJ131" s="518"/>
      <c r="SM131" s="518"/>
      <c r="SN131" s="518"/>
      <c r="SQ131" s="518"/>
      <c r="SR131" s="518"/>
      <c r="SU131" s="518"/>
      <c r="SV131" s="518"/>
      <c r="SY131" s="518"/>
      <c r="SZ131" s="518"/>
      <c r="TC131" s="518"/>
      <c r="TD131" s="518"/>
      <c r="TG131" s="518"/>
      <c r="TH131" s="518"/>
      <c r="TK131" s="518"/>
      <c r="TL131" s="518"/>
      <c r="TO131" s="518"/>
      <c r="TP131" s="518"/>
      <c r="TS131" s="518"/>
      <c r="TT131" s="518"/>
      <c r="TW131" s="518"/>
      <c r="TX131" s="518"/>
      <c r="UA131" s="518"/>
      <c r="UB131" s="518"/>
      <c r="UE131" s="518"/>
      <c r="UF131" s="518"/>
      <c r="UI131" s="518"/>
      <c r="UJ131" s="518"/>
      <c r="UM131" s="518"/>
      <c r="UN131" s="518"/>
      <c r="UQ131" s="518"/>
      <c r="UR131" s="518"/>
      <c r="UU131" s="518"/>
      <c r="UV131" s="518"/>
      <c r="UY131" s="518"/>
      <c r="UZ131" s="518"/>
      <c r="VC131" s="518"/>
      <c r="VD131" s="518"/>
      <c r="VG131" s="518"/>
      <c r="VH131" s="518"/>
      <c r="VK131" s="518"/>
      <c r="VL131" s="518"/>
      <c r="VO131" s="518"/>
      <c r="VP131" s="518"/>
      <c r="VS131" s="518"/>
      <c r="VT131" s="518"/>
      <c r="VW131" s="518"/>
      <c r="VX131" s="518"/>
      <c r="WA131" s="518"/>
      <c r="WB131" s="518"/>
      <c r="WE131" s="518"/>
      <c r="WF131" s="518"/>
      <c r="WI131" s="518"/>
      <c r="WJ131" s="518"/>
      <c r="WM131" s="518"/>
      <c r="WN131" s="518"/>
      <c r="WQ131" s="518"/>
      <c r="WR131" s="518"/>
      <c r="WU131" s="518"/>
      <c r="WV131" s="518"/>
      <c r="WY131" s="518"/>
      <c r="WZ131" s="518"/>
      <c r="XC131" s="518"/>
      <c r="XD131" s="518"/>
      <c r="XG131" s="518"/>
      <c r="XH131" s="518"/>
      <c r="XK131" s="518"/>
      <c r="XL131" s="518"/>
      <c r="XO131" s="518"/>
      <c r="XP131" s="518"/>
      <c r="XS131" s="518"/>
      <c r="XT131" s="518"/>
      <c r="XW131" s="518"/>
      <c r="XX131" s="518"/>
      <c r="YA131" s="518"/>
      <c r="YB131" s="518"/>
      <c r="YE131" s="518"/>
      <c r="YF131" s="518"/>
      <c r="YI131" s="518"/>
      <c r="YJ131" s="518"/>
      <c r="YM131" s="518"/>
      <c r="YN131" s="518"/>
      <c r="YQ131" s="518"/>
      <c r="YR131" s="518"/>
      <c r="YU131" s="518"/>
      <c r="YV131" s="518"/>
      <c r="YY131" s="518"/>
      <c r="YZ131" s="518"/>
      <c r="ZC131" s="518"/>
      <c r="ZD131" s="518"/>
      <c r="ZG131" s="518"/>
      <c r="ZH131" s="518"/>
      <c r="ZK131" s="518"/>
      <c r="ZL131" s="518"/>
      <c r="ZO131" s="518"/>
      <c r="ZP131" s="518"/>
      <c r="ZS131" s="518"/>
      <c r="ZT131" s="518"/>
      <c r="ZW131" s="518"/>
      <c r="ZX131" s="518"/>
      <c r="AAA131" s="518"/>
      <c r="AAB131" s="518"/>
      <c r="AAE131" s="518"/>
      <c r="AAF131" s="518"/>
      <c r="AAI131" s="518"/>
      <c r="AAJ131" s="518"/>
      <c r="AAM131" s="518"/>
      <c r="AAN131" s="518"/>
      <c r="AAQ131" s="518"/>
      <c r="AAR131" s="518"/>
      <c r="AAU131" s="518"/>
      <c r="AAV131" s="518"/>
      <c r="AAY131" s="518"/>
      <c r="AAZ131" s="518"/>
      <c r="ABC131" s="518"/>
      <c r="ABD131" s="518"/>
      <c r="ABG131" s="518"/>
      <c r="ABH131" s="518"/>
      <c r="ABK131" s="518"/>
      <c r="ABL131" s="518"/>
      <c r="ABO131" s="518"/>
      <c r="ABP131" s="518"/>
      <c r="ABS131" s="518"/>
      <c r="ABT131" s="518"/>
      <c r="ABW131" s="518"/>
      <c r="ABX131" s="518"/>
      <c r="ACA131" s="518"/>
      <c r="ACB131" s="518"/>
      <c r="ACE131" s="518"/>
      <c r="ACF131" s="518"/>
      <c r="ACI131" s="518"/>
      <c r="ACJ131" s="518"/>
      <c r="ACM131" s="518"/>
      <c r="ACN131" s="518"/>
      <c r="ACQ131" s="518"/>
      <c r="ACR131" s="518"/>
      <c r="ACU131" s="518"/>
      <c r="ACV131" s="518"/>
      <c r="ACY131" s="518"/>
      <c r="ACZ131" s="518"/>
      <c r="ADC131" s="518"/>
      <c r="ADD131" s="518"/>
      <c r="ADG131" s="518"/>
      <c r="ADH131" s="518"/>
      <c r="ADK131" s="518"/>
      <c r="ADL131" s="518"/>
      <c r="ADO131" s="518"/>
      <c r="ADP131" s="518"/>
      <c r="ADS131" s="518"/>
      <c r="ADT131" s="518"/>
      <c r="ADW131" s="518"/>
      <c r="ADX131" s="518"/>
      <c r="AEA131" s="518"/>
      <c r="AEB131" s="518"/>
      <c r="AEE131" s="518"/>
      <c r="AEF131" s="518"/>
      <c r="AEI131" s="518"/>
      <c r="AEJ131" s="518"/>
      <c r="AEM131" s="518"/>
      <c r="AEN131" s="518"/>
      <c r="AEQ131" s="518"/>
      <c r="AER131" s="518"/>
      <c r="AEU131" s="518"/>
      <c r="AEV131" s="518"/>
      <c r="AEY131" s="518"/>
      <c r="AEZ131" s="518"/>
      <c r="AFC131" s="518"/>
      <c r="AFD131" s="518"/>
      <c r="AFG131" s="518"/>
      <c r="AFH131" s="518"/>
      <c r="AFK131" s="518"/>
      <c r="AFL131" s="518"/>
      <c r="AFO131" s="518"/>
      <c r="AFP131" s="518"/>
      <c r="AFS131" s="518"/>
      <c r="AFT131" s="518"/>
      <c r="AFW131" s="518"/>
      <c r="AFX131" s="518"/>
      <c r="AGA131" s="518"/>
      <c r="AGB131" s="518"/>
      <c r="AGE131" s="518"/>
      <c r="AGF131" s="518"/>
      <c r="AGI131" s="518"/>
      <c r="AGJ131" s="518"/>
      <c r="AGM131" s="518"/>
      <c r="AGN131" s="518"/>
      <c r="AGQ131" s="518"/>
      <c r="AGR131" s="518"/>
      <c r="AGU131" s="518"/>
      <c r="AGV131" s="518"/>
      <c r="AGY131" s="518"/>
      <c r="AGZ131" s="518"/>
      <c r="AHC131" s="518"/>
      <c r="AHD131" s="518"/>
      <c r="AHG131" s="518"/>
      <c r="AHH131" s="518"/>
      <c r="AHK131" s="518"/>
      <c r="AHL131" s="518"/>
      <c r="AHO131" s="518"/>
      <c r="AHP131" s="518"/>
      <c r="AHS131" s="518"/>
      <c r="AHT131" s="518"/>
      <c r="AHW131" s="518"/>
      <c r="AHX131" s="518"/>
      <c r="AIA131" s="518"/>
      <c r="AIB131" s="518"/>
      <c r="AIE131" s="518"/>
      <c r="AIF131" s="518"/>
      <c r="AII131" s="518"/>
      <c r="AIJ131" s="518"/>
      <c r="AIM131" s="518"/>
      <c r="AIN131" s="518"/>
      <c r="AIQ131" s="518"/>
      <c r="AIR131" s="518"/>
      <c r="AIU131" s="518"/>
      <c r="AIV131" s="518"/>
      <c r="AIY131" s="518"/>
      <c r="AIZ131" s="518"/>
      <c r="AJC131" s="518"/>
      <c r="AJD131" s="518"/>
      <c r="AJG131" s="518"/>
      <c r="AJH131" s="518"/>
      <c r="AJK131" s="518"/>
      <c r="AJL131" s="518"/>
      <c r="AJO131" s="518"/>
      <c r="AJP131" s="518"/>
      <c r="AJS131" s="518"/>
      <c r="AJT131" s="518"/>
      <c r="AJW131" s="518"/>
      <c r="AJX131" s="518"/>
      <c r="AKA131" s="518"/>
      <c r="AKB131" s="518"/>
      <c r="AKE131" s="518"/>
      <c r="AKF131" s="518"/>
      <c r="AKI131" s="518"/>
      <c r="AKJ131" s="518"/>
      <c r="AKM131" s="518"/>
      <c r="AKN131" s="518"/>
      <c r="AKQ131" s="518"/>
      <c r="AKR131" s="518"/>
      <c r="AKU131" s="518"/>
      <c r="AKV131" s="518"/>
      <c r="AKY131" s="518"/>
      <c r="AKZ131" s="518"/>
      <c r="ALC131" s="518"/>
      <c r="ALD131" s="518"/>
      <c r="ALG131" s="518"/>
      <c r="ALH131" s="518"/>
      <c r="ALK131" s="518"/>
      <c r="ALL131" s="518"/>
      <c r="ALO131" s="518"/>
      <c r="ALP131" s="518"/>
      <c r="ALS131" s="518"/>
      <c r="ALT131" s="518"/>
      <c r="ALW131" s="518"/>
      <c r="ALX131" s="518"/>
      <c r="AMA131" s="518"/>
      <c r="AMB131" s="518"/>
      <c r="AME131" s="518"/>
      <c r="AMF131" s="518"/>
      <c r="AMI131" s="518"/>
      <c r="AMJ131" s="518"/>
    </row>
    <row r="132" customFormat="false" ht="15" hidden="true" customHeight="true" outlineLevel="0" collapsed="false">
      <c r="B132" s="467"/>
      <c r="C132" s="467" t="s">
        <v>294</v>
      </c>
      <c r="D132" s="467"/>
      <c r="E132" s="467"/>
      <c r="F132" s="467"/>
      <c r="G132" s="467"/>
      <c r="H132" s="467"/>
      <c r="I132" s="467"/>
      <c r="J132" s="467"/>
      <c r="K132" s="467"/>
      <c r="L132" s="517"/>
      <c r="O132" s="518"/>
      <c r="P132" s="518"/>
      <c r="S132" s="518"/>
      <c r="T132" s="518"/>
      <c r="W132" s="518"/>
      <c r="X132" s="518"/>
      <c r="AA132" s="518"/>
      <c r="AB132" s="518"/>
      <c r="AE132" s="518"/>
      <c r="AF132" s="518"/>
      <c r="AI132" s="518"/>
      <c r="AJ132" s="518"/>
      <c r="AM132" s="518"/>
      <c r="AN132" s="518"/>
      <c r="AQ132" s="518"/>
      <c r="AR132" s="518"/>
      <c r="AU132" s="518"/>
      <c r="AV132" s="518"/>
      <c r="AY132" s="518"/>
      <c r="AZ132" s="518"/>
      <c r="BC132" s="518"/>
      <c r="BD132" s="518"/>
      <c r="BG132" s="518"/>
      <c r="BH132" s="518"/>
      <c r="BK132" s="518"/>
      <c r="BL132" s="518"/>
      <c r="BO132" s="518"/>
      <c r="BP132" s="518"/>
      <c r="BS132" s="518"/>
      <c r="BT132" s="518"/>
      <c r="BW132" s="518"/>
      <c r="BX132" s="518"/>
      <c r="CA132" s="518"/>
      <c r="CB132" s="518"/>
      <c r="CE132" s="518"/>
      <c r="CF132" s="518"/>
      <c r="CI132" s="518"/>
      <c r="CJ132" s="518"/>
      <c r="CM132" s="518"/>
      <c r="CN132" s="518"/>
      <c r="CQ132" s="518"/>
      <c r="CR132" s="518"/>
      <c r="CU132" s="518"/>
      <c r="CV132" s="518"/>
      <c r="CY132" s="518"/>
      <c r="CZ132" s="518"/>
      <c r="DC132" s="518"/>
      <c r="DD132" s="518"/>
      <c r="DG132" s="518"/>
      <c r="DH132" s="518"/>
      <c r="DK132" s="518"/>
      <c r="DL132" s="518"/>
      <c r="DO132" s="518"/>
      <c r="DP132" s="518"/>
      <c r="DS132" s="518"/>
      <c r="DT132" s="518"/>
      <c r="DW132" s="518"/>
      <c r="DX132" s="518"/>
      <c r="EA132" s="518"/>
      <c r="EB132" s="518"/>
      <c r="EE132" s="518"/>
      <c r="EF132" s="518"/>
      <c r="EI132" s="518"/>
      <c r="EJ132" s="518"/>
      <c r="EM132" s="518"/>
      <c r="EN132" s="518"/>
      <c r="EQ132" s="518"/>
      <c r="ER132" s="518"/>
      <c r="EU132" s="518"/>
      <c r="EV132" s="518"/>
      <c r="EY132" s="518"/>
      <c r="EZ132" s="518"/>
      <c r="FC132" s="518"/>
      <c r="FD132" s="518"/>
      <c r="FG132" s="518"/>
      <c r="FH132" s="518"/>
      <c r="FK132" s="518"/>
      <c r="FL132" s="518"/>
      <c r="FO132" s="518"/>
      <c r="FP132" s="518"/>
      <c r="FS132" s="518"/>
      <c r="FT132" s="518"/>
      <c r="FW132" s="518"/>
      <c r="FX132" s="518"/>
      <c r="GA132" s="518"/>
      <c r="GB132" s="518"/>
      <c r="GE132" s="518"/>
      <c r="GF132" s="518"/>
      <c r="GI132" s="518"/>
      <c r="GJ132" s="518"/>
      <c r="GM132" s="518"/>
      <c r="GN132" s="518"/>
      <c r="GQ132" s="518"/>
      <c r="GR132" s="518"/>
      <c r="GU132" s="518"/>
      <c r="GV132" s="518"/>
      <c r="GY132" s="518"/>
      <c r="GZ132" s="518"/>
      <c r="HC132" s="518"/>
      <c r="HD132" s="518"/>
      <c r="HG132" s="518"/>
      <c r="HH132" s="518"/>
      <c r="HK132" s="518"/>
      <c r="HL132" s="518"/>
      <c r="HO132" s="518"/>
      <c r="HP132" s="518"/>
      <c r="HS132" s="518"/>
      <c r="HT132" s="518"/>
      <c r="HW132" s="518"/>
      <c r="HX132" s="518"/>
      <c r="IA132" s="518"/>
      <c r="IB132" s="518"/>
      <c r="IE132" s="518"/>
      <c r="IF132" s="518"/>
      <c r="II132" s="518"/>
      <c r="IJ132" s="518"/>
      <c r="IM132" s="518"/>
      <c r="IN132" s="518"/>
      <c r="IQ132" s="518"/>
      <c r="IR132" s="518"/>
      <c r="IU132" s="518"/>
      <c r="IV132" s="518"/>
      <c r="IY132" s="518"/>
      <c r="IZ132" s="518"/>
      <c r="JC132" s="518"/>
      <c r="JD132" s="518"/>
      <c r="JG132" s="518"/>
      <c r="JH132" s="518"/>
      <c r="JK132" s="518"/>
      <c r="JL132" s="518"/>
      <c r="JO132" s="518"/>
      <c r="JP132" s="518"/>
      <c r="JS132" s="518"/>
      <c r="JT132" s="518"/>
      <c r="JW132" s="518"/>
      <c r="JX132" s="518"/>
      <c r="KA132" s="518"/>
      <c r="KB132" s="518"/>
      <c r="KE132" s="518"/>
      <c r="KF132" s="518"/>
      <c r="KI132" s="518"/>
      <c r="KJ132" s="518"/>
      <c r="KM132" s="518"/>
      <c r="KN132" s="518"/>
      <c r="KQ132" s="518"/>
      <c r="KR132" s="518"/>
      <c r="KU132" s="518"/>
      <c r="KV132" s="518"/>
      <c r="KY132" s="518"/>
      <c r="KZ132" s="518"/>
      <c r="LC132" s="518"/>
      <c r="LD132" s="518"/>
      <c r="LG132" s="518"/>
      <c r="LH132" s="518"/>
      <c r="LK132" s="518"/>
      <c r="LL132" s="518"/>
      <c r="LO132" s="518"/>
      <c r="LP132" s="518"/>
      <c r="LS132" s="518"/>
      <c r="LT132" s="518"/>
      <c r="LW132" s="518"/>
      <c r="LX132" s="518"/>
      <c r="MA132" s="518"/>
      <c r="MB132" s="518"/>
      <c r="ME132" s="518"/>
      <c r="MF132" s="518"/>
      <c r="MI132" s="518"/>
      <c r="MJ132" s="518"/>
      <c r="MM132" s="518"/>
      <c r="MN132" s="518"/>
      <c r="MQ132" s="518"/>
      <c r="MR132" s="518"/>
      <c r="MU132" s="518"/>
      <c r="MV132" s="518"/>
      <c r="MY132" s="518"/>
      <c r="MZ132" s="518"/>
      <c r="NC132" s="518"/>
      <c r="ND132" s="518"/>
      <c r="NG132" s="518"/>
      <c r="NH132" s="518"/>
      <c r="NK132" s="518"/>
      <c r="NL132" s="518"/>
      <c r="NO132" s="518"/>
      <c r="NP132" s="518"/>
      <c r="NS132" s="518"/>
      <c r="NT132" s="518"/>
      <c r="NW132" s="518"/>
      <c r="NX132" s="518"/>
      <c r="OA132" s="518"/>
      <c r="OB132" s="518"/>
      <c r="OE132" s="518"/>
      <c r="OF132" s="518"/>
      <c r="OI132" s="518"/>
      <c r="OJ132" s="518"/>
      <c r="OM132" s="518"/>
      <c r="ON132" s="518"/>
      <c r="OQ132" s="518"/>
      <c r="OR132" s="518"/>
      <c r="OU132" s="518"/>
      <c r="OV132" s="518"/>
      <c r="OY132" s="518"/>
      <c r="OZ132" s="518"/>
      <c r="PC132" s="518"/>
      <c r="PD132" s="518"/>
      <c r="PG132" s="518"/>
      <c r="PH132" s="518"/>
      <c r="PK132" s="518"/>
      <c r="PL132" s="518"/>
      <c r="PO132" s="518"/>
      <c r="PP132" s="518"/>
      <c r="PS132" s="518"/>
      <c r="PT132" s="518"/>
      <c r="PW132" s="518"/>
      <c r="PX132" s="518"/>
      <c r="QA132" s="518"/>
      <c r="QB132" s="518"/>
      <c r="QE132" s="518"/>
      <c r="QF132" s="518"/>
      <c r="QI132" s="518"/>
      <c r="QJ132" s="518"/>
      <c r="QM132" s="518"/>
      <c r="QN132" s="518"/>
      <c r="QQ132" s="518"/>
      <c r="QR132" s="518"/>
      <c r="QU132" s="518"/>
      <c r="QV132" s="518"/>
      <c r="QY132" s="518"/>
      <c r="QZ132" s="518"/>
      <c r="RC132" s="518"/>
      <c r="RD132" s="518"/>
      <c r="RG132" s="518"/>
      <c r="RH132" s="518"/>
      <c r="RK132" s="518"/>
      <c r="RL132" s="518"/>
      <c r="RO132" s="518"/>
      <c r="RP132" s="518"/>
      <c r="RS132" s="518"/>
      <c r="RT132" s="518"/>
      <c r="RW132" s="518"/>
      <c r="RX132" s="518"/>
      <c r="SA132" s="518"/>
      <c r="SB132" s="518"/>
      <c r="SE132" s="518"/>
      <c r="SF132" s="518"/>
      <c r="SI132" s="518"/>
      <c r="SJ132" s="518"/>
      <c r="SM132" s="518"/>
      <c r="SN132" s="518"/>
      <c r="SQ132" s="518"/>
      <c r="SR132" s="518"/>
      <c r="SU132" s="518"/>
      <c r="SV132" s="518"/>
      <c r="SY132" s="518"/>
      <c r="SZ132" s="518"/>
      <c r="TC132" s="518"/>
      <c r="TD132" s="518"/>
      <c r="TG132" s="518"/>
      <c r="TH132" s="518"/>
      <c r="TK132" s="518"/>
      <c r="TL132" s="518"/>
      <c r="TO132" s="518"/>
      <c r="TP132" s="518"/>
      <c r="TS132" s="518"/>
      <c r="TT132" s="518"/>
      <c r="TW132" s="518"/>
      <c r="TX132" s="518"/>
      <c r="UA132" s="518"/>
      <c r="UB132" s="518"/>
      <c r="UE132" s="518"/>
      <c r="UF132" s="518"/>
      <c r="UI132" s="518"/>
      <c r="UJ132" s="518"/>
      <c r="UM132" s="518"/>
      <c r="UN132" s="518"/>
      <c r="UQ132" s="518"/>
      <c r="UR132" s="518"/>
      <c r="UU132" s="518"/>
      <c r="UV132" s="518"/>
      <c r="UY132" s="518"/>
      <c r="UZ132" s="518"/>
      <c r="VC132" s="518"/>
      <c r="VD132" s="518"/>
      <c r="VG132" s="518"/>
      <c r="VH132" s="518"/>
      <c r="VK132" s="518"/>
      <c r="VL132" s="518"/>
      <c r="VO132" s="518"/>
      <c r="VP132" s="518"/>
      <c r="VS132" s="518"/>
      <c r="VT132" s="518"/>
      <c r="VW132" s="518"/>
      <c r="VX132" s="518"/>
      <c r="WA132" s="518"/>
      <c r="WB132" s="518"/>
      <c r="WE132" s="518"/>
      <c r="WF132" s="518"/>
      <c r="WI132" s="518"/>
      <c r="WJ132" s="518"/>
      <c r="WM132" s="518"/>
      <c r="WN132" s="518"/>
      <c r="WQ132" s="518"/>
      <c r="WR132" s="518"/>
      <c r="WU132" s="518"/>
      <c r="WV132" s="518"/>
      <c r="WY132" s="518"/>
      <c r="WZ132" s="518"/>
      <c r="XC132" s="518"/>
      <c r="XD132" s="518"/>
      <c r="XG132" s="518"/>
      <c r="XH132" s="518"/>
      <c r="XK132" s="518"/>
      <c r="XL132" s="518"/>
      <c r="XO132" s="518"/>
      <c r="XP132" s="518"/>
      <c r="XS132" s="518"/>
      <c r="XT132" s="518"/>
      <c r="XW132" s="518"/>
      <c r="XX132" s="518"/>
      <c r="YA132" s="518"/>
      <c r="YB132" s="518"/>
      <c r="YE132" s="518"/>
      <c r="YF132" s="518"/>
      <c r="YI132" s="518"/>
      <c r="YJ132" s="518"/>
      <c r="YM132" s="518"/>
      <c r="YN132" s="518"/>
      <c r="YQ132" s="518"/>
      <c r="YR132" s="518"/>
      <c r="YU132" s="518"/>
      <c r="YV132" s="518"/>
      <c r="YY132" s="518"/>
      <c r="YZ132" s="518"/>
      <c r="ZC132" s="518"/>
      <c r="ZD132" s="518"/>
      <c r="ZG132" s="518"/>
      <c r="ZH132" s="518"/>
      <c r="ZK132" s="518"/>
      <c r="ZL132" s="518"/>
      <c r="ZO132" s="518"/>
      <c r="ZP132" s="518"/>
      <c r="ZS132" s="518"/>
      <c r="ZT132" s="518"/>
      <c r="ZW132" s="518"/>
      <c r="ZX132" s="518"/>
      <c r="AAA132" s="518"/>
      <c r="AAB132" s="518"/>
      <c r="AAE132" s="518"/>
      <c r="AAF132" s="518"/>
      <c r="AAI132" s="518"/>
      <c r="AAJ132" s="518"/>
      <c r="AAM132" s="518"/>
      <c r="AAN132" s="518"/>
      <c r="AAQ132" s="518"/>
      <c r="AAR132" s="518"/>
      <c r="AAU132" s="518"/>
      <c r="AAV132" s="518"/>
      <c r="AAY132" s="518"/>
      <c r="AAZ132" s="518"/>
      <c r="ABC132" s="518"/>
      <c r="ABD132" s="518"/>
      <c r="ABG132" s="518"/>
      <c r="ABH132" s="518"/>
      <c r="ABK132" s="518"/>
      <c r="ABL132" s="518"/>
      <c r="ABO132" s="518"/>
      <c r="ABP132" s="518"/>
      <c r="ABS132" s="518"/>
      <c r="ABT132" s="518"/>
      <c r="ABW132" s="518"/>
      <c r="ABX132" s="518"/>
      <c r="ACA132" s="518"/>
      <c r="ACB132" s="518"/>
      <c r="ACE132" s="518"/>
      <c r="ACF132" s="518"/>
      <c r="ACI132" s="518"/>
      <c r="ACJ132" s="518"/>
      <c r="ACM132" s="518"/>
      <c r="ACN132" s="518"/>
      <c r="ACQ132" s="518"/>
      <c r="ACR132" s="518"/>
      <c r="ACU132" s="518"/>
      <c r="ACV132" s="518"/>
      <c r="ACY132" s="518"/>
      <c r="ACZ132" s="518"/>
      <c r="ADC132" s="518"/>
      <c r="ADD132" s="518"/>
      <c r="ADG132" s="518"/>
      <c r="ADH132" s="518"/>
      <c r="ADK132" s="518"/>
      <c r="ADL132" s="518"/>
      <c r="ADO132" s="518"/>
      <c r="ADP132" s="518"/>
      <c r="ADS132" s="518"/>
      <c r="ADT132" s="518"/>
      <c r="ADW132" s="518"/>
      <c r="ADX132" s="518"/>
      <c r="AEA132" s="518"/>
      <c r="AEB132" s="518"/>
      <c r="AEE132" s="518"/>
      <c r="AEF132" s="518"/>
      <c r="AEI132" s="518"/>
      <c r="AEJ132" s="518"/>
      <c r="AEM132" s="518"/>
      <c r="AEN132" s="518"/>
      <c r="AEQ132" s="518"/>
      <c r="AER132" s="518"/>
      <c r="AEU132" s="518"/>
      <c r="AEV132" s="518"/>
      <c r="AEY132" s="518"/>
      <c r="AEZ132" s="518"/>
      <c r="AFC132" s="518"/>
      <c r="AFD132" s="518"/>
      <c r="AFG132" s="518"/>
      <c r="AFH132" s="518"/>
      <c r="AFK132" s="518"/>
      <c r="AFL132" s="518"/>
      <c r="AFO132" s="518"/>
      <c r="AFP132" s="518"/>
      <c r="AFS132" s="518"/>
      <c r="AFT132" s="518"/>
      <c r="AFW132" s="518"/>
      <c r="AFX132" s="518"/>
      <c r="AGA132" s="518"/>
      <c r="AGB132" s="518"/>
      <c r="AGE132" s="518"/>
      <c r="AGF132" s="518"/>
      <c r="AGI132" s="518"/>
      <c r="AGJ132" s="518"/>
      <c r="AGM132" s="518"/>
      <c r="AGN132" s="518"/>
      <c r="AGQ132" s="518"/>
      <c r="AGR132" s="518"/>
      <c r="AGU132" s="518"/>
      <c r="AGV132" s="518"/>
      <c r="AGY132" s="518"/>
      <c r="AGZ132" s="518"/>
      <c r="AHC132" s="518"/>
      <c r="AHD132" s="518"/>
      <c r="AHG132" s="518"/>
      <c r="AHH132" s="518"/>
      <c r="AHK132" s="518"/>
      <c r="AHL132" s="518"/>
      <c r="AHO132" s="518"/>
      <c r="AHP132" s="518"/>
      <c r="AHS132" s="518"/>
      <c r="AHT132" s="518"/>
      <c r="AHW132" s="518"/>
      <c r="AHX132" s="518"/>
      <c r="AIA132" s="518"/>
      <c r="AIB132" s="518"/>
      <c r="AIE132" s="518"/>
      <c r="AIF132" s="518"/>
      <c r="AII132" s="518"/>
      <c r="AIJ132" s="518"/>
      <c r="AIM132" s="518"/>
      <c r="AIN132" s="518"/>
      <c r="AIQ132" s="518"/>
      <c r="AIR132" s="518"/>
      <c r="AIU132" s="518"/>
      <c r="AIV132" s="518"/>
      <c r="AIY132" s="518"/>
      <c r="AIZ132" s="518"/>
      <c r="AJC132" s="518"/>
      <c r="AJD132" s="518"/>
      <c r="AJG132" s="518"/>
      <c r="AJH132" s="518"/>
      <c r="AJK132" s="518"/>
      <c r="AJL132" s="518"/>
      <c r="AJO132" s="518"/>
      <c r="AJP132" s="518"/>
      <c r="AJS132" s="518"/>
      <c r="AJT132" s="518"/>
      <c r="AJW132" s="518"/>
      <c r="AJX132" s="518"/>
      <c r="AKA132" s="518"/>
      <c r="AKB132" s="518"/>
      <c r="AKE132" s="518"/>
      <c r="AKF132" s="518"/>
      <c r="AKI132" s="518"/>
      <c r="AKJ132" s="518"/>
      <c r="AKM132" s="518"/>
      <c r="AKN132" s="518"/>
      <c r="AKQ132" s="518"/>
      <c r="AKR132" s="518"/>
      <c r="AKU132" s="518"/>
      <c r="AKV132" s="518"/>
      <c r="AKY132" s="518"/>
      <c r="AKZ132" s="518"/>
      <c r="ALC132" s="518"/>
      <c r="ALD132" s="518"/>
      <c r="ALG132" s="518"/>
      <c r="ALH132" s="518"/>
      <c r="ALK132" s="518"/>
      <c r="ALL132" s="518"/>
      <c r="ALO132" s="518"/>
      <c r="ALP132" s="518"/>
      <c r="ALS132" s="518"/>
      <c r="ALT132" s="518"/>
      <c r="ALW132" s="518"/>
      <c r="ALX132" s="518"/>
      <c r="AMA132" s="518"/>
      <c r="AMB132" s="518"/>
      <c r="AME132" s="518"/>
      <c r="AMF132" s="518"/>
      <c r="AMI132" s="518"/>
      <c r="AMJ132" s="518"/>
    </row>
    <row r="133" customFormat="false" ht="15" hidden="true" customHeight="true" outlineLevel="0" collapsed="false">
      <c r="B133" s="467"/>
      <c r="C133" s="467" t="s">
        <v>47</v>
      </c>
      <c r="D133" s="467" t="s">
        <v>306</v>
      </c>
      <c r="E133" s="467"/>
      <c r="F133" s="467"/>
      <c r="G133" s="467"/>
      <c r="H133" s="467"/>
      <c r="I133" s="467"/>
      <c r="J133" s="467"/>
      <c r="K133" s="467"/>
      <c r="L133" s="517"/>
      <c r="O133" s="518"/>
      <c r="P133" s="518"/>
      <c r="S133" s="518"/>
      <c r="T133" s="518"/>
      <c r="W133" s="518"/>
      <c r="X133" s="518"/>
      <c r="AA133" s="518"/>
      <c r="AB133" s="518"/>
      <c r="AE133" s="518"/>
      <c r="AF133" s="518"/>
      <c r="AI133" s="518"/>
      <c r="AJ133" s="518"/>
      <c r="AM133" s="518"/>
      <c r="AN133" s="518"/>
      <c r="AQ133" s="518"/>
      <c r="AR133" s="518"/>
      <c r="AU133" s="518"/>
      <c r="AV133" s="518"/>
      <c r="AY133" s="518"/>
      <c r="AZ133" s="518"/>
      <c r="BC133" s="518"/>
      <c r="BD133" s="518"/>
      <c r="BG133" s="518"/>
      <c r="BH133" s="518"/>
      <c r="BK133" s="518"/>
      <c r="BL133" s="518"/>
      <c r="BO133" s="518"/>
      <c r="BP133" s="518"/>
      <c r="BS133" s="518"/>
      <c r="BT133" s="518"/>
      <c r="BW133" s="518"/>
      <c r="BX133" s="518"/>
      <c r="CA133" s="518"/>
      <c r="CB133" s="518"/>
      <c r="CE133" s="518"/>
      <c r="CF133" s="518"/>
      <c r="CI133" s="518"/>
      <c r="CJ133" s="518"/>
      <c r="CM133" s="518"/>
      <c r="CN133" s="518"/>
      <c r="CQ133" s="518"/>
      <c r="CR133" s="518"/>
      <c r="CU133" s="518"/>
      <c r="CV133" s="518"/>
      <c r="CY133" s="518"/>
      <c r="CZ133" s="518"/>
      <c r="DC133" s="518"/>
      <c r="DD133" s="518"/>
      <c r="DG133" s="518"/>
      <c r="DH133" s="518"/>
      <c r="DK133" s="518"/>
      <c r="DL133" s="518"/>
      <c r="DO133" s="518"/>
      <c r="DP133" s="518"/>
      <c r="DS133" s="518"/>
      <c r="DT133" s="518"/>
      <c r="DW133" s="518"/>
      <c r="DX133" s="518"/>
      <c r="EA133" s="518"/>
      <c r="EB133" s="518"/>
      <c r="EE133" s="518"/>
      <c r="EF133" s="518"/>
      <c r="EI133" s="518"/>
      <c r="EJ133" s="518"/>
      <c r="EM133" s="518"/>
      <c r="EN133" s="518"/>
      <c r="EQ133" s="518"/>
      <c r="ER133" s="518"/>
      <c r="EU133" s="518"/>
      <c r="EV133" s="518"/>
      <c r="EY133" s="518"/>
      <c r="EZ133" s="518"/>
      <c r="FC133" s="518"/>
      <c r="FD133" s="518"/>
      <c r="FG133" s="518"/>
      <c r="FH133" s="518"/>
      <c r="FK133" s="518"/>
      <c r="FL133" s="518"/>
      <c r="FO133" s="518"/>
      <c r="FP133" s="518"/>
      <c r="FS133" s="518"/>
      <c r="FT133" s="518"/>
      <c r="FW133" s="518"/>
      <c r="FX133" s="518"/>
      <c r="GA133" s="518"/>
      <c r="GB133" s="518"/>
      <c r="GE133" s="518"/>
      <c r="GF133" s="518"/>
      <c r="GI133" s="518"/>
      <c r="GJ133" s="518"/>
      <c r="GM133" s="518"/>
      <c r="GN133" s="518"/>
      <c r="GQ133" s="518"/>
      <c r="GR133" s="518"/>
      <c r="GU133" s="518"/>
      <c r="GV133" s="518"/>
      <c r="GY133" s="518"/>
      <c r="GZ133" s="518"/>
      <c r="HC133" s="518"/>
      <c r="HD133" s="518"/>
      <c r="HG133" s="518"/>
      <c r="HH133" s="518"/>
      <c r="HK133" s="518"/>
      <c r="HL133" s="518"/>
      <c r="HO133" s="518"/>
      <c r="HP133" s="518"/>
      <c r="HS133" s="518"/>
      <c r="HT133" s="518"/>
      <c r="HW133" s="518"/>
      <c r="HX133" s="518"/>
      <c r="IA133" s="518"/>
      <c r="IB133" s="518"/>
      <c r="IE133" s="518"/>
      <c r="IF133" s="518"/>
      <c r="II133" s="518"/>
      <c r="IJ133" s="518"/>
      <c r="IM133" s="518"/>
      <c r="IN133" s="518"/>
      <c r="IQ133" s="518"/>
      <c r="IR133" s="518"/>
      <c r="IU133" s="518"/>
      <c r="IV133" s="518"/>
      <c r="IY133" s="518"/>
      <c r="IZ133" s="518"/>
      <c r="JC133" s="518"/>
      <c r="JD133" s="518"/>
      <c r="JG133" s="518"/>
      <c r="JH133" s="518"/>
      <c r="JK133" s="518"/>
      <c r="JL133" s="518"/>
      <c r="JO133" s="518"/>
      <c r="JP133" s="518"/>
      <c r="JS133" s="518"/>
      <c r="JT133" s="518"/>
      <c r="JW133" s="518"/>
      <c r="JX133" s="518"/>
      <c r="KA133" s="518"/>
      <c r="KB133" s="518"/>
      <c r="KE133" s="518"/>
      <c r="KF133" s="518"/>
      <c r="KI133" s="518"/>
      <c r="KJ133" s="518"/>
      <c r="KM133" s="518"/>
      <c r="KN133" s="518"/>
      <c r="KQ133" s="518"/>
      <c r="KR133" s="518"/>
      <c r="KU133" s="518"/>
      <c r="KV133" s="518"/>
      <c r="KY133" s="518"/>
      <c r="KZ133" s="518"/>
      <c r="LC133" s="518"/>
      <c r="LD133" s="518"/>
      <c r="LG133" s="518"/>
      <c r="LH133" s="518"/>
      <c r="LK133" s="518"/>
      <c r="LL133" s="518"/>
      <c r="LO133" s="518"/>
      <c r="LP133" s="518"/>
      <c r="LS133" s="518"/>
      <c r="LT133" s="518"/>
      <c r="LW133" s="518"/>
      <c r="LX133" s="518"/>
      <c r="MA133" s="518"/>
      <c r="MB133" s="518"/>
      <c r="ME133" s="518"/>
      <c r="MF133" s="518"/>
      <c r="MI133" s="518"/>
      <c r="MJ133" s="518"/>
      <c r="MM133" s="518"/>
      <c r="MN133" s="518"/>
      <c r="MQ133" s="518"/>
      <c r="MR133" s="518"/>
      <c r="MU133" s="518"/>
      <c r="MV133" s="518"/>
      <c r="MY133" s="518"/>
      <c r="MZ133" s="518"/>
      <c r="NC133" s="518"/>
      <c r="ND133" s="518"/>
      <c r="NG133" s="518"/>
      <c r="NH133" s="518"/>
      <c r="NK133" s="518"/>
      <c r="NL133" s="518"/>
      <c r="NO133" s="518"/>
      <c r="NP133" s="518"/>
      <c r="NS133" s="518"/>
      <c r="NT133" s="518"/>
      <c r="NW133" s="518"/>
      <c r="NX133" s="518"/>
      <c r="OA133" s="518"/>
      <c r="OB133" s="518"/>
      <c r="OE133" s="518"/>
      <c r="OF133" s="518"/>
      <c r="OI133" s="518"/>
      <c r="OJ133" s="518"/>
      <c r="OM133" s="518"/>
      <c r="ON133" s="518"/>
      <c r="OQ133" s="518"/>
      <c r="OR133" s="518"/>
      <c r="OU133" s="518"/>
      <c r="OV133" s="518"/>
      <c r="OY133" s="518"/>
      <c r="OZ133" s="518"/>
      <c r="PC133" s="518"/>
      <c r="PD133" s="518"/>
      <c r="PG133" s="518"/>
      <c r="PH133" s="518"/>
      <c r="PK133" s="518"/>
      <c r="PL133" s="518"/>
      <c r="PO133" s="518"/>
      <c r="PP133" s="518"/>
      <c r="PS133" s="518"/>
      <c r="PT133" s="518"/>
      <c r="PW133" s="518"/>
      <c r="PX133" s="518"/>
      <c r="QA133" s="518"/>
      <c r="QB133" s="518"/>
      <c r="QE133" s="518"/>
      <c r="QF133" s="518"/>
      <c r="QI133" s="518"/>
      <c r="QJ133" s="518"/>
      <c r="QM133" s="518"/>
      <c r="QN133" s="518"/>
      <c r="QQ133" s="518"/>
      <c r="QR133" s="518"/>
      <c r="QU133" s="518"/>
      <c r="QV133" s="518"/>
      <c r="QY133" s="518"/>
      <c r="QZ133" s="518"/>
      <c r="RC133" s="518"/>
      <c r="RD133" s="518"/>
      <c r="RG133" s="518"/>
      <c r="RH133" s="518"/>
      <c r="RK133" s="518"/>
      <c r="RL133" s="518"/>
      <c r="RO133" s="518"/>
      <c r="RP133" s="518"/>
      <c r="RS133" s="518"/>
      <c r="RT133" s="518"/>
      <c r="RW133" s="518"/>
      <c r="RX133" s="518"/>
      <c r="SA133" s="518"/>
      <c r="SB133" s="518"/>
      <c r="SE133" s="518"/>
      <c r="SF133" s="518"/>
      <c r="SI133" s="518"/>
      <c r="SJ133" s="518"/>
      <c r="SM133" s="518"/>
      <c r="SN133" s="518"/>
      <c r="SQ133" s="518"/>
      <c r="SR133" s="518"/>
      <c r="SU133" s="518"/>
      <c r="SV133" s="518"/>
      <c r="SY133" s="518"/>
      <c r="SZ133" s="518"/>
      <c r="TC133" s="518"/>
      <c r="TD133" s="518"/>
      <c r="TG133" s="518"/>
      <c r="TH133" s="518"/>
      <c r="TK133" s="518"/>
      <c r="TL133" s="518"/>
      <c r="TO133" s="518"/>
      <c r="TP133" s="518"/>
      <c r="TS133" s="518"/>
      <c r="TT133" s="518"/>
      <c r="TW133" s="518"/>
      <c r="TX133" s="518"/>
      <c r="UA133" s="518"/>
      <c r="UB133" s="518"/>
      <c r="UE133" s="518"/>
      <c r="UF133" s="518"/>
      <c r="UI133" s="518"/>
      <c r="UJ133" s="518"/>
      <c r="UM133" s="518"/>
      <c r="UN133" s="518"/>
      <c r="UQ133" s="518"/>
      <c r="UR133" s="518"/>
      <c r="UU133" s="518"/>
      <c r="UV133" s="518"/>
      <c r="UY133" s="518"/>
      <c r="UZ133" s="518"/>
      <c r="VC133" s="518"/>
      <c r="VD133" s="518"/>
      <c r="VG133" s="518"/>
      <c r="VH133" s="518"/>
      <c r="VK133" s="518"/>
      <c r="VL133" s="518"/>
      <c r="VO133" s="518"/>
      <c r="VP133" s="518"/>
      <c r="VS133" s="518"/>
      <c r="VT133" s="518"/>
      <c r="VW133" s="518"/>
      <c r="VX133" s="518"/>
      <c r="WA133" s="518"/>
      <c r="WB133" s="518"/>
      <c r="WE133" s="518"/>
      <c r="WF133" s="518"/>
      <c r="WI133" s="518"/>
      <c r="WJ133" s="518"/>
      <c r="WM133" s="518"/>
      <c r="WN133" s="518"/>
      <c r="WQ133" s="518"/>
      <c r="WR133" s="518"/>
      <c r="WU133" s="518"/>
      <c r="WV133" s="518"/>
      <c r="WY133" s="518"/>
      <c r="WZ133" s="518"/>
      <c r="XC133" s="518"/>
      <c r="XD133" s="518"/>
      <c r="XG133" s="518"/>
      <c r="XH133" s="518"/>
      <c r="XK133" s="518"/>
      <c r="XL133" s="518"/>
      <c r="XO133" s="518"/>
      <c r="XP133" s="518"/>
      <c r="XS133" s="518"/>
      <c r="XT133" s="518"/>
      <c r="XW133" s="518"/>
      <c r="XX133" s="518"/>
      <c r="YA133" s="518"/>
      <c r="YB133" s="518"/>
      <c r="YE133" s="518"/>
      <c r="YF133" s="518"/>
      <c r="YI133" s="518"/>
      <c r="YJ133" s="518"/>
      <c r="YM133" s="518"/>
      <c r="YN133" s="518"/>
      <c r="YQ133" s="518"/>
      <c r="YR133" s="518"/>
      <c r="YU133" s="518"/>
      <c r="YV133" s="518"/>
      <c r="YY133" s="518"/>
      <c r="YZ133" s="518"/>
      <c r="ZC133" s="518"/>
      <c r="ZD133" s="518"/>
      <c r="ZG133" s="518"/>
      <c r="ZH133" s="518"/>
      <c r="ZK133" s="518"/>
      <c r="ZL133" s="518"/>
      <c r="ZO133" s="518"/>
      <c r="ZP133" s="518"/>
      <c r="ZS133" s="518"/>
      <c r="ZT133" s="518"/>
      <c r="ZW133" s="518"/>
      <c r="ZX133" s="518"/>
      <c r="AAA133" s="518"/>
      <c r="AAB133" s="518"/>
      <c r="AAE133" s="518"/>
      <c r="AAF133" s="518"/>
      <c r="AAI133" s="518"/>
      <c r="AAJ133" s="518"/>
      <c r="AAM133" s="518"/>
      <c r="AAN133" s="518"/>
      <c r="AAQ133" s="518"/>
      <c r="AAR133" s="518"/>
      <c r="AAU133" s="518"/>
      <c r="AAV133" s="518"/>
      <c r="AAY133" s="518"/>
      <c r="AAZ133" s="518"/>
      <c r="ABC133" s="518"/>
      <c r="ABD133" s="518"/>
      <c r="ABG133" s="518"/>
      <c r="ABH133" s="518"/>
      <c r="ABK133" s="518"/>
      <c r="ABL133" s="518"/>
      <c r="ABO133" s="518"/>
      <c r="ABP133" s="518"/>
      <c r="ABS133" s="518"/>
      <c r="ABT133" s="518"/>
      <c r="ABW133" s="518"/>
      <c r="ABX133" s="518"/>
      <c r="ACA133" s="518"/>
      <c r="ACB133" s="518"/>
      <c r="ACE133" s="518"/>
      <c r="ACF133" s="518"/>
      <c r="ACI133" s="518"/>
      <c r="ACJ133" s="518"/>
      <c r="ACM133" s="518"/>
      <c r="ACN133" s="518"/>
      <c r="ACQ133" s="518"/>
      <c r="ACR133" s="518"/>
      <c r="ACU133" s="518"/>
      <c r="ACV133" s="518"/>
      <c r="ACY133" s="518"/>
      <c r="ACZ133" s="518"/>
      <c r="ADC133" s="518"/>
      <c r="ADD133" s="518"/>
      <c r="ADG133" s="518"/>
      <c r="ADH133" s="518"/>
      <c r="ADK133" s="518"/>
      <c r="ADL133" s="518"/>
      <c r="ADO133" s="518"/>
      <c r="ADP133" s="518"/>
      <c r="ADS133" s="518"/>
      <c r="ADT133" s="518"/>
      <c r="ADW133" s="518"/>
      <c r="ADX133" s="518"/>
      <c r="AEA133" s="518"/>
      <c r="AEB133" s="518"/>
      <c r="AEE133" s="518"/>
      <c r="AEF133" s="518"/>
      <c r="AEI133" s="518"/>
      <c r="AEJ133" s="518"/>
      <c r="AEM133" s="518"/>
      <c r="AEN133" s="518"/>
      <c r="AEQ133" s="518"/>
      <c r="AER133" s="518"/>
      <c r="AEU133" s="518"/>
      <c r="AEV133" s="518"/>
      <c r="AEY133" s="518"/>
      <c r="AEZ133" s="518"/>
      <c r="AFC133" s="518"/>
      <c r="AFD133" s="518"/>
      <c r="AFG133" s="518"/>
      <c r="AFH133" s="518"/>
      <c r="AFK133" s="518"/>
      <c r="AFL133" s="518"/>
      <c r="AFO133" s="518"/>
      <c r="AFP133" s="518"/>
      <c r="AFS133" s="518"/>
      <c r="AFT133" s="518"/>
      <c r="AFW133" s="518"/>
      <c r="AFX133" s="518"/>
      <c r="AGA133" s="518"/>
      <c r="AGB133" s="518"/>
      <c r="AGE133" s="518"/>
      <c r="AGF133" s="518"/>
      <c r="AGI133" s="518"/>
      <c r="AGJ133" s="518"/>
      <c r="AGM133" s="518"/>
      <c r="AGN133" s="518"/>
      <c r="AGQ133" s="518"/>
      <c r="AGR133" s="518"/>
      <c r="AGU133" s="518"/>
      <c r="AGV133" s="518"/>
      <c r="AGY133" s="518"/>
      <c r="AGZ133" s="518"/>
      <c r="AHC133" s="518"/>
      <c r="AHD133" s="518"/>
      <c r="AHG133" s="518"/>
      <c r="AHH133" s="518"/>
      <c r="AHK133" s="518"/>
      <c r="AHL133" s="518"/>
      <c r="AHO133" s="518"/>
      <c r="AHP133" s="518"/>
      <c r="AHS133" s="518"/>
      <c r="AHT133" s="518"/>
      <c r="AHW133" s="518"/>
      <c r="AHX133" s="518"/>
      <c r="AIA133" s="518"/>
      <c r="AIB133" s="518"/>
      <c r="AIE133" s="518"/>
      <c r="AIF133" s="518"/>
      <c r="AII133" s="518"/>
      <c r="AIJ133" s="518"/>
      <c r="AIM133" s="518"/>
      <c r="AIN133" s="518"/>
      <c r="AIQ133" s="518"/>
      <c r="AIR133" s="518"/>
      <c r="AIU133" s="518"/>
      <c r="AIV133" s="518"/>
      <c r="AIY133" s="518"/>
      <c r="AIZ133" s="518"/>
      <c r="AJC133" s="518"/>
      <c r="AJD133" s="518"/>
      <c r="AJG133" s="518"/>
      <c r="AJH133" s="518"/>
      <c r="AJK133" s="518"/>
      <c r="AJL133" s="518"/>
      <c r="AJO133" s="518"/>
      <c r="AJP133" s="518"/>
      <c r="AJS133" s="518"/>
      <c r="AJT133" s="518"/>
      <c r="AJW133" s="518"/>
      <c r="AJX133" s="518"/>
      <c r="AKA133" s="518"/>
      <c r="AKB133" s="518"/>
      <c r="AKE133" s="518"/>
      <c r="AKF133" s="518"/>
      <c r="AKI133" s="518"/>
      <c r="AKJ133" s="518"/>
      <c r="AKM133" s="518"/>
      <c r="AKN133" s="518"/>
      <c r="AKQ133" s="518"/>
      <c r="AKR133" s="518"/>
      <c r="AKU133" s="518"/>
      <c r="AKV133" s="518"/>
      <c r="AKY133" s="518"/>
      <c r="AKZ133" s="518"/>
      <c r="ALC133" s="518"/>
      <c r="ALD133" s="518"/>
      <c r="ALG133" s="518"/>
      <c r="ALH133" s="518"/>
      <c r="ALK133" s="518"/>
      <c r="ALL133" s="518"/>
      <c r="ALO133" s="518"/>
      <c r="ALP133" s="518"/>
      <c r="ALS133" s="518"/>
      <c r="ALT133" s="518"/>
      <c r="ALW133" s="518"/>
      <c r="ALX133" s="518"/>
      <c r="AMA133" s="518"/>
      <c r="AMB133" s="518"/>
      <c r="AME133" s="518"/>
      <c r="AMF133" s="518"/>
      <c r="AMI133" s="518"/>
      <c r="AMJ133" s="518"/>
    </row>
    <row r="134" customFormat="false" ht="15" hidden="true" customHeight="true" outlineLevel="0" collapsed="false">
      <c r="B134" s="467"/>
      <c r="C134" s="467"/>
      <c r="D134" s="467"/>
      <c r="E134" s="467"/>
      <c r="F134" s="467"/>
      <c r="G134" s="467"/>
      <c r="H134" s="467"/>
      <c r="I134" s="467"/>
      <c r="J134" s="467"/>
      <c r="K134" s="467"/>
      <c r="L134" s="517"/>
      <c r="O134" s="518"/>
      <c r="P134" s="518"/>
      <c r="S134" s="518"/>
      <c r="T134" s="518"/>
      <c r="W134" s="518"/>
      <c r="X134" s="518"/>
      <c r="AA134" s="518"/>
      <c r="AB134" s="518"/>
      <c r="AE134" s="518"/>
      <c r="AF134" s="518"/>
      <c r="AI134" s="518"/>
      <c r="AJ134" s="518"/>
      <c r="AM134" s="518"/>
      <c r="AN134" s="518"/>
      <c r="AQ134" s="518"/>
      <c r="AR134" s="518"/>
      <c r="AU134" s="518"/>
      <c r="AV134" s="518"/>
      <c r="AY134" s="518"/>
      <c r="AZ134" s="518"/>
      <c r="BC134" s="518"/>
      <c r="BD134" s="518"/>
      <c r="BG134" s="518"/>
      <c r="BH134" s="518"/>
      <c r="BK134" s="518"/>
      <c r="BL134" s="518"/>
      <c r="BO134" s="518"/>
      <c r="BP134" s="518"/>
      <c r="BS134" s="518"/>
      <c r="BT134" s="518"/>
      <c r="BW134" s="518"/>
      <c r="BX134" s="518"/>
      <c r="CA134" s="518"/>
      <c r="CB134" s="518"/>
      <c r="CE134" s="518"/>
      <c r="CF134" s="518"/>
      <c r="CI134" s="518"/>
      <c r="CJ134" s="518"/>
      <c r="CM134" s="518"/>
      <c r="CN134" s="518"/>
      <c r="CQ134" s="518"/>
      <c r="CR134" s="518"/>
      <c r="CU134" s="518"/>
      <c r="CV134" s="518"/>
      <c r="CY134" s="518"/>
      <c r="CZ134" s="518"/>
      <c r="DC134" s="518"/>
      <c r="DD134" s="518"/>
      <c r="DG134" s="518"/>
      <c r="DH134" s="518"/>
      <c r="DK134" s="518"/>
      <c r="DL134" s="518"/>
      <c r="DO134" s="518"/>
      <c r="DP134" s="518"/>
      <c r="DS134" s="518"/>
      <c r="DT134" s="518"/>
      <c r="DW134" s="518"/>
      <c r="DX134" s="518"/>
      <c r="EA134" s="518"/>
      <c r="EB134" s="518"/>
      <c r="EE134" s="518"/>
      <c r="EF134" s="518"/>
      <c r="EI134" s="518"/>
      <c r="EJ134" s="518"/>
      <c r="EM134" s="518"/>
      <c r="EN134" s="518"/>
      <c r="EQ134" s="518"/>
      <c r="ER134" s="518"/>
      <c r="EU134" s="518"/>
      <c r="EV134" s="518"/>
      <c r="EY134" s="518"/>
      <c r="EZ134" s="518"/>
      <c r="FC134" s="518"/>
      <c r="FD134" s="518"/>
      <c r="FG134" s="518"/>
      <c r="FH134" s="518"/>
      <c r="FK134" s="518"/>
      <c r="FL134" s="518"/>
      <c r="FO134" s="518"/>
      <c r="FP134" s="518"/>
      <c r="FS134" s="518"/>
      <c r="FT134" s="518"/>
      <c r="FW134" s="518"/>
      <c r="FX134" s="518"/>
      <c r="GA134" s="518"/>
      <c r="GB134" s="518"/>
      <c r="GE134" s="518"/>
      <c r="GF134" s="518"/>
      <c r="GI134" s="518"/>
      <c r="GJ134" s="518"/>
      <c r="GM134" s="518"/>
      <c r="GN134" s="518"/>
      <c r="GQ134" s="518"/>
      <c r="GR134" s="518"/>
      <c r="GU134" s="518"/>
      <c r="GV134" s="518"/>
      <c r="GY134" s="518"/>
      <c r="GZ134" s="518"/>
      <c r="HC134" s="518"/>
      <c r="HD134" s="518"/>
      <c r="HG134" s="518"/>
      <c r="HH134" s="518"/>
      <c r="HK134" s="518"/>
      <c r="HL134" s="518"/>
      <c r="HO134" s="518"/>
      <c r="HP134" s="518"/>
      <c r="HS134" s="518"/>
      <c r="HT134" s="518"/>
      <c r="HW134" s="518"/>
      <c r="HX134" s="518"/>
      <c r="IA134" s="518"/>
      <c r="IB134" s="518"/>
      <c r="IE134" s="518"/>
      <c r="IF134" s="518"/>
      <c r="II134" s="518"/>
      <c r="IJ134" s="518"/>
      <c r="IM134" s="518"/>
      <c r="IN134" s="518"/>
      <c r="IQ134" s="518"/>
      <c r="IR134" s="518"/>
      <c r="IU134" s="518"/>
      <c r="IV134" s="518"/>
      <c r="IY134" s="518"/>
      <c r="IZ134" s="518"/>
      <c r="JC134" s="518"/>
      <c r="JD134" s="518"/>
      <c r="JG134" s="518"/>
      <c r="JH134" s="518"/>
      <c r="JK134" s="518"/>
      <c r="JL134" s="518"/>
      <c r="JO134" s="518"/>
      <c r="JP134" s="518"/>
      <c r="JS134" s="518"/>
      <c r="JT134" s="518"/>
      <c r="JW134" s="518"/>
      <c r="JX134" s="518"/>
      <c r="KA134" s="518"/>
      <c r="KB134" s="518"/>
      <c r="KE134" s="518"/>
      <c r="KF134" s="518"/>
      <c r="KI134" s="518"/>
      <c r="KJ134" s="518"/>
      <c r="KM134" s="518"/>
      <c r="KN134" s="518"/>
      <c r="KQ134" s="518"/>
      <c r="KR134" s="518"/>
      <c r="KU134" s="518"/>
      <c r="KV134" s="518"/>
      <c r="KY134" s="518"/>
      <c r="KZ134" s="518"/>
      <c r="LC134" s="518"/>
      <c r="LD134" s="518"/>
      <c r="LG134" s="518"/>
      <c r="LH134" s="518"/>
      <c r="LK134" s="518"/>
      <c r="LL134" s="518"/>
      <c r="LO134" s="518"/>
      <c r="LP134" s="518"/>
      <c r="LS134" s="518"/>
      <c r="LT134" s="518"/>
      <c r="LW134" s="518"/>
      <c r="LX134" s="518"/>
      <c r="MA134" s="518"/>
      <c r="MB134" s="518"/>
      <c r="ME134" s="518"/>
      <c r="MF134" s="518"/>
      <c r="MI134" s="518"/>
      <c r="MJ134" s="518"/>
      <c r="MM134" s="518"/>
      <c r="MN134" s="518"/>
      <c r="MQ134" s="518"/>
      <c r="MR134" s="518"/>
      <c r="MU134" s="518"/>
      <c r="MV134" s="518"/>
      <c r="MY134" s="518"/>
      <c r="MZ134" s="518"/>
      <c r="NC134" s="518"/>
      <c r="ND134" s="518"/>
      <c r="NG134" s="518"/>
      <c r="NH134" s="518"/>
      <c r="NK134" s="518"/>
      <c r="NL134" s="518"/>
      <c r="NO134" s="518"/>
      <c r="NP134" s="518"/>
      <c r="NS134" s="518"/>
      <c r="NT134" s="518"/>
      <c r="NW134" s="518"/>
      <c r="NX134" s="518"/>
      <c r="OA134" s="518"/>
      <c r="OB134" s="518"/>
      <c r="OE134" s="518"/>
      <c r="OF134" s="518"/>
      <c r="OI134" s="518"/>
      <c r="OJ134" s="518"/>
      <c r="OM134" s="518"/>
      <c r="ON134" s="518"/>
      <c r="OQ134" s="518"/>
      <c r="OR134" s="518"/>
      <c r="OU134" s="518"/>
      <c r="OV134" s="518"/>
      <c r="OY134" s="518"/>
      <c r="OZ134" s="518"/>
      <c r="PC134" s="518"/>
      <c r="PD134" s="518"/>
      <c r="PG134" s="518"/>
      <c r="PH134" s="518"/>
      <c r="PK134" s="518"/>
      <c r="PL134" s="518"/>
      <c r="PO134" s="518"/>
      <c r="PP134" s="518"/>
      <c r="PS134" s="518"/>
      <c r="PT134" s="518"/>
      <c r="PW134" s="518"/>
      <c r="PX134" s="518"/>
      <c r="QA134" s="518"/>
      <c r="QB134" s="518"/>
      <c r="QE134" s="518"/>
      <c r="QF134" s="518"/>
      <c r="QI134" s="518"/>
      <c r="QJ134" s="518"/>
      <c r="QM134" s="518"/>
      <c r="QN134" s="518"/>
      <c r="QQ134" s="518"/>
      <c r="QR134" s="518"/>
      <c r="QU134" s="518"/>
      <c r="QV134" s="518"/>
      <c r="QY134" s="518"/>
      <c r="QZ134" s="518"/>
      <c r="RC134" s="518"/>
      <c r="RD134" s="518"/>
      <c r="RG134" s="518"/>
      <c r="RH134" s="518"/>
      <c r="RK134" s="518"/>
      <c r="RL134" s="518"/>
      <c r="RO134" s="518"/>
      <c r="RP134" s="518"/>
      <c r="RS134" s="518"/>
      <c r="RT134" s="518"/>
      <c r="RW134" s="518"/>
      <c r="RX134" s="518"/>
      <c r="SA134" s="518"/>
      <c r="SB134" s="518"/>
      <c r="SE134" s="518"/>
      <c r="SF134" s="518"/>
      <c r="SI134" s="518"/>
      <c r="SJ134" s="518"/>
      <c r="SM134" s="518"/>
      <c r="SN134" s="518"/>
      <c r="SQ134" s="518"/>
      <c r="SR134" s="518"/>
      <c r="SU134" s="518"/>
      <c r="SV134" s="518"/>
      <c r="SY134" s="518"/>
      <c r="SZ134" s="518"/>
      <c r="TC134" s="518"/>
      <c r="TD134" s="518"/>
      <c r="TG134" s="518"/>
      <c r="TH134" s="518"/>
      <c r="TK134" s="518"/>
      <c r="TL134" s="518"/>
      <c r="TO134" s="518"/>
      <c r="TP134" s="518"/>
      <c r="TS134" s="518"/>
      <c r="TT134" s="518"/>
      <c r="TW134" s="518"/>
      <c r="TX134" s="518"/>
      <c r="UA134" s="518"/>
      <c r="UB134" s="518"/>
      <c r="UE134" s="518"/>
      <c r="UF134" s="518"/>
      <c r="UI134" s="518"/>
      <c r="UJ134" s="518"/>
      <c r="UM134" s="518"/>
      <c r="UN134" s="518"/>
      <c r="UQ134" s="518"/>
      <c r="UR134" s="518"/>
      <c r="UU134" s="518"/>
      <c r="UV134" s="518"/>
      <c r="UY134" s="518"/>
      <c r="UZ134" s="518"/>
      <c r="VC134" s="518"/>
      <c r="VD134" s="518"/>
      <c r="VG134" s="518"/>
      <c r="VH134" s="518"/>
      <c r="VK134" s="518"/>
      <c r="VL134" s="518"/>
      <c r="VO134" s="518"/>
      <c r="VP134" s="518"/>
      <c r="VS134" s="518"/>
      <c r="VT134" s="518"/>
      <c r="VW134" s="518"/>
      <c r="VX134" s="518"/>
      <c r="WA134" s="518"/>
      <c r="WB134" s="518"/>
      <c r="WE134" s="518"/>
      <c r="WF134" s="518"/>
      <c r="WI134" s="518"/>
      <c r="WJ134" s="518"/>
      <c r="WM134" s="518"/>
      <c r="WN134" s="518"/>
      <c r="WQ134" s="518"/>
      <c r="WR134" s="518"/>
      <c r="WU134" s="518"/>
      <c r="WV134" s="518"/>
      <c r="WY134" s="518"/>
      <c r="WZ134" s="518"/>
      <c r="XC134" s="518"/>
      <c r="XD134" s="518"/>
      <c r="XG134" s="518"/>
      <c r="XH134" s="518"/>
      <c r="XK134" s="518"/>
      <c r="XL134" s="518"/>
      <c r="XO134" s="518"/>
      <c r="XP134" s="518"/>
      <c r="XS134" s="518"/>
      <c r="XT134" s="518"/>
      <c r="XW134" s="518"/>
      <c r="XX134" s="518"/>
      <c r="YA134" s="518"/>
      <c r="YB134" s="518"/>
      <c r="YE134" s="518"/>
      <c r="YF134" s="518"/>
      <c r="YI134" s="518"/>
      <c r="YJ134" s="518"/>
      <c r="YM134" s="518"/>
      <c r="YN134" s="518"/>
      <c r="YQ134" s="518"/>
      <c r="YR134" s="518"/>
      <c r="YU134" s="518"/>
      <c r="YV134" s="518"/>
      <c r="YY134" s="518"/>
      <c r="YZ134" s="518"/>
      <c r="ZC134" s="518"/>
      <c r="ZD134" s="518"/>
      <c r="ZG134" s="518"/>
      <c r="ZH134" s="518"/>
      <c r="ZK134" s="518"/>
      <c r="ZL134" s="518"/>
      <c r="ZO134" s="518"/>
      <c r="ZP134" s="518"/>
      <c r="ZS134" s="518"/>
      <c r="ZT134" s="518"/>
      <c r="ZW134" s="518"/>
      <c r="ZX134" s="518"/>
      <c r="AAA134" s="518"/>
      <c r="AAB134" s="518"/>
      <c r="AAE134" s="518"/>
      <c r="AAF134" s="518"/>
      <c r="AAI134" s="518"/>
      <c r="AAJ134" s="518"/>
      <c r="AAM134" s="518"/>
      <c r="AAN134" s="518"/>
      <c r="AAQ134" s="518"/>
      <c r="AAR134" s="518"/>
      <c r="AAU134" s="518"/>
      <c r="AAV134" s="518"/>
      <c r="AAY134" s="518"/>
      <c r="AAZ134" s="518"/>
      <c r="ABC134" s="518"/>
      <c r="ABD134" s="518"/>
      <c r="ABG134" s="518"/>
      <c r="ABH134" s="518"/>
      <c r="ABK134" s="518"/>
      <c r="ABL134" s="518"/>
      <c r="ABO134" s="518"/>
      <c r="ABP134" s="518"/>
      <c r="ABS134" s="518"/>
      <c r="ABT134" s="518"/>
      <c r="ABW134" s="518"/>
      <c r="ABX134" s="518"/>
      <c r="ACA134" s="518"/>
      <c r="ACB134" s="518"/>
      <c r="ACE134" s="518"/>
      <c r="ACF134" s="518"/>
      <c r="ACI134" s="518"/>
      <c r="ACJ134" s="518"/>
      <c r="ACM134" s="518"/>
      <c r="ACN134" s="518"/>
      <c r="ACQ134" s="518"/>
      <c r="ACR134" s="518"/>
      <c r="ACU134" s="518"/>
      <c r="ACV134" s="518"/>
      <c r="ACY134" s="518"/>
      <c r="ACZ134" s="518"/>
      <c r="ADC134" s="518"/>
      <c r="ADD134" s="518"/>
      <c r="ADG134" s="518"/>
      <c r="ADH134" s="518"/>
      <c r="ADK134" s="518"/>
      <c r="ADL134" s="518"/>
      <c r="ADO134" s="518"/>
      <c r="ADP134" s="518"/>
      <c r="ADS134" s="518"/>
      <c r="ADT134" s="518"/>
      <c r="ADW134" s="518"/>
      <c r="ADX134" s="518"/>
      <c r="AEA134" s="518"/>
      <c r="AEB134" s="518"/>
      <c r="AEE134" s="518"/>
      <c r="AEF134" s="518"/>
      <c r="AEI134" s="518"/>
      <c r="AEJ134" s="518"/>
      <c r="AEM134" s="518"/>
      <c r="AEN134" s="518"/>
      <c r="AEQ134" s="518"/>
      <c r="AER134" s="518"/>
      <c r="AEU134" s="518"/>
      <c r="AEV134" s="518"/>
      <c r="AEY134" s="518"/>
      <c r="AEZ134" s="518"/>
      <c r="AFC134" s="518"/>
      <c r="AFD134" s="518"/>
      <c r="AFG134" s="518"/>
      <c r="AFH134" s="518"/>
      <c r="AFK134" s="518"/>
      <c r="AFL134" s="518"/>
      <c r="AFO134" s="518"/>
      <c r="AFP134" s="518"/>
      <c r="AFS134" s="518"/>
      <c r="AFT134" s="518"/>
      <c r="AFW134" s="518"/>
      <c r="AFX134" s="518"/>
      <c r="AGA134" s="518"/>
      <c r="AGB134" s="518"/>
      <c r="AGE134" s="518"/>
      <c r="AGF134" s="518"/>
      <c r="AGI134" s="518"/>
      <c r="AGJ134" s="518"/>
      <c r="AGM134" s="518"/>
      <c r="AGN134" s="518"/>
      <c r="AGQ134" s="518"/>
      <c r="AGR134" s="518"/>
      <c r="AGU134" s="518"/>
      <c r="AGV134" s="518"/>
      <c r="AGY134" s="518"/>
      <c r="AGZ134" s="518"/>
      <c r="AHC134" s="518"/>
      <c r="AHD134" s="518"/>
      <c r="AHG134" s="518"/>
      <c r="AHH134" s="518"/>
      <c r="AHK134" s="518"/>
      <c r="AHL134" s="518"/>
      <c r="AHO134" s="518"/>
      <c r="AHP134" s="518"/>
      <c r="AHS134" s="518"/>
      <c r="AHT134" s="518"/>
      <c r="AHW134" s="518"/>
      <c r="AHX134" s="518"/>
      <c r="AIA134" s="518"/>
      <c r="AIB134" s="518"/>
      <c r="AIE134" s="518"/>
      <c r="AIF134" s="518"/>
      <c r="AII134" s="518"/>
      <c r="AIJ134" s="518"/>
      <c r="AIM134" s="518"/>
      <c r="AIN134" s="518"/>
      <c r="AIQ134" s="518"/>
      <c r="AIR134" s="518"/>
      <c r="AIU134" s="518"/>
      <c r="AIV134" s="518"/>
      <c r="AIY134" s="518"/>
      <c r="AIZ134" s="518"/>
      <c r="AJC134" s="518"/>
      <c r="AJD134" s="518"/>
      <c r="AJG134" s="518"/>
      <c r="AJH134" s="518"/>
      <c r="AJK134" s="518"/>
      <c r="AJL134" s="518"/>
      <c r="AJO134" s="518"/>
      <c r="AJP134" s="518"/>
      <c r="AJS134" s="518"/>
      <c r="AJT134" s="518"/>
      <c r="AJW134" s="518"/>
      <c r="AJX134" s="518"/>
      <c r="AKA134" s="518"/>
      <c r="AKB134" s="518"/>
      <c r="AKE134" s="518"/>
      <c r="AKF134" s="518"/>
      <c r="AKI134" s="518"/>
      <c r="AKJ134" s="518"/>
      <c r="AKM134" s="518"/>
      <c r="AKN134" s="518"/>
      <c r="AKQ134" s="518"/>
      <c r="AKR134" s="518"/>
      <c r="AKU134" s="518"/>
      <c r="AKV134" s="518"/>
      <c r="AKY134" s="518"/>
      <c r="AKZ134" s="518"/>
      <c r="ALC134" s="518"/>
      <c r="ALD134" s="518"/>
      <c r="ALG134" s="518"/>
      <c r="ALH134" s="518"/>
      <c r="ALK134" s="518"/>
      <c r="ALL134" s="518"/>
      <c r="ALO134" s="518"/>
      <c r="ALP134" s="518"/>
      <c r="ALS134" s="518"/>
      <c r="ALT134" s="518"/>
      <c r="ALW134" s="518"/>
      <c r="ALX134" s="518"/>
      <c r="AMA134" s="518"/>
      <c r="AMB134" s="518"/>
      <c r="AME134" s="518"/>
      <c r="AMF134" s="518"/>
      <c r="AMI134" s="518"/>
      <c r="AMJ134" s="518"/>
    </row>
    <row r="135" customFormat="false" ht="15" hidden="true" customHeight="true" outlineLevel="0" collapsed="false">
      <c r="B135" s="467"/>
      <c r="C135" s="467"/>
      <c r="D135" s="467"/>
      <c r="E135" s="467"/>
      <c r="F135" s="467"/>
      <c r="G135" s="467"/>
      <c r="H135" s="467"/>
      <c r="I135" s="467"/>
      <c r="J135" s="467"/>
      <c r="K135" s="467"/>
      <c r="L135" s="517"/>
      <c r="O135" s="518"/>
      <c r="P135" s="518"/>
      <c r="S135" s="518"/>
      <c r="T135" s="518"/>
      <c r="W135" s="518"/>
      <c r="X135" s="518"/>
      <c r="AA135" s="518"/>
      <c r="AB135" s="518"/>
      <c r="AE135" s="518"/>
      <c r="AF135" s="518"/>
      <c r="AI135" s="518"/>
      <c r="AJ135" s="518"/>
      <c r="AM135" s="518"/>
      <c r="AN135" s="518"/>
      <c r="AQ135" s="518"/>
      <c r="AR135" s="518"/>
      <c r="AU135" s="518"/>
      <c r="AV135" s="518"/>
      <c r="AY135" s="518"/>
      <c r="AZ135" s="518"/>
      <c r="BC135" s="518"/>
      <c r="BD135" s="518"/>
      <c r="BG135" s="518"/>
      <c r="BH135" s="518"/>
      <c r="BK135" s="518"/>
      <c r="BL135" s="518"/>
      <c r="BO135" s="518"/>
      <c r="BP135" s="518"/>
      <c r="BS135" s="518"/>
      <c r="BT135" s="518"/>
      <c r="BW135" s="518"/>
      <c r="BX135" s="518"/>
      <c r="CA135" s="518"/>
      <c r="CB135" s="518"/>
      <c r="CE135" s="518"/>
      <c r="CF135" s="518"/>
      <c r="CI135" s="518"/>
      <c r="CJ135" s="518"/>
      <c r="CM135" s="518"/>
      <c r="CN135" s="518"/>
      <c r="CQ135" s="518"/>
      <c r="CR135" s="518"/>
      <c r="CU135" s="518"/>
      <c r="CV135" s="518"/>
      <c r="CY135" s="518"/>
      <c r="CZ135" s="518"/>
      <c r="DC135" s="518"/>
      <c r="DD135" s="518"/>
      <c r="DG135" s="518"/>
      <c r="DH135" s="518"/>
      <c r="DK135" s="518"/>
      <c r="DL135" s="518"/>
      <c r="DO135" s="518"/>
      <c r="DP135" s="518"/>
      <c r="DS135" s="518"/>
      <c r="DT135" s="518"/>
      <c r="DW135" s="518"/>
      <c r="DX135" s="518"/>
      <c r="EA135" s="518"/>
      <c r="EB135" s="518"/>
      <c r="EE135" s="518"/>
      <c r="EF135" s="518"/>
      <c r="EI135" s="518"/>
      <c r="EJ135" s="518"/>
      <c r="EM135" s="518"/>
      <c r="EN135" s="518"/>
      <c r="EQ135" s="518"/>
      <c r="ER135" s="518"/>
      <c r="EU135" s="518"/>
      <c r="EV135" s="518"/>
      <c r="EY135" s="518"/>
      <c r="EZ135" s="518"/>
      <c r="FC135" s="518"/>
      <c r="FD135" s="518"/>
      <c r="FG135" s="518"/>
      <c r="FH135" s="518"/>
      <c r="FK135" s="518"/>
      <c r="FL135" s="518"/>
      <c r="FO135" s="518"/>
      <c r="FP135" s="518"/>
      <c r="FS135" s="518"/>
      <c r="FT135" s="518"/>
      <c r="FW135" s="518"/>
      <c r="FX135" s="518"/>
      <c r="GA135" s="518"/>
      <c r="GB135" s="518"/>
      <c r="GE135" s="518"/>
      <c r="GF135" s="518"/>
      <c r="GI135" s="518"/>
      <c r="GJ135" s="518"/>
      <c r="GM135" s="518"/>
      <c r="GN135" s="518"/>
      <c r="GQ135" s="518"/>
      <c r="GR135" s="518"/>
      <c r="GU135" s="518"/>
      <c r="GV135" s="518"/>
      <c r="GY135" s="518"/>
      <c r="GZ135" s="518"/>
      <c r="HC135" s="518"/>
      <c r="HD135" s="518"/>
      <c r="HG135" s="518"/>
      <c r="HH135" s="518"/>
      <c r="HK135" s="518"/>
      <c r="HL135" s="518"/>
      <c r="HO135" s="518"/>
      <c r="HP135" s="518"/>
      <c r="HS135" s="518"/>
      <c r="HT135" s="518"/>
      <c r="HW135" s="518"/>
      <c r="HX135" s="518"/>
      <c r="IA135" s="518"/>
      <c r="IB135" s="518"/>
      <c r="IE135" s="518"/>
      <c r="IF135" s="518"/>
      <c r="II135" s="518"/>
      <c r="IJ135" s="518"/>
      <c r="IM135" s="518"/>
      <c r="IN135" s="518"/>
      <c r="IQ135" s="518"/>
      <c r="IR135" s="518"/>
      <c r="IU135" s="518"/>
      <c r="IV135" s="518"/>
      <c r="IY135" s="518"/>
      <c r="IZ135" s="518"/>
      <c r="JC135" s="518"/>
      <c r="JD135" s="518"/>
      <c r="JG135" s="518"/>
      <c r="JH135" s="518"/>
      <c r="JK135" s="518"/>
      <c r="JL135" s="518"/>
      <c r="JO135" s="518"/>
      <c r="JP135" s="518"/>
      <c r="JS135" s="518"/>
      <c r="JT135" s="518"/>
      <c r="JW135" s="518"/>
      <c r="JX135" s="518"/>
      <c r="KA135" s="518"/>
      <c r="KB135" s="518"/>
      <c r="KE135" s="518"/>
      <c r="KF135" s="518"/>
      <c r="KI135" s="518"/>
      <c r="KJ135" s="518"/>
      <c r="KM135" s="518"/>
      <c r="KN135" s="518"/>
      <c r="KQ135" s="518"/>
      <c r="KR135" s="518"/>
      <c r="KU135" s="518"/>
      <c r="KV135" s="518"/>
      <c r="KY135" s="518"/>
      <c r="KZ135" s="518"/>
      <c r="LC135" s="518"/>
      <c r="LD135" s="518"/>
      <c r="LG135" s="518"/>
      <c r="LH135" s="518"/>
      <c r="LK135" s="518"/>
      <c r="LL135" s="518"/>
      <c r="LO135" s="518"/>
      <c r="LP135" s="518"/>
      <c r="LS135" s="518"/>
      <c r="LT135" s="518"/>
      <c r="LW135" s="518"/>
      <c r="LX135" s="518"/>
      <c r="MA135" s="518"/>
      <c r="MB135" s="518"/>
      <c r="ME135" s="518"/>
      <c r="MF135" s="518"/>
      <c r="MI135" s="518"/>
      <c r="MJ135" s="518"/>
      <c r="MM135" s="518"/>
      <c r="MN135" s="518"/>
      <c r="MQ135" s="518"/>
      <c r="MR135" s="518"/>
      <c r="MU135" s="518"/>
      <c r="MV135" s="518"/>
      <c r="MY135" s="518"/>
      <c r="MZ135" s="518"/>
      <c r="NC135" s="518"/>
      <c r="ND135" s="518"/>
      <c r="NG135" s="518"/>
      <c r="NH135" s="518"/>
      <c r="NK135" s="518"/>
      <c r="NL135" s="518"/>
      <c r="NO135" s="518"/>
      <c r="NP135" s="518"/>
      <c r="NS135" s="518"/>
      <c r="NT135" s="518"/>
      <c r="NW135" s="518"/>
      <c r="NX135" s="518"/>
      <c r="OA135" s="518"/>
      <c r="OB135" s="518"/>
      <c r="OE135" s="518"/>
      <c r="OF135" s="518"/>
      <c r="OI135" s="518"/>
      <c r="OJ135" s="518"/>
      <c r="OM135" s="518"/>
      <c r="ON135" s="518"/>
      <c r="OQ135" s="518"/>
      <c r="OR135" s="518"/>
      <c r="OU135" s="518"/>
      <c r="OV135" s="518"/>
      <c r="OY135" s="518"/>
      <c r="OZ135" s="518"/>
      <c r="PC135" s="518"/>
      <c r="PD135" s="518"/>
      <c r="PG135" s="518"/>
      <c r="PH135" s="518"/>
      <c r="PK135" s="518"/>
      <c r="PL135" s="518"/>
      <c r="PO135" s="518"/>
      <c r="PP135" s="518"/>
      <c r="PS135" s="518"/>
      <c r="PT135" s="518"/>
      <c r="PW135" s="518"/>
      <c r="PX135" s="518"/>
      <c r="QA135" s="518"/>
      <c r="QB135" s="518"/>
      <c r="QE135" s="518"/>
      <c r="QF135" s="518"/>
      <c r="QI135" s="518"/>
      <c r="QJ135" s="518"/>
      <c r="QM135" s="518"/>
      <c r="QN135" s="518"/>
      <c r="QQ135" s="518"/>
      <c r="QR135" s="518"/>
      <c r="QU135" s="518"/>
      <c r="QV135" s="518"/>
      <c r="QY135" s="518"/>
      <c r="QZ135" s="518"/>
      <c r="RC135" s="518"/>
      <c r="RD135" s="518"/>
      <c r="RG135" s="518"/>
      <c r="RH135" s="518"/>
      <c r="RK135" s="518"/>
      <c r="RL135" s="518"/>
      <c r="RO135" s="518"/>
      <c r="RP135" s="518"/>
      <c r="RS135" s="518"/>
      <c r="RT135" s="518"/>
      <c r="RW135" s="518"/>
      <c r="RX135" s="518"/>
      <c r="SA135" s="518"/>
      <c r="SB135" s="518"/>
      <c r="SE135" s="518"/>
      <c r="SF135" s="518"/>
      <c r="SI135" s="518"/>
      <c r="SJ135" s="518"/>
      <c r="SM135" s="518"/>
      <c r="SN135" s="518"/>
      <c r="SQ135" s="518"/>
      <c r="SR135" s="518"/>
      <c r="SU135" s="518"/>
      <c r="SV135" s="518"/>
      <c r="SY135" s="518"/>
      <c r="SZ135" s="518"/>
      <c r="TC135" s="518"/>
      <c r="TD135" s="518"/>
      <c r="TG135" s="518"/>
      <c r="TH135" s="518"/>
      <c r="TK135" s="518"/>
      <c r="TL135" s="518"/>
      <c r="TO135" s="518"/>
      <c r="TP135" s="518"/>
      <c r="TS135" s="518"/>
      <c r="TT135" s="518"/>
      <c r="TW135" s="518"/>
      <c r="TX135" s="518"/>
      <c r="UA135" s="518"/>
      <c r="UB135" s="518"/>
      <c r="UE135" s="518"/>
      <c r="UF135" s="518"/>
      <c r="UI135" s="518"/>
      <c r="UJ135" s="518"/>
      <c r="UM135" s="518"/>
      <c r="UN135" s="518"/>
      <c r="UQ135" s="518"/>
      <c r="UR135" s="518"/>
      <c r="UU135" s="518"/>
      <c r="UV135" s="518"/>
      <c r="UY135" s="518"/>
      <c r="UZ135" s="518"/>
      <c r="VC135" s="518"/>
      <c r="VD135" s="518"/>
      <c r="VG135" s="518"/>
      <c r="VH135" s="518"/>
      <c r="VK135" s="518"/>
      <c r="VL135" s="518"/>
      <c r="VO135" s="518"/>
      <c r="VP135" s="518"/>
      <c r="VS135" s="518"/>
      <c r="VT135" s="518"/>
      <c r="VW135" s="518"/>
      <c r="VX135" s="518"/>
      <c r="WA135" s="518"/>
      <c r="WB135" s="518"/>
      <c r="WE135" s="518"/>
      <c r="WF135" s="518"/>
      <c r="WI135" s="518"/>
      <c r="WJ135" s="518"/>
      <c r="WM135" s="518"/>
      <c r="WN135" s="518"/>
      <c r="WQ135" s="518"/>
      <c r="WR135" s="518"/>
      <c r="WU135" s="518"/>
      <c r="WV135" s="518"/>
      <c r="WY135" s="518"/>
      <c r="WZ135" s="518"/>
      <c r="XC135" s="518"/>
      <c r="XD135" s="518"/>
      <c r="XG135" s="518"/>
      <c r="XH135" s="518"/>
      <c r="XK135" s="518"/>
      <c r="XL135" s="518"/>
      <c r="XO135" s="518"/>
      <c r="XP135" s="518"/>
      <c r="XS135" s="518"/>
      <c r="XT135" s="518"/>
      <c r="XW135" s="518"/>
      <c r="XX135" s="518"/>
      <c r="YA135" s="518"/>
      <c r="YB135" s="518"/>
      <c r="YE135" s="518"/>
      <c r="YF135" s="518"/>
      <c r="YI135" s="518"/>
      <c r="YJ135" s="518"/>
      <c r="YM135" s="518"/>
      <c r="YN135" s="518"/>
      <c r="YQ135" s="518"/>
      <c r="YR135" s="518"/>
      <c r="YU135" s="518"/>
      <c r="YV135" s="518"/>
      <c r="YY135" s="518"/>
      <c r="YZ135" s="518"/>
      <c r="ZC135" s="518"/>
      <c r="ZD135" s="518"/>
      <c r="ZG135" s="518"/>
      <c r="ZH135" s="518"/>
      <c r="ZK135" s="518"/>
      <c r="ZL135" s="518"/>
      <c r="ZO135" s="518"/>
      <c r="ZP135" s="518"/>
      <c r="ZS135" s="518"/>
      <c r="ZT135" s="518"/>
      <c r="ZW135" s="518"/>
      <c r="ZX135" s="518"/>
      <c r="AAA135" s="518"/>
      <c r="AAB135" s="518"/>
      <c r="AAE135" s="518"/>
      <c r="AAF135" s="518"/>
      <c r="AAI135" s="518"/>
      <c r="AAJ135" s="518"/>
      <c r="AAM135" s="518"/>
      <c r="AAN135" s="518"/>
      <c r="AAQ135" s="518"/>
      <c r="AAR135" s="518"/>
      <c r="AAU135" s="518"/>
      <c r="AAV135" s="518"/>
      <c r="AAY135" s="518"/>
      <c r="AAZ135" s="518"/>
      <c r="ABC135" s="518"/>
      <c r="ABD135" s="518"/>
      <c r="ABG135" s="518"/>
      <c r="ABH135" s="518"/>
      <c r="ABK135" s="518"/>
      <c r="ABL135" s="518"/>
      <c r="ABO135" s="518"/>
      <c r="ABP135" s="518"/>
      <c r="ABS135" s="518"/>
      <c r="ABT135" s="518"/>
      <c r="ABW135" s="518"/>
      <c r="ABX135" s="518"/>
      <c r="ACA135" s="518"/>
      <c r="ACB135" s="518"/>
      <c r="ACE135" s="518"/>
      <c r="ACF135" s="518"/>
      <c r="ACI135" s="518"/>
      <c r="ACJ135" s="518"/>
      <c r="ACM135" s="518"/>
      <c r="ACN135" s="518"/>
      <c r="ACQ135" s="518"/>
      <c r="ACR135" s="518"/>
      <c r="ACU135" s="518"/>
      <c r="ACV135" s="518"/>
      <c r="ACY135" s="518"/>
      <c r="ACZ135" s="518"/>
      <c r="ADC135" s="518"/>
      <c r="ADD135" s="518"/>
      <c r="ADG135" s="518"/>
      <c r="ADH135" s="518"/>
      <c r="ADK135" s="518"/>
      <c r="ADL135" s="518"/>
      <c r="ADO135" s="518"/>
      <c r="ADP135" s="518"/>
      <c r="ADS135" s="518"/>
      <c r="ADT135" s="518"/>
      <c r="ADW135" s="518"/>
      <c r="ADX135" s="518"/>
      <c r="AEA135" s="518"/>
      <c r="AEB135" s="518"/>
      <c r="AEE135" s="518"/>
      <c r="AEF135" s="518"/>
      <c r="AEI135" s="518"/>
      <c r="AEJ135" s="518"/>
      <c r="AEM135" s="518"/>
      <c r="AEN135" s="518"/>
      <c r="AEQ135" s="518"/>
      <c r="AER135" s="518"/>
      <c r="AEU135" s="518"/>
      <c r="AEV135" s="518"/>
      <c r="AEY135" s="518"/>
      <c r="AEZ135" s="518"/>
      <c r="AFC135" s="518"/>
      <c r="AFD135" s="518"/>
      <c r="AFG135" s="518"/>
      <c r="AFH135" s="518"/>
      <c r="AFK135" s="518"/>
      <c r="AFL135" s="518"/>
      <c r="AFO135" s="518"/>
      <c r="AFP135" s="518"/>
      <c r="AFS135" s="518"/>
      <c r="AFT135" s="518"/>
      <c r="AFW135" s="518"/>
      <c r="AFX135" s="518"/>
      <c r="AGA135" s="518"/>
      <c r="AGB135" s="518"/>
      <c r="AGE135" s="518"/>
      <c r="AGF135" s="518"/>
      <c r="AGI135" s="518"/>
      <c r="AGJ135" s="518"/>
      <c r="AGM135" s="518"/>
      <c r="AGN135" s="518"/>
      <c r="AGQ135" s="518"/>
      <c r="AGR135" s="518"/>
      <c r="AGU135" s="518"/>
      <c r="AGV135" s="518"/>
      <c r="AGY135" s="518"/>
      <c r="AGZ135" s="518"/>
      <c r="AHC135" s="518"/>
      <c r="AHD135" s="518"/>
      <c r="AHG135" s="518"/>
      <c r="AHH135" s="518"/>
      <c r="AHK135" s="518"/>
      <c r="AHL135" s="518"/>
      <c r="AHO135" s="518"/>
      <c r="AHP135" s="518"/>
      <c r="AHS135" s="518"/>
      <c r="AHT135" s="518"/>
      <c r="AHW135" s="518"/>
      <c r="AHX135" s="518"/>
      <c r="AIA135" s="518"/>
      <c r="AIB135" s="518"/>
      <c r="AIE135" s="518"/>
      <c r="AIF135" s="518"/>
      <c r="AII135" s="518"/>
      <c r="AIJ135" s="518"/>
      <c r="AIM135" s="518"/>
      <c r="AIN135" s="518"/>
      <c r="AIQ135" s="518"/>
      <c r="AIR135" s="518"/>
      <c r="AIU135" s="518"/>
      <c r="AIV135" s="518"/>
      <c r="AIY135" s="518"/>
      <c r="AIZ135" s="518"/>
      <c r="AJC135" s="518"/>
      <c r="AJD135" s="518"/>
      <c r="AJG135" s="518"/>
      <c r="AJH135" s="518"/>
      <c r="AJK135" s="518"/>
      <c r="AJL135" s="518"/>
      <c r="AJO135" s="518"/>
      <c r="AJP135" s="518"/>
      <c r="AJS135" s="518"/>
      <c r="AJT135" s="518"/>
      <c r="AJW135" s="518"/>
      <c r="AJX135" s="518"/>
      <c r="AKA135" s="518"/>
      <c r="AKB135" s="518"/>
      <c r="AKE135" s="518"/>
      <c r="AKF135" s="518"/>
      <c r="AKI135" s="518"/>
      <c r="AKJ135" s="518"/>
      <c r="AKM135" s="518"/>
      <c r="AKN135" s="518"/>
      <c r="AKQ135" s="518"/>
      <c r="AKR135" s="518"/>
      <c r="AKU135" s="518"/>
      <c r="AKV135" s="518"/>
      <c r="AKY135" s="518"/>
      <c r="AKZ135" s="518"/>
      <c r="ALC135" s="518"/>
      <c r="ALD135" s="518"/>
      <c r="ALG135" s="518"/>
      <c r="ALH135" s="518"/>
      <c r="ALK135" s="518"/>
      <c r="ALL135" s="518"/>
      <c r="ALO135" s="518"/>
      <c r="ALP135" s="518"/>
      <c r="ALS135" s="518"/>
      <c r="ALT135" s="518"/>
      <c r="ALW135" s="518"/>
      <c r="ALX135" s="518"/>
      <c r="AMA135" s="518"/>
      <c r="AMB135" s="518"/>
      <c r="AME135" s="518"/>
      <c r="AMF135" s="518"/>
      <c r="AMI135" s="518"/>
      <c r="AMJ135" s="518"/>
    </row>
    <row r="136" customFormat="false" ht="15" hidden="true" customHeight="true" outlineLevel="0" collapsed="false">
      <c r="B136" s="467"/>
      <c r="C136" s="467"/>
      <c r="D136" s="467"/>
      <c r="E136" s="467"/>
      <c r="F136" s="467"/>
      <c r="G136" s="467"/>
      <c r="H136" s="467"/>
      <c r="I136" s="467"/>
      <c r="J136" s="467"/>
      <c r="K136" s="467"/>
      <c r="L136" s="517"/>
      <c r="O136" s="518"/>
      <c r="P136" s="518"/>
      <c r="S136" s="518"/>
      <c r="T136" s="518"/>
      <c r="W136" s="518"/>
      <c r="X136" s="518"/>
      <c r="AA136" s="518"/>
      <c r="AB136" s="518"/>
      <c r="AE136" s="518"/>
      <c r="AF136" s="518"/>
      <c r="AI136" s="518"/>
      <c r="AJ136" s="518"/>
      <c r="AM136" s="518"/>
      <c r="AN136" s="518"/>
      <c r="AQ136" s="518"/>
      <c r="AR136" s="518"/>
      <c r="AU136" s="518"/>
      <c r="AV136" s="518"/>
      <c r="AY136" s="518"/>
      <c r="AZ136" s="518"/>
      <c r="BC136" s="518"/>
      <c r="BD136" s="518"/>
      <c r="BG136" s="518"/>
      <c r="BH136" s="518"/>
      <c r="BK136" s="518"/>
      <c r="BL136" s="518"/>
      <c r="BO136" s="518"/>
      <c r="BP136" s="518"/>
      <c r="BS136" s="518"/>
      <c r="BT136" s="518"/>
      <c r="BW136" s="518"/>
      <c r="BX136" s="518"/>
      <c r="CA136" s="518"/>
      <c r="CB136" s="518"/>
      <c r="CE136" s="518"/>
      <c r="CF136" s="518"/>
      <c r="CI136" s="518"/>
      <c r="CJ136" s="518"/>
      <c r="CM136" s="518"/>
      <c r="CN136" s="518"/>
      <c r="CQ136" s="518"/>
      <c r="CR136" s="518"/>
      <c r="CU136" s="518"/>
      <c r="CV136" s="518"/>
      <c r="CY136" s="518"/>
      <c r="CZ136" s="518"/>
      <c r="DC136" s="518"/>
      <c r="DD136" s="518"/>
      <c r="DG136" s="518"/>
      <c r="DH136" s="518"/>
      <c r="DK136" s="518"/>
      <c r="DL136" s="518"/>
      <c r="DO136" s="518"/>
      <c r="DP136" s="518"/>
      <c r="DS136" s="518"/>
      <c r="DT136" s="518"/>
      <c r="DW136" s="518"/>
      <c r="DX136" s="518"/>
      <c r="EA136" s="518"/>
      <c r="EB136" s="518"/>
      <c r="EE136" s="518"/>
      <c r="EF136" s="518"/>
      <c r="EI136" s="518"/>
      <c r="EJ136" s="518"/>
      <c r="EM136" s="518"/>
      <c r="EN136" s="518"/>
      <c r="EQ136" s="518"/>
      <c r="ER136" s="518"/>
      <c r="EU136" s="518"/>
      <c r="EV136" s="518"/>
      <c r="EY136" s="518"/>
      <c r="EZ136" s="518"/>
      <c r="FC136" s="518"/>
      <c r="FD136" s="518"/>
      <c r="FG136" s="518"/>
      <c r="FH136" s="518"/>
      <c r="FK136" s="518"/>
      <c r="FL136" s="518"/>
      <c r="FO136" s="518"/>
      <c r="FP136" s="518"/>
      <c r="FS136" s="518"/>
      <c r="FT136" s="518"/>
      <c r="FW136" s="518"/>
      <c r="FX136" s="518"/>
      <c r="GA136" s="518"/>
      <c r="GB136" s="518"/>
      <c r="GE136" s="518"/>
      <c r="GF136" s="518"/>
      <c r="GI136" s="518"/>
      <c r="GJ136" s="518"/>
      <c r="GM136" s="518"/>
      <c r="GN136" s="518"/>
      <c r="GQ136" s="518"/>
      <c r="GR136" s="518"/>
      <c r="GU136" s="518"/>
      <c r="GV136" s="518"/>
      <c r="GY136" s="518"/>
      <c r="GZ136" s="518"/>
      <c r="HC136" s="518"/>
      <c r="HD136" s="518"/>
      <c r="HG136" s="518"/>
      <c r="HH136" s="518"/>
      <c r="HK136" s="518"/>
      <c r="HL136" s="518"/>
      <c r="HO136" s="518"/>
      <c r="HP136" s="518"/>
      <c r="HS136" s="518"/>
      <c r="HT136" s="518"/>
      <c r="HW136" s="518"/>
      <c r="HX136" s="518"/>
      <c r="IA136" s="518"/>
      <c r="IB136" s="518"/>
      <c r="IE136" s="518"/>
      <c r="IF136" s="518"/>
      <c r="II136" s="518"/>
      <c r="IJ136" s="518"/>
      <c r="IM136" s="518"/>
      <c r="IN136" s="518"/>
      <c r="IQ136" s="518"/>
      <c r="IR136" s="518"/>
      <c r="IU136" s="518"/>
      <c r="IV136" s="518"/>
      <c r="IY136" s="518"/>
      <c r="IZ136" s="518"/>
      <c r="JC136" s="518"/>
      <c r="JD136" s="518"/>
      <c r="JG136" s="518"/>
      <c r="JH136" s="518"/>
      <c r="JK136" s="518"/>
      <c r="JL136" s="518"/>
      <c r="JO136" s="518"/>
      <c r="JP136" s="518"/>
      <c r="JS136" s="518"/>
      <c r="JT136" s="518"/>
      <c r="JW136" s="518"/>
      <c r="JX136" s="518"/>
      <c r="KA136" s="518"/>
      <c r="KB136" s="518"/>
      <c r="KE136" s="518"/>
      <c r="KF136" s="518"/>
      <c r="KI136" s="518"/>
      <c r="KJ136" s="518"/>
      <c r="KM136" s="518"/>
      <c r="KN136" s="518"/>
      <c r="KQ136" s="518"/>
      <c r="KR136" s="518"/>
      <c r="KU136" s="518"/>
      <c r="KV136" s="518"/>
      <c r="KY136" s="518"/>
      <c r="KZ136" s="518"/>
      <c r="LC136" s="518"/>
      <c r="LD136" s="518"/>
      <c r="LG136" s="518"/>
      <c r="LH136" s="518"/>
      <c r="LK136" s="518"/>
      <c r="LL136" s="518"/>
      <c r="LO136" s="518"/>
      <c r="LP136" s="518"/>
      <c r="LS136" s="518"/>
      <c r="LT136" s="518"/>
      <c r="LW136" s="518"/>
      <c r="LX136" s="518"/>
      <c r="MA136" s="518"/>
      <c r="MB136" s="518"/>
      <c r="ME136" s="518"/>
      <c r="MF136" s="518"/>
      <c r="MI136" s="518"/>
      <c r="MJ136" s="518"/>
      <c r="MM136" s="518"/>
      <c r="MN136" s="518"/>
      <c r="MQ136" s="518"/>
      <c r="MR136" s="518"/>
      <c r="MU136" s="518"/>
      <c r="MV136" s="518"/>
      <c r="MY136" s="518"/>
      <c r="MZ136" s="518"/>
      <c r="NC136" s="518"/>
      <c r="ND136" s="518"/>
      <c r="NG136" s="518"/>
      <c r="NH136" s="518"/>
      <c r="NK136" s="518"/>
      <c r="NL136" s="518"/>
      <c r="NO136" s="518"/>
      <c r="NP136" s="518"/>
      <c r="NS136" s="518"/>
      <c r="NT136" s="518"/>
      <c r="NW136" s="518"/>
      <c r="NX136" s="518"/>
      <c r="OA136" s="518"/>
      <c r="OB136" s="518"/>
      <c r="OE136" s="518"/>
      <c r="OF136" s="518"/>
      <c r="OI136" s="518"/>
      <c r="OJ136" s="518"/>
      <c r="OM136" s="518"/>
      <c r="ON136" s="518"/>
      <c r="OQ136" s="518"/>
      <c r="OR136" s="518"/>
      <c r="OU136" s="518"/>
      <c r="OV136" s="518"/>
      <c r="OY136" s="518"/>
      <c r="OZ136" s="518"/>
      <c r="PC136" s="518"/>
      <c r="PD136" s="518"/>
      <c r="PG136" s="518"/>
      <c r="PH136" s="518"/>
      <c r="PK136" s="518"/>
      <c r="PL136" s="518"/>
      <c r="PO136" s="518"/>
      <c r="PP136" s="518"/>
      <c r="PS136" s="518"/>
      <c r="PT136" s="518"/>
      <c r="PW136" s="518"/>
      <c r="PX136" s="518"/>
      <c r="QA136" s="518"/>
      <c r="QB136" s="518"/>
      <c r="QE136" s="518"/>
      <c r="QF136" s="518"/>
      <c r="QI136" s="518"/>
      <c r="QJ136" s="518"/>
      <c r="QM136" s="518"/>
      <c r="QN136" s="518"/>
      <c r="QQ136" s="518"/>
      <c r="QR136" s="518"/>
      <c r="QU136" s="518"/>
      <c r="QV136" s="518"/>
      <c r="QY136" s="518"/>
      <c r="QZ136" s="518"/>
      <c r="RC136" s="518"/>
      <c r="RD136" s="518"/>
      <c r="RG136" s="518"/>
      <c r="RH136" s="518"/>
      <c r="RK136" s="518"/>
      <c r="RL136" s="518"/>
      <c r="RO136" s="518"/>
      <c r="RP136" s="518"/>
      <c r="RS136" s="518"/>
      <c r="RT136" s="518"/>
      <c r="RW136" s="518"/>
      <c r="RX136" s="518"/>
      <c r="SA136" s="518"/>
      <c r="SB136" s="518"/>
      <c r="SE136" s="518"/>
      <c r="SF136" s="518"/>
      <c r="SI136" s="518"/>
      <c r="SJ136" s="518"/>
      <c r="SM136" s="518"/>
      <c r="SN136" s="518"/>
      <c r="SQ136" s="518"/>
      <c r="SR136" s="518"/>
      <c r="SU136" s="518"/>
      <c r="SV136" s="518"/>
      <c r="SY136" s="518"/>
      <c r="SZ136" s="518"/>
      <c r="TC136" s="518"/>
      <c r="TD136" s="518"/>
      <c r="TG136" s="518"/>
      <c r="TH136" s="518"/>
      <c r="TK136" s="518"/>
      <c r="TL136" s="518"/>
      <c r="TO136" s="518"/>
      <c r="TP136" s="518"/>
      <c r="TS136" s="518"/>
      <c r="TT136" s="518"/>
      <c r="TW136" s="518"/>
      <c r="TX136" s="518"/>
      <c r="UA136" s="518"/>
      <c r="UB136" s="518"/>
      <c r="UE136" s="518"/>
      <c r="UF136" s="518"/>
      <c r="UI136" s="518"/>
      <c r="UJ136" s="518"/>
      <c r="UM136" s="518"/>
      <c r="UN136" s="518"/>
      <c r="UQ136" s="518"/>
      <c r="UR136" s="518"/>
      <c r="UU136" s="518"/>
      <c r="UV136" s="518"/>
      <c r="UY136" s="518"/>
      <c r="UZ136" s="518"/>
      <c r="VC136" s="518"/>
      <c r="VD136" s="518"/>
      <c r="VG136" s="518"/>
      <c r="VH136" s="518"/>
      <c r="VK136" s="518"/>
      <c r="VL136" s="518"/>
      <c r="VO136" s="518"/>
      <c r="VP136" s="518"/>
      <c r="VS136" s="518"/>
      <c r="VT136" s="518"/>
      <c r="VW136" s="518"/>
      <c r="VX136" s="518"/>
      <c r="WA136" s="518"/>
      <c r="WB136" s="518"/>
      <c r="WE136" s="518"/>
      <c r="WF136" s="518"/>
      <c r="WI136" s="518"/>
      <c r="WJ136" s="518"/>
      <c r="WM136" s="518"/>
      <c r="WN136" s="518"/>
      <c r="WQ136" s="518"/>
      <c r="WR136" s="518"/>
      <c r="WU136" s="518"/>
      <c r="WV136" s="518"/>
      <c r="WY136" s="518"/>
      <c r="WZ136" s="518"/>
      <c r="XC136" s="518"/>
      <c r="XD136" s="518"/>
      <c r="XG136" s="518"/>
      <c r="XH136" s="518"/>
      <c r="XK136" s="518"/>
      <c r="XL136" s="518"/>
      <c r="XO136" s="518"/>
      <c r="XP136" s="518"/>
      <c r="XS136" s="518"/>
      <c r="XT136" s="518"/>
      <c r="XW136" s="518"/>
      <c r="XX136" s="518"/>
      <c r="YA136" s="518"/>
      <c r="YB136" s="518"/>
      <c r="YE136" s="518"/>
      <c r="YF136" s="518"/>
      <c r="YI136" s="518"/>
      <c r="YJ136" s="518"/>
      <c r="YM136" s="518"/>
      <c r="YN136" s="518"/>
      <c r="YQ136" s="518"/>
      <c r="YR136" s="518"/>
      <c r="YU136" s="518"/>
      <c r="YV136" s="518"/>
      <c r="YY136" s="518"/>
      <c r="YZ136" s="518"/>
      <c r="ZC136" s="518"/>
      <c r="ZD136" s="518"/>
      <c r="ZG136" s="518"/>
      <c r="ZH136" s="518"/>
      <c r="ZK136" s="518"/>
      <c r="ZL136" s="518"/>
      <c r="ZO136" s="518"/>
      <c r="ZP136" s="518"/>
      <c r="ZS136" s="518"/>
      <c r="ZT136" s="518"/>
      <c r="ZW136" s="518"/>
      <c r="ZX136" s="518"/>
      <c r="AAA136" s="518"/>
      <c r="AAB136" s="518"/>
      <c r="AAE136" s="518"/>
      <c r="AAF136" s="518"/>
      <c r="AAI136" s="518"/>
      <c r="AAJ136" s="518"/>
      <c r="AAM136" s="518"/>
      <c r="AAN136" s="518"/>
      <c r="AAQ136" s="518"/>
      <c r="AAR136" s="518"/>
      <c r="AAU136" s="518"/>
      <c r="AAV136" s="518"/>
      <c r="AAY136" s="518"/>
      <c r="AAZ136" s="518"/>
      <c r="ABC136" s="518"/>
      <c r="ABD136" s="518"/>
      <c r="ABG136" s="518"/>
      <c r="ABH136" s="518"/>
      <c r="ABK136" s="518"/>
      <c r="ABL136" s="518"/>
      <c r="ABO136" s="518"/>
      <c r="ABP136" s="518"/>
      <c r="ABS136" s="518"/>
      <c r="ABT136" s="518"/>
      <c r="ABW136" s="518"/>
      <c r="ABX136" s="518"/>
      <c r="ACA136" s="518"/>
      <c r="ACB136" s="518"/>
      <c r="ACE136" s="518"/>
      <c r="ACF136" s="518"/>
      <c r="ACI136" s="518"/>
      <c r="ACJ136" s="518"/>
      <c r="ACM136" s="518"/>
      <c r="ACN136" s="518"/>
      <c r="ACQ136" s="518"/>
      <c r="ACR136" s="518"/>
      <c r="ACU136" s="518"/>
      <c r="ACV136" s="518"/>
      <c r="ACY136" s="518"/>
      <c r="ACZ136" s="518"/>
      <c r="ADC136" s="518"/>
      <c r="ADD136" s="518"/>
      <c r="ADG136" s="518"/>
      <c r="ADH136" s="518"/>
      <c r="ADK136" s="518"/>
      <c r="ADL136" s="518"/>
      <c r="ADO136" s="518"/>
      <c r="ADP136" s="518"/>
      <c r="ADS136" s="518"/>
      <c r="ADT136" s="518"/>
      <c r="ADW136" s="518"/>
      <c r="ADX136" s="518"/>
      <c r="AEA136" s="518"/>
      <c r="AEB136" s="518"/>
      <c r="AEE136" s="518"/>
      <c r="AEF136" s="518"/>
      <c r="AEI136" s="518"/>
      <c r="AEJ136" s="518"/>
      <c r="AEM136" s="518"/>
      <c r="AEN136" s="518"/>
      <c r="AEQ136" s="518"/>
      <c r="AER136" s="518"/>
      <c r="AEU136" s="518"/>
      <c r="AEV136" s="518"/>
      <c r="AEY136" s="518"/>
      <c r="AEZ136" s="518"/>
      <c r="AFC136" s="518"/>
      <c r="AFD136" s="518"/>
      <c r="AFG136" s="518"/>
      <c r="AFH136" s="518"/>
      <c r="AFK136" s="518"/>
      <c r="AFL136" s="518"/>
      <c r="AFO136" s="518"/>
      <c r="AFP136" s="518"/>
      <c r="AFS136" s="518"/>
      <c r="AFT136" s="518"/>
      <c r="AFW136" s="518"/>
      <c r="AFX136" s="518"/>
      <c r="AGA136" s="518"/>
      <c r="AGB136" s="518"/>
      <c r="AGE136" s="518"/>
      <c r="AGF136" s="518"/>
      <c r="AGI136" s="518"/>
      <c r="AGJ136" s="518"/>
      <c r="AGM136" s="518"/>
      <c r="AGN136" s="518"/>
      <c r="AGQ136" s="518"/>
      <c r="AGR136" s="518"/>
      <c r="AGU136" s="518"/>
      <c r="AGV136" s="518"/>
      <c r="AGY136" s="518"/>
      <c r="AGZ136" s="518"/>
      <c r="AHC136" s="518"/>
      <c r="AHD136" s="518"/>
      <c r="AHG136" s="518"/>
      <c r="AHH136" s="518"/>
      <c r="AHK136" s="518"/>
      <c r="AHL136" s="518"/>
      <c r="AHO136" s="518"/>
      <c r="AHP136" s="518"/>
      <c r="AHS136" s="518"/>
      <c r="AHT136" s="518"/>
      <c r="AHW136" s="518"/>
      <c r="AHX136" s="518"/>
      <c r="AIA136" s="518"/>
      <c r="AIB136" s="518"/>
      <c r="AIE136" s="518"/>
      <c r="AIF136" s="518"/>
      <c r="AII136" s="518"/>
      <c r="AIJ136" s="518"/>
      <c r="AIM136" s="518"/>
      <c r="AIN136" s="518"/>
      <c r="AIQ136" s="518"/>
      <c r="AIR136" s="518"/>
      <c r="AIU136" s="518"/>
      <c r="AIV136" s="518"/>
      <c r="AIY136" s="518"/>
      <c r="AIZ136" s="518"/>
      <c r="AJC136" s="518"/>
      <c r="AJD136" s="518"/>
      <c r="AJG136" s="518"/>
      <c r="AJH136" s="518"/>
      <c r="AJK136" s="518"/>
      <c r="AJL136" s="518"/>
      <c r="AJO136" s="518"/>
      <c r="AJP136" s="518"/>
      <c r="AJS136" s="518"/>
      <c r="AJT136" s="518"/>
      <c r="AJW136" s="518"/>
      <c r="AJX136" s="518"/>
      <c r="AKA136" s="518"/>
      <c r="AKB136" s="518"/>
      <c r="AKE136" s="518"/>
      <c r="AKF136" s="518"/>
      <c r="AKI136" s="518"/>
      <c r="AKJ136" s="518"/>
      <c r="AKM136" s="518"/>
      <c r="AKN136" s="518"/>
      <c r="AKQ136" s="518"/>
      <c r="AKR136" s="518"/>
      <c r="AKU136" s="518"/>
      <c r="AKV136" s="518"/>
      <c r="AKY136" s="518"/>
      <c r="AKZ136" s="518"/>
      <c r="ALC136" s="518"/>
      <c r="ALD136" s="518"/>
      <c r="ALG136" s="518"/>
      <c r="ALH136" s="518"/>
      <c r="ALK136" s="518"/>
      <c r="ALL136" s="518"/>
      <c r="ALO136" s="518"/>
      <c r="ALP136" s="518"/>
      <c r="ALS136" s="518"/>
      <c r="ALT136" s="518"/>
      <c r="ALW136" s="518"/>
      <c r="ALX136" s="518"/>
      <c r="AMA136" s="518"/>
      <c r="AMB136" s="518"/>
      <c r="AME136" s="518"/>
      <c r="AMF136" s="518"/>
      <c r="AMI136" s="518"/>
      <c r="AMJ136" s="518"/>
    </row>
    <row r="137" customFormat="false" ht="15" hidden="true" customHeight="true" outlineLevel="0" collapsed="false">
      <c r="B137" s="467"/>
      <c r="C137" s="467"/>
      <c r="D137" s="467"/>
      <c r="E137" s="467"/>
      <c r="F137" s="467"/>
      <c r="G137" s="467"/>
      <c r="H137" s="467"/>
      <c r="I137" s="467"/>
      <c r="J137" s="467"/>
      <c r="K137" s="467"/>
      <c r="L137" s="517"/>
      <c r="O137" s="518"/>
      <c r="P137" s="518"/>
      <c r="S137" s="518"/>
      <c r="T137" s="518"/>
      <c r="W137" s="518"/>
      <c r="X137" s="518"/>
      <c r="AA137" s="518"/>
      <c r="AB137" s="518"/>
      <c r="AE137" s="518"/>
      <c r="AF137" s="518"/>
      <c r="AI137" s="518"/>
      <c r="AJ137" s="518"/>
      <c r="AM137" s="518"/>
      <c r="AN137" s="518"/>
      <c r="AQ137" s="518"/>
      <c r="AR137" s="518"/>
      <c r="AU137" s="518"/>
      <c r="AV137" s="518"/>
      <c r="AY137" s="518"/>
      <c r="AZ137" s="518"/>
      <c r="BC137" s="518"/>
      <c r="BD137" s="518"/>
      <c r="BG137" s="518"/>
      <c r="BH137" s="518"/>
      <c r="BK137" s="518"/>
      <c r="BL137" s="518"/>
      <c r="BO137" s="518"/>
      <c r="BP137" s="518"/>
      <c r="BS137" s="518"/>
      <c r="BT137" s="518"/>
      <c r="BW137" s="518"/>
      <c r="BX137" s="518"/>
      <c r="CA137" s="518"/>
      <c r="CB137" s="518"/>
      <c r="CE137" s="518"/>
      <c r="CF137" s="518"/>
      <c r="CI137" s="518"/>
      <c r="CJ137" s="518"/>
      <c r="CM137" s="518"/>
      <c r="CN137" s="518"/>
      <c r="CQ137" s="518"/>
      <c r="CR137" s="518"/>
      <c r="CU137" s="518"/>
      <c r="CV137" s="518"/>
      <c r="CY137" s="518"/>
      <c r="CZ137" s="518"/>
      <c r="DC137" s="518"/>
      <c r="DD137" s="518"/>
      <c r="DG137" s="518"/>
      <c r="DH137" s="518"/>
      <c r="DK137" s="518"/>
      <c r="DL137" s="518"/>
      <c r="DO137" s="518"/>
      <c r="DP137" s="518"/>
      <c r="DS137" s="518"/>
      <c r="DT137" s="518"/>
      <c r="DW137" s="518"/>
      <c r="DX137" s="518"/>
      <c r="EA137" s="518"/>
      <c r="EB137" s="518"/>
      <c r="EE137" s="518"/>
      <c r="EF137" s="518"/>
      <c r="EI137" s="518"/>
      <c r="EJ137" s="518"/>
      <c r="EM137" s="518"/>
      <c r="EN137" s="518"/>
      <c r="EQ137" s="518"/>
      <c r="ER137" s="518"/>
      <c r="EU137" s="518"/>
      <c r="EV137" s="518"/>
      <c r="EY137" s="518"/>
      <c r="EZ137" s="518"/>
      <c r="FC137" s="518"/>
      <c r="FD137" s="518"/>
      <c r="FG137" s="518"/>
      <c r="FH137" s="518"/>
      <c r="FK137" s="518"/>
      <c r="FL137" s="518"/>
      <c r="FO137" s="518"/>
      <c r="FP137" s="518"/>
      <c r="FS137" s="518"/>
      <c r="FT137" s="518"/>
      <c r="FW137" s="518"/>
      <c r="FX137" s="518"/>
      <c r="GA137" s="518"/>
      <c r="GB137" s="518"/>
      <c r="GE137" s="518"/>
      <c r="GF137" s="518"/>
      <c r="GI137" s="518"/>
      <c r="GJ137" s="518"/>
      <c r="GM137" s="518"/>
      <c r="GN137" s="518"/>
      <c r="GQ137" s="518"/>
      <c r="GR137" s="518"/>
      <c r="GU137" s="518"/>
      <c r="GV137" s="518"/>
      <c r="GY137" s="518"/>
      <c r="GZ137" s="518"/>
      <c r="HC137" s="518"/>
      <c r="HD137" s="518"/>
      <c r="HG137" s="518"/>
      <c r="HH137" s="518"/>
      <c r="HK137" s="518"/>
      <c r="HL137" s="518"/>
      <c r="HO137" s="518"/>
      <c r="HP137" s="518"/>
      <c r="HS137" s="518"/>
      <c r="HT137" s="518"/>
      <c r="HW137" s="518"/>
      <c r="HX137" s="518"/>
      <c r="IA137" s="518"/>
      <c r="IB137" s="518"/>
      <c r="IE137" s="518"/>
      <c r="IF137" s="518"/>
      <c r="II137" s="518"/>
      <c r="IJ137" s="518"/>
      <c r="IM137" s="518"/>
      <c r="IN137" s="518"/>
      <c r="IQ137" s="518"/>
      <c r="IR137" s="518"/>
      <c r="IU137" s="518"/>
      <c r="IV137" s="518"/>
      <c r="IY137" s="518"/>
      <c r="IZ137" s="518"/>
      <c r="JC137" s="518"/>
      <c r="JD137" s="518"/>
      <c r="JG137" s="518"/>
      <c r="JH137" s="518"/>
      <c r="JK137" s="518"/>
      <c r="JL137" s="518"/>
      <c r="JO137" s="518"/>
      <c r="JP137" s="518"/>
      <c r="JS137" s="518"/>
      <c r="JT137" s="518"/>
      <c r="JW137" s="518"/>
      <c r="JX137" s="518"/>
      <c r="KA137" s="518"/>
      <c r="KB137" s="518"/>
      <c r="KE137" s="518"/>
      <c r="KF137" s="518"/>
      <c r="KI137" s="518"/>
      <c r="KJ137" s="518"/>
      <c r="KM137" s="518"/>
      <c r="KN137" s="518"/>
      <c r="KQ137" s="518"/>
      <c r="KR137" s="518"/>
      <c r="KU137" s="518"/>
      <c r="KV137" s="518"/>
      <c r="KY137" s="518"/>
      <c r="KZ137" s="518"/>
      <c r="LC137" s="518"/>
      <c r="LD137" s="518"/>
      <c r="LG137" s="518"/>
      <c r="LH137" s="518"/>
      <c r="LK137" s="518"/>
      <c r="LL137" s="518"/>
      <c r="LO137" s="518"/>
      <c r="LP137" s="518"/>
      <c r="LS137" s="518"/>
      <c r="LT137" s="518"/>
      <c r="LW137" s="518"/>
      <c r="LX137" s="518"/>
      <c r="MA137" s="518"/>
      <c r="MB137" s="518"/>
      <c r="ME137" s="518"/>
      <c r="MF137" s="518"/>
      <c r="MI137" s="518"/>
      <c r="MJ137" s="518"/>
      <c r="MM137" s="518"/>
      <c r="MN137" s="518"/>
      <c r="MQ137" s="518"/>
      <c r="MR137" s="518"/>
      <c r="MU137" s="518"/>
      <c r="MV137" s="518"/>
      <c r="MY137" s="518"/>
      <c r="MZ137" s="518"/>
      <c r="NC137" s="518"/>
      <c r="ND137" s="518"/>
      <c r="NG137" s="518"/>
      <c r="NH137" s="518"/>
      <c r="NK137" s="518"/>
      <c r="NL137" s="518"/>
      <c r="NO137" s="518"/>
      <c r="NP137" s="518"/>
      <c r="NS137" s="518"/>
      <c r="NT137" s="518"/>
      <c r="NW137" s="518"/>
      <c r="NX137" s="518"/>
      <c r="OA137" s="518"/>
      <c r="OB137" s="518"/>
      <c r="OE137" s="518"/>
      <c r="OF137" s="518"/>
      <c r="OI137" s="518"/>
      <c r="OJ137" s="518"/>
      <c r="OM137" s="518"/>
      <c r="ON137" s="518"/>
      <c r="OQ137" s="518"/>
      <c r="OR137" s="518"/>
      <c r="OU137" s="518"/>
      <c r="OV137" s="518"/>
      <c r="OY137" s="518"/>
      <c r="OZ137" s="518"/>
      <c r="PC137" s="518"/>
      <c r="PD137" s="518"/>
      <c r="PG137" s="518"/>
      <c r="PH137" s="518"/>
      <c r="PK137" s="518"/>
      <c r="PL137" s="518"/>
      <c r="PO137" s="518"/>
      <c r="PP137" s="518"/>
      <c r="PS137" s="518"/>
      <c r="PT137" s="518"/>
      <c r="PW137" s="518"/>
      <c r="PX137" s="518"/>
      <c r="QA137" s="518"/>
      <c r="QB137" s="518"/>
      <c r="QE137" s="518"/>
      <c r="QF137" s="518"/>
      <c r="QI137" s="518"/>
      <c r="QJ137" s="518"/>
      <c r="QM137" s="518"/>
      <c r="QN137" s="518"/>
      <c r="QQ137" s="518"/>
      <c r="QR137" s="518"/>
      <c r="QU137" s="518"/>
      <c r="QV137" s="518"/>
      <c r="QY137" s="518"/>
      <c r="QZ137" s="518"/>
      <c r="RC137" s="518"/>
      <c r="RD137" s="518"/>
      <c r="RG137" s="518"/>
      <c r="RH137" s="518"/>
      <c r="RK137" s="518"/>
      <c r="RL137" s="518"/>
      <c r="RO137" s="518"/>
      <c r="RP137" s="518"/>
      <c r="RS137" s="518"/>
      <c r="RT137" s="518"/>
      <c r="RW137" s="518"/>
      <c r="RX137" s="518"/>
      <c r="SA137" s="518"/>
      <c r="SB137" s="518"/>
      <c r="SE137" s="518"/>
      <c r="SF137" s="518"/>
      <c r="SI137" s="518"/>
      <c r="SJ137" s="518"/>
      <c r="SM137" s="518"/>
      <c r="SN137" s="518"/>
      <c r="SQ137" s="518"/>
      <c r="SR137" s="518"/>
      <c r="SU137" s="518"/>
      <c r="SV137" s="518"/>
      <c r="SY137" s="518"/>
      <c r="SZ137" s="518"/>
      <c r="TC137" s="518"/>
      <c r="TD137" s="518"/>
      <c r="TG137" s="518"/>
      <c r="TH137" s="518"/>
      <c r="TK137" s="518"/>
      <c r="TL137" s="518"/>
      <c r="TO137" s="518"/>
      <c r="TP137" s="518"/>
      <c r="TS137" s="518"/>
      <c r="TT137" s="518"/>
      <c r="TW137" s="518"/>
      <c r="TX137" s="518"/>
      <c r="UA137" s="518"/>
      <c r="UB137" s="518"/>
      <c r="UE137" s="518"/>
      <c r="UF137" s="518"/>
      <c r="UI137" s="518"/>
      <c r="UJ137" s="518"/>
      <c r="UM137" s="518"/>
      <c r="UN137" s="518"/>
      <c r="UQ137" s="518"/>
      <c r="UR137" s="518"/>
      <c r="UU137" s="518"/>
      <c r="UV137" s="518"/>
      <c r="UY137" s="518"/>
      <c r="UZ137" s="518"/>
      <c r="VC137" s="518"/>
      <c r="VD137" s="518"/>
      <c r="VG137" s="518"/>
      <c r="VH137" s="518"/>
      <c r="VK137" s="518"/>
      <c r="VL137" s="518"/>
      <c r="VO137" s="518"/>
      <c r="VP137" s="518"/>
      <c r="VS137" s="518"/>
      <c r="VT137" s="518"/>
      <c r="VW137" s="518"/>
      <c r="VX137" s="518"/>
      <c r="WA137" s="518"/>
      <c r="WB137" s="518"/>
      <c r="WE137" s="518"/>
      <c r="WF137" s="518"/>
      <c r="WI137" s="518"/>
      <c r="WJ137" s="518"/>
      <c r="WM137" s="518"/>
      <c r="WN137" s="518"/>
      <c r="WQ137" s="518"/>
      <c r="WR137" s="518"/>
      <c r="WU137" s="518"/>
      <c r="WV137" s="518"/>
      <c r="WY137" s="518"/>
      <c r="WZ137" s="518"/>
      <c r="XC137" s="518"/>
      <c r="XD137" s="518"/>
      <c r="XG137" s="518"/>
      <c r="XH137" s="518"/>
      <c r="XK137" s="518"/>
      <c r="XL137" s="518"/>
      <c r="XO137" s="518"/>
      <c r="XP137" s="518"/>
      <c r="XS137" s="518"/>
      <c r="XT137" s="518"/>
      <c r="XW137" s="518"/>
      <c r="XX137" s="518"/>
      <c r="YA137" s="518"/>
      <c r="YB137" s="518"/>
      <c r="YE137" s="518"/>
      <c r="YF137" s="518"/>
      <c r="YI137" s="518"/>
      <c r="YJ137" s="518"/>
      <c r="YM137" s="518"/>
      <c r="YN137" s="518"/>
      <c r="YQ137" s="518"/>
      <c r="YR137" s="518"/>
      <c r="YU137" s="518"/>
      <c r="YV137" s="518"/>
      <c r="YY137" s="518"/>
      <c r="YZ137" s="518"/>
      <c r="ZC137" s="518"/>
      <c r="ZD137" s="518"/>
      <c r="ZG137" s="518"/>
      <c r="ZH137" s="518"/>
      <c r="ZK137" s="518"/>
      <c r="ZL137" s="518"/>
      <c r="ZO137" s="518"/>
      <c r="ZP137" s="518"/>
      <c r="ZS137" s="518"/>
      <c r="ZT137" s="518"/>
      <c r="ZW137" s="518"/>
      <c r="ZX137" s="518"/>
      <c r="AAA137" s="518"/>
      <c r="AAB137" s="518"/>
      <c r="AAE137" s="518"/>
      <c r="AAF137" s="518"/>
      <c r="AAI137" s="518"/>
      <c r="AAJ137" s="518"/>
      <c r="AAM137" s="518"/>
      <c r="AAN137" s="518"/>
      <c r="AAQ137" s="518"/>
      <c r="AAR137" s="518"/>
      <c r="AAU137" s="518"/>
      <c r="AAV137" s="518"/>
      <c r="AAY137" s="518"/>
      <c r="AAZ137" s="518"/>
      <c r="ABC137" s="518"/>
      <c r="ABD137" s="518"/>
      <c r="ABG137" s="518"/>
      <c r="ABH137" s="518"/>
      <c r="ABK137" s="518"/>
      <c r="ABL137" s="518"/>
      <c r="ABO137" s="518"/>
      <c r="ABP137" s="518"/>
      <c r="ABS137" s="518"/>
      <c r="ABT137" s="518"/>
      <c r="ABW137" s="518"/>
      <c r="ABX137" s="518"/>
      <c r="ACA137" s="518"/>
      <c r="ACB137" s="518"/>
      <c r="ACE137" s="518"/>
      <c r="ACF137" s="518"/>
      <c r="ACI137" s="518"/>
      <c r="ACJ137" s="518"/>
      <c r="ACM137" s="518"/>
      <c r="ACN137" s="518"/>
      <c r="ACQ137" s="518"/>
      <c r="ACR137" s="518"/>
      <c r="ACU137" s="518"/>
      <c r="ACV137" s="518"/>
      <c r="ACY137" s="518"/>
      <c r="ACZ137" s="518"/>
      <c r="ADC137" s="518"/>
      <c r="ADD137" s="518"/>
      <c r="ADG137" s="518"/>
      <c r="ADH137" s="518"/>
      <c r="ADK137" s="518"/>
      <c r="ADL137" s="518"/>
      <c r="ADO137" s="518"/>
      <c r="ADP137" s="518"/>
      <c r="ADS137" s="518"/>
      <c r="ADT137" s="518"/>
      <c r="ADW137" s="518"/>
      <c r="ADX137" s="518"/>
      <c r="AEA137" s="518"/>
      <c r="AEB137" s="518"/>
      <c r="AEE137" s="518"/>
      <c r="AEF137" s="518"/>
      <c r="AEI137" s="518"/>
      <c r="AEJ137" s="518"/>
      <c r="AEM137" s="518"/>
      <c r="AEN137" s="518"/>
      <c r="AEQ137" s="518"/>
      <c r="AER137" s="518"/>
      <c r="AEU137" s="518"/>
      <c r="AEV137" s="518"/>
      <c r="AEY137" s="518"/>
      <c r="AEZ137" s="518"/>
      <c r="AFC137" s="518"/>
      <c r="AFD137" s="518"/>
      <c r="AFG137" s="518"/>
      <c r="AFH137" s="518"/>
      <c r="AFK137" s="518"/>
      <c r="AFL137" s="518"/>
      <c r="AFO137" s="518"/>
      <c r="AFP137" s="518"/>
      <c r="AFS137" s="518"/>
      <c r="AFT137" s="518"/>
      <c r="AFW137" s="518"/>
      <c r="AFX137" s="518"/>
      <c r="AGA137" s="518"/>
      <c r="AGB137" s="518"/>
      <c r="AGE137" s="518"/>
      <c r="AGF137" s="518"/>
      <c r="AGI137" s="518"/>
      <c r="AGJ137" s="518"/>
      <c r="AGM137" s="518"/>
      <c r="AGN137" s="518"/>
      <c r="AGQ137" s="518"/>
      <c r="AGR137" s="518"/>
      <c r="AGU137" s="518"/>
      <c r="AGV137" s="518"/>
      <c r="AGY137" s="518"/>
      <c r="AGZ137" s="518"/>
      <c r="AHC137" s="518"/>
      <c r="AHD137" s="518"/>
      <c r="AHG137" s="518"/>
      <c r="AHH137" s="518"/>
      <c r="AHK137" s="518"/>
      <c r="AHL137" s="518"/>
      <c r="AHO137" s="518"/>
      <c r="AHP137" s="518"/>
      <c r="AHS137" s="518"/>
      <c r="AHT137" s="518"/>
      <c r="AHW137" s="518"/>
      <c r="AHX137" s="518"/>
      <c r="AIA137" s="518"/>
      <c r="AIB137" s="518"/>
      <c r="AIE137" s="518"/>
      <c r="AIF137" s="518"/>
      <c r="AII137" s="518"/>
      <c r="AIJ137" s="518"/>
      <c r="AIM137" s="518"/>
      <c r="AIN137" s="518"/>
      <c r="AIQ137" s="518"/>
      <c r="AIR137" s="518"/>
      <c r="AIU137" s="518"/>
      <c r="AIV137" s="518"/>
      <c r="AIY137" s="518"/>
      <c r="AIZ137" s="518"/>
      <c r="AJC137" s="518"/>
      <c r="AJD137" s="518"/>
      <c r="AJG137" s="518"/>
      <c r="AJH137" s="518"/>
      <c r="AJK137" s="518"/>
      <c r="AJL137" s="518"/>
      <c r="AJO137" s="518"/>
      <c r="AJP137" s="518"/>
      <c r="AJS137" s="518"/>
      <c r="AJT137" s="518"/>
      <c r="AJW137" s="518"/>
      <c r="AJX137" s="518"/>
      <c r="AKA137" s="518"/>
      <c r="AKB137" s="518"/>
      <c r="AKE137" s="518"/>
      <c r="AKF137" s="518"/>
      <c r="AKI137" s="518"/>
      <c r="AKJ137" s="518"/>
      <c r="AKM137" s="518"/>
      <c r="AKN137" s="518"/>
      <c r="AKQ137" s="518"/>
      <c r="AKR137" s="518"/>
      <c r="AKU137" s="518"/>
      <c r="AKV137" s="518"/>
      <c r="AKY137" s="518"/>
      <c r="AKZ137" s="518"/>
      <c r="ALC137" s="518"/>
      <c r="ALD137" s="518"/>
      <c r="ALG137" s="518"/>
      <c r="ALH137" s="518"/>
      <c r="ALK137" s="518"/>
      <c r="ALL137" s="518"/>
      <c r="ALO137" s="518"/>
      <c r="ALP137" s="518"/>
      <c r="ALS137" s="518"/>
      <c r="ALT137" s="518"/>
      <c r="ALW137" s="518"/>
      <c r="ALX137" s="518"/>
      <c r="AMA137" s="518"/>
      <c r="AMB137" s="518"/>
      <c r="AME137" s="518"/>
      <c r="AMF137" s="518"/>
      <c r="AMI137" s="518"/>
      <c r="AMJ137" s="518"/>
    </row>
    <row r="138" customFormat="false" ht="15" hidden="true" customHeight="true" outlineLevel="0" collapsed="false">
      <c r="B138" s="467"/>
      <c r="C138" s="467"/>
      <c r="D138" s="467"/>
      <c r="E138" s="467"/>
      <c r="F138" s="467"/>
      <c r="G138" s="467"/>
      <c r="H138" s="467"/>
      <c r="I138" s="467"/>
      <c r="J138" s="467"/>
      <c r="K138" s="467"/>
      <c r="L138" s="517"/>
      <c r="O138" s="518"/>
      <c r="P138" s="518"/>
      <c r="S138" s="518"/>
      <c r="T138" s="518"/>
      <c r="W138" s="518"/>
      <c r="X138" s="518"/>
      <c r="AA138" s="518"/>
      <c r="AB138" s="518"/>
      <c r="AE138" s="518"/>
      <c r="AF138" s="518"/>
      <c r="AI138" s="518"/>
      <c r="AJ138" s="518"/>
      <c r="AM138" s="518"/>
      <c r="AN138" s="518"/>
      <c r="AQ138" s="518"/>
      <c r="AR138" s="518"/>
      <c r="AU138" s="518"/>
      <c r="AV138" s="518"/>
      <c r="AY138" s="518"/>
      <c r="AZ138" s="518"/>
      <c r="BC138" s="518"/>
      <c r="BD138" s="518"/>
      <c r="BG138" s="518"/>
      <c r="BH138" s="518"/>
      <c r="BK138" s="518"/>
      <c r="BL138" s="518"/>
      <c r="BO138" s="518"/>
      <c r="BP138" s="518"/>
      <c r="BS138" s="518"/>
      <c r="BT138" s="518"/>
      <c r="BW138" s="518"/>
      <c r="BX138" s="518"/>
      <c r="CA138" s="518"/>
      <c r="CB138" s="518"/>
      <c r="CE138" s="518"/>
      <c r="CF138" s="518"/>
      <c r="CI138" s="518"/>
      <c r="CJ138" s="518"/>
      <c r="CM138" s="518"/>
      <c r="CN138" s="518"/>
      <c r="CQ138" s="518"/>
      <c r="CR138" s="518"/>
      <c r="CU138" s="518"/>
      <c r="CV138" s="518"/>
      <c r="CY138" s="518"/>
      <c r="CZ138" s="518"/>
      <c r="DC138" s="518"/>
      <c r="DD138" s="518"/>
      <c r="DG138" s="518"/>
      <c r="DH138" s="518"/>
      <c r="DK138" s="518"/>
      <c r="DL138" s="518"/>
      <c r="DO138" s="518"/>
      <c r="DP138" s="518"/>
      <c r="DS138" s="518"/>
      <c r="DT138" s="518"/>
      <c r="DW138" s="518"/>
      <c r="DX138" s="518"/>
      <c r="EA138" s="518"/>
      <c r="EB138" s="518"/>
      <c r="EE138" s="518"/>
      <c r="EF138" s="518"/>
      <c r="EI138" s="518"/>
      <c r="EJ138" s="518"/>
      <c r="EM138" s="518"/>
      <c r="EN138" s="518"/>
      <c r="EQ138" s="518"/>
      <c r="ER138" s="518"/>
      <c r="EU138" s="518"/>
      <c r="EV138" s="518"/>
      <c r="EY138" s="518"/>
      <c r="EZ138" s="518"/>
      <c r="FC138" s="518"/>
      <c r="FD138" s="518"/>
      <c r="FG138" s="518"/>
      <c r="FH138" s="518"/>
      <c r="FK138" s="518"/>
      <c r="FL138" s="518"/>
      <c r="FO138" s="518"/>
      <c r="FP138" s="518"/>
      <c r="FS138" s="518"/>
      <c r="FT138" s="518"/>
      <c r="FW138" s="518"/>
      <c r="FX138" s="518"/>
      <c r="GA138" s="518"/>
      <c r="GB138" s="518"/>
      <c r="GE138" s="518"/>
      <c r="GF138" s="518"/>
      <c r="GI138" s="518"/>
      <c r="GJ138" s="518"/>
      <c r="GM138" s="518"/>
      <c r="GN138" s="518"/>
      <c r="GQ138" s="518"/>
      <c r="GR138" s="518"/>
      <c r="GU138" s="518"/>
      <c r="GV138" s="518"/>
      <c r="GY138" s="518"/>
      <c r="GZ138" s="518"/>
      <c r="HC138" s="518"/>
      <c r="HD138" s="518"/>
      <c r="HG138" s="518"/>
      <c r="HH138" s="518"/>
      <c r="HK138" s="518"/>
      <c r="HL138" s="518"/>
      <c r="HO138" s="518"/>
      <c r="HP138" s="518"/>
      <c r="HS138" s="518"/>
      <c r="HT138" s="518"/>
      <c r="HW138" s="518"/>
      <c r="HX138" s="518"/>
      <c r="IA138" s="518"/>
      <c r="IB138" s="518"/>
      <c r="IE138" s="518"/>
      <c r="IF138" s="518"/>
      <c r="II138" s="518"/>
      <c r="IJ138" s="518"/>
      <c r="IM138" s="518"/>
      <c r="IN138" s="518"/>
      <c r="IQ138" s="518"/>
      <c r="IR138" s="518"/>
      <c r="IU138" s="518"/>
      <c r="IV138" s="518"/>
      <c r="IY138" s="518"/>
      <c r="IZ138" s="518"/>
      <c r="JC138" s="518"/>
      <c r="JD138" s="518"/>
      <c r="JG138" s="518"/>
      <c r="JH138" s="518"/>
      <c r="JK138" s="518"/>
      <c r="JL138" s="518"/>
      <c r="JO138" s="518"/>
      <c r="JP138" s="518"/>
      <c r="JS138" s="518"/>
      <c r="JT138" s="518"/>
      <c r="JW138" s="518"/>
      <c r="JX138" s="518"/>
      <c r="KA138" s="518"/>
      <c r="KB138" s="518"/>
      <c r="KE138" s="518"/>
      <c r="KF138" s="518"/>
      <c r="KI138" s="518"/>
      <c r="KJ138" s="518"/>
      <c r="KM138" s="518"/>
      <c r="KN138" s="518"/>
      <c r="KQ138" s="518"/>
      <c r="KR138" s="518"/>
      <c r="KU138" s="518"/>
      <c r="KV138" s="518"/>
      <c r="KY138" s="518"/>
      <c r="KZ138" s="518"/>
      <c r="LC138" s="518"/>
      <c r="LD138" s="518"/>
      <c r="LG138" s="518"/>
      <c r="LH138" s="518"/>
      <c r="LK138" s="518"/>
      <c r="LL138" s="518"/>
      <c r="LO138" s="518"/>
      <c r="LP138" s="518"/>
      <c r="LS138" s="518"/>
      <c r="LT138" s="518"/>
      <c r="LW138" s="518"/>
      <c r="LX138" s="518"/>
      <c r="MA138" s="518"/>
      <c r="MB138" s="518"/>
      <c r="ME138" s="518"/>
      <c r="MF138" s="518"/>
      <c r="MI138" s="518"/>
      <c r="MJ138" s="518"/>
      <c r="MM138" s="518"/>
      <c r="MN138" s="518"/>
      <c r="MQ138" s="518"/>
      <c r="MR138" s="518"/>
      <c r="MU138" s="518"/>
      <c r="MV138" s="518"/>
      <c r="MY138" s="518"/>
      <c r="MZ138" s="518"/>
      <c r="NC138" s="518"/>
      <c r="ND138" s="518"/>
      <c r="NG138" s="518"/>
      <c r="NH138" s="518"/>
      <c r="NK138" s="518"/>
      <c r="NL138" s="518"/>
      <c r="NO138" s="518"/>
      <c r="NP138" s="518"/>
      <c r="NS138" s="518"/>
      <c r="NT138" s="518"/>
      <c r="NW138" s="518"/>
      <c r="NX138" s="518"/>
      <c r="OA138" s="518"/>
      <c r="OB138" s="518"/>
      <c r="OE138" s="518"/>
      <c r="OF138" s="518"/>
      <c r="OI138" s="518"/>
      <c r="OJ138" s="518"/>
      <c r="OM138" s="518"/>
      <c r="ON138" s="518"/>
      <c r="OQ138" s="518"/>
      <c r="OR138" s="518"/>
      <c r="OU138" s="518"/>
      <c r="OV138" s="518"/>
      <c r="OY138" s="518"/>
      <c r="OZ138" s="518"/>
      <c r="PC138" s="518"/>
      <c r="PD138" s="518"/>
      <c r="PG138" s="518"/>
      <c r="PH138" s="518"/>
      <c r="PK138" s="518"/>
      <c r="PL138" s="518"/>
      <c r="PO138" s="518"/>
      <c r="PP138" s="518"/>
      <c r="PS138" s="518"/>
      <c r="PT138" s="518"/>
      <c r="PW138" s="518"/>
      <c r="PX138" s="518"/>
      <c r="QA138" s="518"/>
      <c r="QB138" s="518"/>
      <c r="QE138" s="518"/>
      <c r="QF138" s="518"/>
      <c r="QI138" s="518"/>
      <c r="QJ138" s="518"/>
      <c r="QM138" s="518"/>
      <c r="QN138" s="518"/>
      <c r="QQ138" s="518"/>
      <c r="QR138" s="518"/>
      <c r="QU138" s="518"/>
      <c r="QV138" s="518"/>
      <c r="QY138" s="518"/>
      <c r="QZ138" s="518"/>
      <c r="RC138" s="518"/>
      <c r="RD138" s="518"/>
      <c r="RG138" s="518"/>
      <c r="RH138" s="518"/>
      <c r="RK138" s="518"/>
      <c r="RL138" s="518"/>
      <c r="RO138" s="518"/>
      <c r="RP138" s="518"/>
      <c r="RS138" s="518"/>
      <c r="RT138" s="518"/>
      <c r="RW138" s="518"/>
      <c r="RX138" s="518"/>
      <c r="SA138" s="518"/>
      <c r="SB138" s="518"/>
      <c r="SE138" s="518"/>
      <c r="SF138" s="518"/>
      <c r="SI138" s="518"/>
      <c r="SJ138" s="518"/>
      <c r="SM138" s="518"/>
      <c r="SN138" s="518"/>
      <c r="SQ138" s="518"/>
      <c r="SR138" s="518"/>
      <c r="SU138" s="518"/>
      <c r="SV138" s="518"/>
      <c r="SY138" s="518"/>
      <c r="SZ138" s="518"/>
      <c r="TC138" s="518"/>
      <c r="TD138" s="518"/>
      <c r="TG138" s="518"/>
      <c r="TH138" s="518"/>
      <c r="TK138" s="518"/>
      <c r="TL138" s="518"/>
      <c r="TO138" s="518"/>
      <c r="TP138" s="518"/>
      <c r="TS138" s="518"/>
      <c r="TT138" s="518"/>
      <c r="TW138" s="518"/>
      <c r="TX138" s="518"/>
      <c r="UA138" s="518"/>
      <c r="UB138" s="518"/>
      <c r="UE138" s="518"/>
      <c r="UF138" s="518"/>
      <c r="UI138" s="518"/>
      <c r="UJ138" s="518"/>
      <c r="UM138" s="518"/>
      <c r="UN138" s="518"/>
      <c r="UQ138" s="518"/>
      <c r="UR138" s="518"/>
      <c r="UU138" s="518"/>
      <c r="UV138" s="518"/>
      <c r="UY138" s="518"/>
      <c r="UZ138" s="518"/>
      <c r="VC138" s="518"/>
      <c r="VD138" s="518"/>
      <c r="VG138" s="518"/>
      <c r="VH138" s="518"/>
      <c r="VK138" s="518"/>
      <c r="VL138" s="518"/>
      <c r="VO138" s="518"/>
      <c r="VP138" s="518"/>
      <c r="VS138" s="518"/>
      <c r="VT138" s="518"/>
      <c r="VW138" s="518"/>
      <c r="VX138" s="518"/>
      <c r="WA138" s="518"/>
      <c r="WB138" s="518"/>
      <c r="WE138" s="518"/>
      <c r="WF138" s="518"/>
      <c r="WI138" s="518"/>
      <c r="WJ138" s="518"/>
      <c r="WM138" s="518"/>
      <c r="WN138" s="518"/>
      <c r="WQ138" s="518"/>
      <c r="WR138" s="518"/>
      <c r="WU138" s="518"/>
      <c r="WV138" s="518"/>
      <c r="WY138" s="518"/>
      <c r="WZ138" s="518"/>
      <c r="XC138" s="518"/>
      <c r="XD138" s="518"/>
      <c r="XG138" s="518"/>
      <c r="XH138" s="518"/>
      <c r="XK138" s="518"/>
      <c r="XL138" s="518"/>
      <c r="XO138" s="518"/>
      <c r="XP138" s="518"/>
      <c r="XS138" s="518"/>
      <c r="XT138" s="518"/>
      <c r="XW138" s="518"/>
      <c r="XX138" s="518"/>
      <c r="YA138" s="518"/>
      <c r="YB138" s="518"/>
      <c r="YE138" s="518"/>
      <c r="YF138" s="518"/>
      <c r="YI138" s="518"/>
      <c r="YJ138" s="518"/>
      <c r="YM138" s="518"/>
      <c r="YN138" s="518"/>
      <c r="YQ138" s="518"/>
      <c r="YR138" s="518"/>
      <c r="YU138" s="518"/>
      <c r="YV138" s="518"/>
      <c r="YY138" s="518"/>
      <c r="YZ138" s="518"/>
      <c r="ZC138" s="518"/>
      <c r="ZD138" s="518"/>
      <c r="ZG138" s="518"/>
      <c r="ZH138" s="518"/>
      <c r="ZK138" s="518"/>
      <c r="ZL138" s="518"/>
      <c r="ZO138" s="518"/>
      <c r="ZP138" s="518"/>
      <c r="ZS138" s="518"/>
      <c r="ZT138" s="518"/>
      <c r="ZW138" s="518"/>
      <c r="ZX138" s="518"/>
      <c r="AAA138" s="518"/>
      <c r="AAB138" s="518"/>
      <c r="AAE138" s="518"/>
      <c r="AAF138" s="518"/>
      <c r="AAI138" s="518"/>
      <c r="AAJ138" s="518"/>
      <c r="AAM138" s="518"/>
      <c r="AAN138" s="518"/>
      <c r="AAQ138" s="518"/>
      <c r="AAR138" s="518"/>
      <c r="AAU138" s="518"/>
      <c r="AAV138" s="518"/>
      <c r="AAY138" s="518"/>
      <c r="AAZ138" s="518"/>
      <c r="ABC138" s="518"/>
      <c r="ABD138" s="518"/>
      <c r="ABG138" s="518"/>
      <c r="ABH138" s="518"/>
      <c r="ABK138" s="518"/>
      <c r="ABL138" s="518"/>
      <c r="ABO138" s="518"/>
      <c r="ABP138" s="518"/>
      <c r="ABS138" s="518"/>
      <c r="ABT138" s="518"/>
      <c r="ABW138" s="518"/>
      <c r="ABX138" s="518"/>
      <c r="ACA138" s="518"/>
      <c r="ACB138" s="518"/>
      <c r="ACE138" s="518"/>
      <c r="ACF138" s="518"/>
      <c r="ACI138" s="518"/>
      <c r="ACJ138" s="518"/>
      <c r="ACM138" s="518"/>
      <c r="ACN138" s="518"/>
      <c r="ACQ138" s="518"/>
      <c r="ACR138" s="518"/>
      <c r="ACU138" s="518"/>
      <c r="ACV138" s="518"/>
      <c r="ACY138" s="518"/>
      <c r="ACZ138" s="518"/>
      <c r="ADC138" s="518"/>
      <c r="ADD138" s="518"/>
      <c r="ADG138" s="518"/>
      <c r="ADH138" s="518"/>
      <c r="ADK138" s="518"/>
      <c r="ADL138" s="518"/>
      <c r="ADO138" s="518"/>
      <c r="ADP138" s="518"/>
      <c r="ADS138" s="518"/>
      <c r="ADT138" s="518"/>
      <c r="ADW138" s="518"/>
      <c r="ADX138" s="518"/>
      <c r="AEA138" s="518"/>
      <c r="AEB138" s="518"/>
      <c r="AEE138" s="518"/>
      <c r="AEF138" s="518"/>
      <c r="AEI138" s="518"/>
      <c r="AEJ138" s="518"/>
      <c r="AEM138" s="518"/>
      <c r="AEN138" s="518"/>
      <c r="AEQ138" s="518"/>
      <c r="AER138" s="518"/>
      <c r="AEU138" s="518"/>
      <c r="AEV138" s="518"/>
      <c r="AEY138" s="518"/>
      <c r="AEZ138" s="518"/>
      <c r="AFC138" s="518"/>
      <c r="AFD138" s="518"/>
      <c r="AFG138" s="518"/>
      <c r="AFH138" s="518"/>
      <c r="AFK138" s="518"/>
      <c r="AFL138" s="518"/>
      <c r="AFO138" s="518"/>
      <c r="AFP138" s="518"/>
      <c r="AFS138" s="518"/>
      <c r="AFT138" s="518"/>
      <c r="AFW138" s="518"/>
      <c r="AFX138" s="518"/>
      <c r="AGA138" s="518"/>
      <c r="AGB138" s="518"/>
      <c r="AGE138" s="518"/>
      <c r="AGF138" s="518"/>
      <c r="AGI138" s="518"/>
      <c r="AGJ138" s="518"/>
      <c r="AGM138" s="518"/>
      <c r="AGN138" s="518"/>
      <c r="AGQ138" s="518"/>
      <c r="AGR138" s="518"/>
      <c r="AGU138" s="518"/>
      <c r="AGV138" s="518"/>
      <c r="AGY138" s="518"/>
      <c r="AGZ138" s="518"/>
      <c r="AHC138" s="518"/>
      <c r="AHD138" s="518"/>
      <c r="AHG138" s="518"/>
      <c r="AHH138" s="518"/>
      <c r="AHK138" s="518"/>
      <c r="AHL138" s="518"/>
      <c r="AHO138" s="518"/>
      <c r="AHP138" s="518"/>
      <c r="AHS138" s="518"/>
      <c r="AHT138" s="518"/>
      <c r="AHW138" s="518"/>
      <c r="AHX138" s="518"/>
      <c r="AIA138" s="518"/>
      <c r="AIB138" s="518"/>
      <c r="AIE138" s="518"/>
      <c r="AIF138" s="518"/>
      <c r="AII138" s="518"/>
      <c r="AIJ138" s="518"/>
      <c r="AIM138" s="518"/>
      <c r="AIN138" s="518"/>
      <c r="AIQ138" s="518"/>
      <c r="AIR138" s="518"/>
      <c r="AIU138" s="518"/>
      <c r="AIV138" s="518"/>
      <c r="AIY138" s="518"/>
      <c r="AIZ138" s="518"/>
      <c r="AJC138" s="518"/>
      <c r="AJD138" s="518"/>
      <c r="AJG138" s="518"/>
      <c r="AJH138" s="518"/>
      <c r="AJK138" s="518"/>
      <c r="AJL138" s="518"/>
      <c r="AJO138" s="518"/>
      <c r="AJP138" s="518"/>
      <c r="AJS138" s="518"/>
      <c r="AJT138" s="518"/>
      <c r="AJW138" s="518"/>
      <c r="AJX138" s="518"/>
      <c r="AKA138" s="518"/>
      <c r="AKB138" s="518"/>
      <c r="AKE138" s="518"/>
      <c r="AKF138" s="518"/>
      <c r="AKI138" s="518"/>
      <c r="AKJ138" s="518"/>
      <c r="AKM138" s="518"/>
      <c r="AKN138" s="518"/>
      <c r="AKQ138" s="518"/>
      <c r="AKR138" s="518"/>
      <c r="AKU138" s="518"/>
      <c r="AKV138" s="518"/>
      <c r="AKY138" s="518"/>
      <c r="AKZ138" s="518"/>
      <c r="ALC138" s="518"/>
      <c r="ALD138" s="518"/>
      <c r="ALG138" s="518"/>
      <c r="ALH138" s="518"/>
      <c r="ALK138" s="518"/>
      <c r="ALL138" s="518"/>
      <c r="ALO138" s="518"/>
      <c r="ALP138" s="518"/>
      <c r="ALS138" s="518"/>
      <c r="ALT138" s="518"/>
      <c r="ALW138" s="518"/>
      <c r="ALX138" s="518"/>
      <c r="AMA138" s="518"/>
      <c r="AMB138" s="518"/>
      <c r="AME138" s="518"/>
      <c r="AMF138" s="518"/>
      <c r="AMI138" s="518"/>
      <c r="AMJ138" s="518"/>
    </row>
    <row r="139" customFormat="false" ht="15" hidden="true" customHeight="true" outlineLevel="0" collapsed="false">
      <c r="B139" s="467"/>
      <c r="C139" s="467"/>
      <c r="D139" s="467"/>
      <c r="E139" s="467"/>
      <c r="F139" s="467"/>
      <c r="G139" s="467"/>
      <c r="H139" s="467"/>
      <c r="I139" s="467"/>
      <c r="J139" s="467"/>
      <c r="K139" s="467"/>
      <c r="L139" s="517"/>
      <c r="O139" s="518"/>
      <c r="P139" s="518"/>
      <c r="S139" s="518"/>
      <c r="T139" s="518"/>
      <c r="W139" s="518"/>
      <c r="X139" s="518"/>
      <c r="AA139" s="518"/>
      <c r="AB139" s="518"/>
      <c r="AE139" s="518"/>
      <c r="AF139" s="518"/>
      <c r="AI139" s="518"/>
      <c r="AJ139" s="518"/>
      <c r="AM139" s="518"/>
      <c r="AN139" s="518"/>
      <c r="AQ139" s="518"/>
      <c r="AR139" s="518"/>
      <c r="AU139" s="518"/>
      <c r="AV139" s="518"/>
      <c r="AY139" s="518"/>
      <c r="AZ139" s="518"/>
      <c r="BC139" s="518"/>
      <c r="BD139" s="518"/>
      <c r="BG139" s="518"/>
      <c r="BH139" s="518"/>
      <c r="BK139" s="518"/>
      <c r="BL139" s="518"/>
      <c r="BO139" s="518"/>
      <c r="BP139" s="518"/>
      <c r="BS139" s="518"/>
      <c r="BT139" s="518"/>
      <c r="BW139" s="518"/>
      <c r="BX139" s="518"/>
      <c r="CA139" s="518"/>
      <c r="CB139" s="518"/>
      <c r="CE139" s="518"/>
      <c r="CF139" s="518"/>
      <c r="CI139" s="518"/>
      <c r="CJ139" s="518"/>
      <c r="CM139" s="518"/>
      <c r="CN139" s="518"/>
      <c r="CQ139" s="518"/>
      <c r="CR139" s="518"/>
      <c r="CU139" s="518"/>
      <c r="CV139" s="518"/>
      <c r="CY139" s="518"/>
      <c r="CZ139" s="518"/>
      <c r="DC139" s="518"/>
      <c r="DD139" s="518"/>
      <c r="DG139" s="518"/>
      <c r="DH139" s="518"/>
      <c r="DK139" s="518"/>
      <c r="DL139" s="518"/>
      <c r="DO139" s="518"/>
      <c r="DP139" s="518"/>
      <c r="DS139" s="518"/>
      <c r="DT139" s="518"/>
      <c r="DW139" s="518"/>
      <c r="DX139" s="518"/>
      <c r="EA139" s="518"/>
      <c r="EB139" s="518"/>
      <c r="EE139" s="518"/>
      <c r="EF139" s="518"/>
      <c r="EI139" s="518"/>
      <c r="EJ139" s="518"/>
      <c r="EM139" s="518"/>
      <c r="EN139" s="518"/>
      <c r="EQ139" s="518"/>
      <c r="ER139" s="518"/>
      <c r="EU139" s="518"/>
      <c r="EV139" s="518"/>
      <c r="EY139" s="518"/>
      <c r="EZ139" s="518"/>
      <c r="FC139" s="518"/>
      <c r="FD139" s="518"/>
      <c r="FG139" s="518"/>
      <c r="FH139" s="518"/>
      <c r="FK139" s="518"/>
      <c r="FL139" s="518"/>
      <c r="FO139" s="518"/>
      <c r="FP139" s="518"/>
      <c r="FS139" s="518"/>
      <c r="FT139" s="518"/>
      <c r="FW139" s="518"/>
      <c r="FX139" s="518"/>
      <c r="GA139" s="518"/>
      <c r="GB139" s="518"/>
      <c r="GE139" s="518"/>
      <c r="GF139" s="518"/>
      <c r="GI139" s="518"/>
      <c r="GJ139" s="518"/>
      <c r="GM139" s="518"/>
      <c r="GN139" s="518"/>
      <c r="GQ139" s="518"/>
      <c r="GR139" s="518"/>
      <c r="GU139" s="518"/>
      <c r="GV139" s="518"/>
      <c r="GY139" s="518"/>
      <c r="GZ139" s="518"/>
      <c r="HC139" s="518"/>
      <c r="HD139" s="518"/>
      <c r="HG139" s="518"/>
      <c r="HH139" s="518"/>
      <c r="HK139" s="518"/>
      <c r="HL139" s="518"/>
      <c r="HO139" s="518"/>
      <c r="HP139" s="518"/>
      <c r="HS139" s="518"/>
      <c r="HT139" s="518"/>
      <c r="HW139" s="518"/>
      <c r="HX139" s="518"/>
      <c r="IA139" s="518"/>
      <c r="IB139" s="518"/>
      <c r="IE139" s="518"/>
      <c r="IF139" s="518"/>
      <c r="II139" s="518"/>
      <c r="IJ139" s="518"/>
      <c r="IM139" s="518"/>
      <c r="IN139" s="518"/>
      <c r="IQ139" s="518"/>
      <c r="IR139" s="518"/>
      <c r="IU139" s="518"/>
      <c r="IV139" s="518"/>
      <c r="IY139" s="518"/>
      <c r="IZ139" s="518"/>
      <c r="JC139" s="518"/>
      <c r="JD139" s="518"/>
      <c r="JG139" s="518"/>
      <c r="JH139" s="518"/>
      <c r="JK139" s="518"/>
      <c r="JL139" s="518"/>
      <c r="JO139" s="518"/>
      <c r="JP139" s="518"/>
      <c r="JS139" s="518"/>
      <c r="JT139" s="518"/>
      <c r="JW139" s="518"/>
      <c r="JX139" s="518"/>
      <c r="KA139" s="518"/>
      <c r="KB139" s="518"/>
      <c r="KE139" s="518"/>
      <c r="KF139" s="518"/>
      <c r="KI139" s="518"/>
      <c r="KJ139" s="518"/>
      <c r="KM139" s="518"/>
      <c r="KN139" s="518"/>
      <c r="KQ139" s="518"/>
      <c r="KR139" s="518"/>
      <c r="KU139" s="518"/>
      <c r="KV139" s="518"/>
      <c r="KY139" s="518"/>
      <c r="KZ139" s="518"/>
      <c r="LC139" s="518"/>
      <c r="LD139" s="518"/>
      <c r="LG139" s="518"/>
      <c r="LH139" s="518"/>
      <c r="LK139" s="518"/>
      <c r="LL139" s="518"/>
      <c r="LO139" s="518"/>
      <c r="LP139" s="518"/>
      <c r="LS139" s="518"/>
      <c r="LT139" s="518"/>
      <c r="LW139" s="518"/>
      <c r="LX139" s="518"/>
      <c r="MA139" s="518"/>
      <c r="MB139" s="518"/>
      <c r="ME139" s="518"/>
      <c r="MF139" s="518"/>
      <c r="MI139" s="518"/>
      <c r="MJ139" s="518"/>
      <c r="MM139" s="518"/>
      <c r="MN139" s="518"/>
      <c r="MQ139" s="518"/>
      <c r="MR139" s="518"/>
      <c r="MU139" s="518"/>
      <c r="MV139" s="518"/>
      <c r="MY139" s="518"/>
      <c r="MZ139" s="518"/>
      <c r="NC139" s="518"/>
      <c r="ND139" s="518"/>
      <c r="NG139" s="518"/>
      <c r="NH139" s="518"/>
      <c r="NK139" s="518"/>
      <c r="NL139" s="518"/>
      <c r="NO139" s="518"/>
      <c r="NP139" s="518"/>
      <c r="NS139" s="518"/>
      <c r="NT139" s="518"/>
      <c r="NW139" s="518"/>
      <c r="NX139" s="518"/>
      <c r="OA139" s="518"/>
      <c r="OB139" s="518"/>
      <c r="OE139" s="518"/>
      <c r="OF139" s="518"/>
      <c r="OI139" s="518"/>
      <c r="OJ139" s="518"/>
      <c r="OM139" s="518"/>
      <c r="ON139" s="518"/>
      <c r="OQ139" s="518"/>
      <c r="OR139" s="518"/>
      <c r="OU139" s="518"/>
      <c r="OV139" s="518"/>
      <c r="OY139" s="518"/>
      <c r="OZ139" s="518"/>
      <c r="PC139" s="518"/>
      <c r="PD139" s="518"/>
      <c r="PG139" s="518"/>
      <c r="PH139" s="518"/>
      <c r="PK139" s="518"/>
      <c r="PL139" s="518"/>
      <c r="PO139" s="518"/>
      <c r="PP139" s="518"/>
      <c r="PS139" s="518"/>
      <c r="PT139" s="518"/>
      <c r="PW139" s="518"/>
      <c r="PX139" s="518"/>
      <c r="QA139" s="518"/>
      <c r="QB139" s="518"/>
      <c r="QE139" s="518"/>
      <c r="QF139" s="518"/>
      <c r="QI139" s="518"/>
      <c r="QJ139" s="518"/>
      <c r="QM139" s="518"/>
      <c r="QN139" s="518"/>
      <c r="QQ139" s="518"/>
      <c r="QR139" s="518"/>
      <c r="QU139" s="518"/>
      <c r="QV139" s="518"/>
      <c r="QY139" s="518"/>
      <c r="QZ139" s="518"/>
      <c r="RC139" s="518"/>
      <c r="RD139" s="518"/>
      <c r="RG139" s="518"/>
      <c r="RH139" s="518"/>
      <c r="RK139" s="518"/>
      <c r="RL139" s="518"/>
      <c r="RO139" s="518"/>
      <c r="RP139" s="518"/>
      <c r="RS139" s="518"/>
      <c r="RT139" s="518"/>
      <c r="RW139" s="518"/>
      <c r="RX139" s="518"/>
      <c r="SA139" s="518"/>
      <c r="SB139" s="518"/>
      <c r="SE139" s="518"/>
      <c r="SF139" s="518"/>
      <c r="SI139" s="518"/>
      <c r="SJ139" s="518"/>
      <c r="SM139" s="518"/>
      <c r="SN139" s="518"/>
      <c r="SQ139" s="518"/>
      <c r="SR139" s="518"/>
      <c r="SU139" s="518"/>
      <c r="SV139" s="518"/>
      <c r="SY139" s="518"/>
      <c r="SZ139" s="518"/>
      <c r="TC139" s="518"/>
      <c r="TD139" s="518"/>
      <c r="TG139" s="518"/>
      <c r="TH139" s="518"/>
      <c r="TK139" s="518"/>
      <c r="TL139" s="518"/>
      <c r="TO139" s="518"/>
      <c r="TP139" s="518"/>
      <c r="TS139" s="518"/>
      <c r="TT139" s="518"/>
      <c r="TW139" s="518"/>
      <c r="TX139" s="518"/>
      <c r="UA139" s="518"/>
      <c r="UB139" s="518"/>
      <c r="UE139" s="518"/>
      <c r="UF139" s="518"/>
      <c r="UI139" s="518"/>
      <c r="UJ139" s="518"/>
      <c r="UM139" s="518"/>
      <c r="UN139" s="518"/>
      <c r="UQ139" s="518"/>
      <c r="UR139" s="518"/>
      <c r="UU139" s="518"/>
      <c r="UV139" s="518"/>
      <c r="UY139" s="518"/>
      <c r="UZ139" s="518"/>
      <c r="VC139" s="518"/>
      <c r="VD139" s="518"/>
      <c r="VG139" s="518"/>
      <c r="VH139" s="518"/>
      <c r="VK139" s="518"/>
      <c r="VL139" s="518"/>
      <c r="VO139" s="518"/>
      <c r="VP139" s="518"/>
      <c r="VS139" s="518"/>
      <c r="VT139" s="518"/>
      <c r="VW139" s="518"/>
      <c r="VX139" s="518"/>
      <c r="WA139" s="518"/>
      <c r="WB139" s="518"/>
      <c r="WE139" s="518"/>
      <c r="WF139" s="518"/>
      <c r="WI139" s="518"/>
      <c r="WJ139" s="518"/>
      <c r="WM139" s="518"/>
      <c r="WN139" s="518"/>
      <c r="WQ139" s="518"/>
      <c r="WR139" s="518"/>
      <c r="WU139" s="518"/>
      <c r="WV139" s="518"/>
      <c r="WY139" s="518"/>
      <c r="WZ139" s="518"/>
      <c r="XC139" s="518"/>
      <c r="XD139" s="518"/>
      <c r="XG139" s="518"/>
      <c r="XH139" s="518"/>
      <c r="XK139" s="518"/>
      <c r="XL139" s="518"/>
      <c r="XO139" s="518"/>
      <c r="XP139" s="518"/>
      <c r="XS139" s="518"/>
      <c r="XT139" s="518"/>
      <c r="XW139" s="518"/>
      <c r="XX139" s="518"/>
      <c r="YA139" s="518"/>
      <c r="YB139" s="518"/>
      <c r="YE139" s="518"/>
      <c r="YF139" s="518"/>
      <c r="YI139" s="518"/>
      <c r="YJ139" s="518"/>
      <c r="YM139" s="518"/>
      <c r="YN139" s="518"/>
      <c r="YQ139" s="518"/>
      <c r="YR139" s="518"/>
      <c r="YU139" s="518"/>
      <c r="YV139" s="518"/>
      <c r="YY139" s="518"/>
      <c r="YZ139" s="518"/>
      <c r="ZC139" s="518"/>
      <c r="ZD139" s="518"/>
      <c r="ZG139" s="518"/>
      <c r="ZH139" s="518"/>
      <c r="ZK139" s="518"/>
      <c r="ZL139" s="518"/>
      <c r="ZO139" s="518"/>
      <c r="ZP139" s="518"/>
      <c r="ZS139" s="518"/>
      <c r="ZT139" s="518"/>
      <c r="ZW139" s="518"/>
      <c r="ZX139" s="518"/>
      <c r="AAA139" s="518"/>
      <c r="AAB139" s="518"/>
      <c r="AAE139" s="518"/>
      <c r="AAF139" s="518"/>
      <c r="AAI139" s="518"/>
      <c r="AAJ139" s="518"/>
      <c r="AAM139" s="518"/>
      <c r="AAN139" s="518"/>
      <c r="AAQ139" s="518"/>
      <c r="AAR139" s="518"/>
      <c r="AAU139" s="518"/>
      <c r="AAV139" s="518"/>
      <c r="AAY139" s="518"/>
      <c r="AAZ139" s="518"/>
      <c r="ABC139" s="518"/>
      <c r="ABD139" s="518"/>
      <c r="ABG139" s="518"/>
      <c r="ABH139" s="518"/>
      <c r="ABK139" s="518"/>
      <c r="ABL139" s="518"/>
      <c r="ABO139" s="518"/>
      <c r="ABP139" s="518"/>
      <c r="ABS139" s="518"/>
      <c r="ABT139" s="518"/>
      <c r="ABW139" s="518"/>
      <c r="ABX139" s="518"/>
      <c r="ACA139" s="518"/>
      <c r="ACB139" s="518"/>
      <c r="ACE139" s="518"/>
      <c r="ACF139" s="518"/>
      <c r="ACI139" s="518"/>
      <c r="ACJ139" s="518"/>
      <c r="ACM139" s="518"/>
      <c r="ACN139" s="518"/>
      <c r="ACQ139" s="518"/>
      <c r="ACR139" s="518"/>
      <c r="ACU139" s="518"/>
      <c r="ACV139" s="518"/>
      <c r="ACY139" s="518"/>
      <c r="ACZ139" s="518"/>
      <c r="ADC139" s="518"/>
      <c r="ADD139" s="518"/>
      <c r="ADG139" s="518"/>
      <c r="ADH139" s="518"/>
      <c r="ADK139" s="518"/>
      <c r="ADL139" s="518"/>
      <c r="ADO139" s="518"/>
      <c r="ADP139" s="518"/>
      <c r="ADS139" s="518"/>
      <c r="ADT139" s="518"/>
      <c r="ADW139" s="518"/>
      <c r="ADX139" s="518"/>
      <c r="AEA139" s="518"/>
      <c r="AEB139" s="518"/>
      <c r="AEE139" s="518"/>
      <c r="AEF139" s="518"/>
      <c r="AEI139" s="518"/>
      <c r="AEJ139" s="518"/>
      <c r="AEM139" s="518"/>
      <c r="AEN139" s="518"/>
      <c r="AEQ139" s="518"/>
      <c r="AER139" s="518"/>
      <c r="AEU139" s="518"/>
      <c r="AEV139" s="518"/>
      <c r="AEY139" s="518"/>
      <c r="AEZ139" s="518"/>
      <c r="AFC139" s="518"/>
      <c r="AFD139" s="518"/>
      <c r="AFG139" s="518"/>
      <c r="AFH139" s="518"/>
      <c r="AFK139" s="518"/>
      <c r="AFL139" s="518"/>
      <c r="AFO139" s="518"/>
      <c r="AFP139" s="518"/>
      <c r="AFS139" s="518"/>
      <c r="AFT139" s="518"/>
      <c r="AFW139" s="518"/>
      <c r="AFX139" s="518"/>
      <c r="AGA139" s="518"/>
      <c r="AGB139" s="518"/>
      <c r="AGE139" s="518"/>
      <c r="AGF139" s="518"/>
      <c r="AGI139" s="518"/>
      <c r="AGJ139" s="518"/>
      <c r="AGM139" s="518"/>
      <c r="AGN139" s="518"/>
      <c r="AGQ139" s="518"/>
      <c r="AGR139" s="518"/>
      <c r="AGU139" s="518"/>
      <c r="AGV139" s="518"/>
      <c r="AGY139" s="518"/>
      <c r="AGZ139" s="518"/>
      <c r="AHC139" s="518"/>
      <c r="AHD139" s="518"/>
      <c r="AHG139" s="518"/>
      <c r="AHH139" s="518"/>
      <c r="AHK139" s="518"/>
      <c r="AHL139" s="518"/>
      <c r="AHO139" s="518"/>
      <c r="AHP139" s="518"/>
      <c r="AHS139" s="518"/>
      <c r="AHT139" s="518"/>
      <c r="AHW139" s="518"/>
      <c r="AHX139" s="518"/>
      <c r="AIA139" s="518"/>
      <c r="AIB139" s="518"/>
      <c r="AIE139" s="518"/>
      <c r="AIF139" s="518"/>
      <c r="AII139" s="518"/>
      <c r="AIJ139" s="518"/>
      <c r="AIM139" s="518"/>
      <c r="AIN139" s="518"/>
      <c r="AIQ139" s="518"/>
      <c r="AIR139" s="518"/>
      <c r="AIU139" s="518"/>
      <c r="AIV139" s="518"/>
      <c r="AIY139" s="518"/>
      <c r="AIZ139" s="518"/>
      <c r="AJC139" s="518"/>
      <c r="AJD139" s="518"/>
      <c r="AJG139" s="518"/>
      <c r="AJH139" s="518"/>
      <c r="AJK139" s="518"/>
      <c r="AJL139" s="518"/>
      <c r="AJO139" s="518"/>
      <c r="AJP139" s="518"/>
      <c r="AJS139" s="518"/>
      <c r="AJT139" s="518"/>
      <c r="AJW139" s="518"/>
      <c r="AJX139" s="518"/>
      <c r="AKA139" s="518"/>
      <c r="AKB139" s="518"/>
      <c r="AKE139" s="518"/>
      <c r="AKF139" s="518"/>
      <c r="AKI139" s="518"/>
      <c r="AKJ139" s="518"/>
      <c r="AKM139" s="518"/>
      <c r="AKN139" s="518"/>
      <c r="AKQ139" s="518"/>
      <c r="AKR139" s="518"/>
      <c r="AKU139" s="518"/>
      <c r="AKV139" s="518"/>
      <c r="AKY139" s="518"/>
      <c r="AKZ139" s="518"/>
      <c r="ALC139" s="518"/>
      <c r="ALD139" s="518"/>
      <c r="ALG139" s="518"/>
      <c r="ALH139" s="518"/>
      <c r="ALK139" s="518"/>
      <c r="ALL139" s="518"/>
      <c r="ALO139" s="518"/>
      <c r="ALP139" s="518"/>
      <c r="ALS139" s="518"/>
      <c r="ALT139" s="518"/>
      <c r="ALW139" s="518"/>
      <c r="ALX139" s="518"/>
      <c r="AMA139" s="518"/>
      <c r="AMB139" s="518"/>
      <c r="AME139" s="518"/>
      <c r="AMF139" s="518"/>
      <c r="AMI139" s="518"/>
      <c r="AMJ139" s="518"/>
    </row>
    <row r="140" customFormat="false" ht="15" hidden="true" customHeight="true" outlineLevel="0" collapsed="false">
      <c r="B140" s="467"/>
      <c r="C140" s="467"/>
      <c r="D140" s="467"/>
      <c r="E140" s="467"/>
      <c r="F140" s="467"/>
      <c r="G140" s="467"/>
      <c r="H140" s="467"/>
      <c r="I140" s="467"/>
      <c r="J140" s="467"/>
      <c r="K140" s="467"/>
      <c r="L140" s="517"/>
      <c r="O140" s="518"/>
      <c r="P140" s="518"/>
      <c r="S140" s="518"/>
      <c r="T140" s="518"/>
      <c r="W140" s="518"/>
      <c r="X140" s="518"/>
      <c r="AA140" s="518"/>
      <c r="AB140" s="518"/>
      <c r="AE140" s="518"/>
      <c r="AF140" s="518"/>
      <c r="AI140" s="518"/>
      <c r="AJ140" s="518"/>
      <c r="AM140" s="518"/>
      <c r="AN140" s="518"/>
      <c r="AQ140" s="518"/>
      <c r="AR140" s="518"/>
      <c r="AU140" s="518"/>
      <c r="AV140" s="518"/>
      <c r="AY140" s="518"/>
      <c r="AZ140" s="518"/>
      <c r="BC140" s="518"/>
      <c r="BD140" s="518"/>
      <c r="BG140" s="518"/>
      <c r="BH140" s="518"/>
      <c r="BK140" s="518"/>
      <c r="BL140" s="518"/>
      <c r="BO140" s="518"/>
      <c r="BP140" s="518"/>
      <c r="BS140" s="518"/>
      <c r="BT140" s="518"/>
      <c r="BW140" s="518"/>
      <c r="BX140" s="518"/>
      <c r="CA140" s="518"/>
      <c r="CB140" s="518"/>
      <c r="CE140" s="518"/>
      <c r="CF140" s="518"/>
      <c r="CI140" s="518"/>
      <c r="CJ140" s="518"/>
      <c r="CM140" s="518"/>
      <c r="CN140" s="518"/>
      <c r="CQ140" s="518"/>
      <c r="CR140" s="518"/>
      <c r="CU140" s="518"/>
      <c r="CV140" s="518"/>
      <c r="CY140" s="518"/>
      <c r="CZ140" s="518"/>
      <c r="DC140" s="518"/>
      <c r="DD140" s="518"/>
      <c r="DG140" s="518"/>
      <c r="DH140" s="518"/>
      <c r="DK140" s="518"/>
      <c r="DL140" s="518"/>
      <c r="DO140" s="518"/>
      <c r="DP140" s="518"/>
      <c r="DS140" s="518"/>
      <c r="DT140" s="518"/>
      <c r="DW140" s="518"/>
      <c r="DX140" s="518"/>
      <c r="EA140" s="518"/>
      <c r="EB140" s="518"/>
      <c r="EE140" s="518"/>
      <c r="EF140" s="518"/>
      <c r="EI140" s="518"/>
      <c r="EJ140" s="518"/>
      <c r="EM140" s="518"/>
      <c r="EN140" s="518"/>
      <c r="EQ140" s="518"/>
      <c r="ER140" s="518"/>
      <c r="EU140" s="518"/>
      <c r="EV140" s="518"/>
      <c r="EY140" s="518"/>
      <c r="EZ140" s="518"/>
      <c r="FC140" s="518"/>
      <c r="FD140" s="518"/>
      <c r="FG140" s="518"/>
      <c r="FH140" s="518"/>
      <c r="FK140" s="518"/>
      <c r="FL140" s="518"/>
      <c r="FO140" s="518"/>
      <c r="FP140" s="518"/>
      <c r="FS140" s="518"/>
      <c r="FT140" s="518"/>
      <c r="FW140" s="518"/>
      <c r="FX140" s="518"/>
      <c r="GA140" s="518"/>
      <c r="GB140" s="518"/>
      <c r="GE140" s="518"/>
      <c r="GF140" s="518"/>
      <c r="GI140" s="518"/>
      <c r="GJ140" s="518"/>
      <c r="GM140" s="518"/>
      <c r="GN140" s="518"/>
      <c r="GQ140" s="518"/>
      <c r="GR140" s="518"/>
      <c r="GU140" s="518"/>
      <c r="GV140" s="518"/>
      <c r="GY140" s="518"/>
      <c r="GZ140" s="518"/>
      <c r="HC140" s="518"/>
      <c r="HD140" s="518"/>
      <c r="HG140" s="518"/>
      <c r="HH140" s="518"/>
      <c r="HK140" s="518"/>
      <c r="HL140" s="518"/>
      <c r="HO140" s="518"/>
      <c r="HP140" s="518"/>
      <c r="HS140" s="518"/>
      <c r="HT140" s="518"/>
      <c r="HW140" s="518"/>
      <c r="HX140" s="518"/>
      <c r="IA140" s="518"/>
      <c r="IB140" s="518"/>
      <c r="IE140" s="518"/>
      <c r="IF140" s="518"/>
      <c r="II140" s="518"/>
      <c r="IJ140" s="518"/>
      <c r="IM140" s="518"/>
      <c r="IN140" s="518"/>
      <c r="IQ140" s="518"/>
      <c r="IR140" s="518"/>
      <c r="IU140" s="518"/>
      <c r="IV140" s="518"/>
      <c r="IY140" s="518"/>
      <c r="IZ140" s="518"/>
      <c r="JC140" s="518"/>
      <c r="JD140" s="518"/>
      <c r="JG140" s="518"/>
      <c r="JH140" s="518"/>
      <c r="JK140" s="518"/>
      <c r="JL140" s="518"/>
      <c r="JO140" s="518"/>
      <c r="JP140" s="518"/>
      <c r="JS140" s="518"/>
      <c r="JT140" s="518"/>
      <c r="JW140" s="518"/>
      <c r="JX140" s="518"/>
      <c r="KA140" s="518"/>
      <c r="KB140" s="518"/>
      <c r="KE140" s="518"/>
      <c r="KF140" s="518"/>
      <c r="KI140" s="518"/>
      <c r="KJ140" s="518"/>
      <c r="KM140" s="518"/>
      <c r="KN140" s="518"/>
      <c r="KQ140" s="518"/>
      <c r="KR140" s="518"/>
      <c r="KU140" s="518"/>
      <c r="KV140" s="518"/>
      <c r="KY140" s="518"/>
      <c r="KZ140" s="518"/>
      <c r="LC140" s="518"/>
      <c r="LD140" s="518"/>
      <c r="LG140" s="518"/>
      <c r="LH140" s="518"/>
      <c r="LK140" s="518"/>
      <c r="LL140" s="518"/>
      <c r="LO140" s="518"/>
      <c r="LP140" s="518"/>
      <c r="LS140" s="518"/>
      <c r="LT140" s="518"/>
      <c r="LW140" s="518"/>
      <c r="LX140" s="518"/>
      <c r="MA140" s="518"/>
      <c r="MB140" s="518"/>
      <c r="ME140" s="518"/>
      <c r="MF140" s="518"/>
      <c r="MI140" s="518"/>
      <c r="MJ140" s="518"/>
      <c r="MM140" s="518"/>
      <c r="MN140" s="518"/>
      <c r="MQ140" s="518"/>
      <c r="MR140" s="518"/>
      <c r="MU140" s="518"/>
      <c r="MV140" s="518"/>
      <c r="MY140" s="518"/>
      <c r="MZ140" s="518"/>
      <c r="NC140" s="518"/>
      <c r="ND140" s="518"/>
      <c r="NG140" s="518"/>
      <c r="NH140" s="518"/>
      <c r="NK140" s="518"/>
      <c r="NL140" s="518"/>
      <c r="NO140" s="518"/>
      <c r="NP140" s="518"/>
      <c r="NS140" s="518"/>
      <c r="NT140" s="518"/>
      <c r="NW140" s="518"/>
      <c r="NX140" s="518"/>
      <c r="OA140" s="518"/>
      <c r="OB140" s="518"/>
      <c r="OE140" s="518"/>
      <c r="OF140" s="518"/>
      <c r="OI140" s="518"/>
      <c r="OJ140" s="518"/>
      <c r="OM140" s="518"/>
      <c r="ON140" s="518"/>
      <c r="OQ140" s="518"/>
      <c r="OR140" s="518"/>
      <c r="OU140" s="518"/>
      <c r="OV140" s="518"/>
      <c r="OY140" s="518"/>
      <c r="OZ140" s="518"/>
      <c r="PC140" s="518"/>
      <c r="PD140" s="518"/>
      <c r="PG140" s="518"/>
      <c r="PH140" s="518"/>
      <c r="PK140" s="518"/>
      <c r="PL140" s="518"/>
      <c r="PO140" s="518"/>
      <c r="PP140" s="518"/>
      <c r="PS140" s="518"/>
      <c r="PT140" s="518"/>
      <c r="PW140" s="518"/>
      <c r="PX140" s="518"/>
      <c r="QA140" s="518"/>
      <c r="QB140" s="518"/>
      <c r="QE140" s="518"/>
      <c r="QF140" s="518"/>
      <c r="QI140" s="518"/>
      <c r="QJ140" s="518"/>
      <c r="QM140" s="518"/>
      <c r="QN140" s="518"/>
      <c r="QQ140" s="518"/>
      <c r="QR140" s="518"/>
      <c r="QU140" s="518"/>
      <c r="QV140" s="518"/>
      <c r="QY140" s="518"/>
      <c r="QZ140" s="518"/>
      <c r="RC140" s="518"/>
      <c r="RD140" s="518"/>
      <c r="RG140" s="518"/>
      <c r="RH140" s="518"/>
      <c r="RK140" s="518"/>
      <c r="RL140" s="518"/>
      <c r="RO140" s="518"/>
      <c r="RP140" s="518"/>
      <c r="RS140" s="518"/>
      <c r="RT140" s="518"/>
      <c r="RW140" s="518"/>
      <c r="RX140" s="518"/>
      <c r="SA140" s="518"/>
      <c r="SB140" s="518"/>
      <c r="SE140" s="518"/>
      <c r="SF140" s="518"/>
      <c r="SI140" s="518"/>
      <c r="SJ140" s="518"/>
      <c r="SM140" s="518"/>
      <c r="SN140" s="518"/>
      <c r="SQ140" s="518"/>
      <c r="SR140" s="518"/>
      <c r="SU140" s="518"/>
      <c r="SV140" s="518"/>
      <c r="SY140" s="518"/>
      <c r="SZ140" s="518"/>
      <c r="TC140" s="518"/>
      <c r="TD140" s="518"/>
      <c r="TG140" s="518"/>
      <c r="TH140" s="518"/>
      <c r="TK140" s="518"/>
      <c r="TL140" s="518"/>
      <c r="TO140" s="518"/>
      <c r="TP140" s="518"/>
      <c r="TS140" s="518"/>
      <c r="TT140" s="518"/>
      <c r="TW140" s="518"/>
      <c r="TX140" s="518"/>
      <c r="UA140" s="518"/>
      <c r="UB140" s="518"/>
      <c r="UE140" s="518"/>
      <c r="UF140" s="518"/>
      <c r="UI140" s="518"/>
      <c r="UJ140" s="518"/>
      <c r="UM140" s="518"/>
      <c r="UN140" s="518"/>
      <c r="UQ140" s="518"/>
      <c r="UR140" s="518"/>
      <c r="UU140" s="518"/>
      <c r="UV140" s="518"/>
      <c r="UY140" s="518"/>
      <c r="UZ140" s="518"/>
      <c r="VC140" s="518"/>
      <c r="VD140" s="518"/>
      <c r="VG140" s="518"/>
      <c r="VH140" s="518"/>
      <c r="VK140" s="518"/>
      <c r="VL140" s="518"/>
      <c r="VO140" s="518"/>
      <c r="VP140" s="518"/>
      <c r="VS140" s="518"/>
      <c r="VT140" s="518"/>
      <c r="VW140" s="518"/>
      <c r="VX140" s="518"/>
      <c r="WA140" s="518"/>
      <c r="WB140" s="518"/>
      <c r="WE140" s="518"/>
      <c r="WF140" s="518"/>
      <c r="WI140" s="518"/>
      <c r="WJ140" s="518"/>
      <c r="WM140" s="518"/>
      <c r="WN140" s="518"/>
      <c r="WQ140" s="518"/>
      <c r="WR140" s="518"/>
      <c r="WU140" s="518"/>
      <c r="WV140" s="518"/>
      <c r="WY140" s="518"/>
      <c r="WZ140" s="518"/>
      <c r="XC140" s="518"/>
      <c r="XD140" s="518"/>
      <c r="XG140" s="518"/>
      <c r="XH140" s="518"/>
      <c r="XK140" s="518"/>
      <c r="XL140" s="518"/>
      <c r="XO140" s="518"/>
      <c r="XP140" s="518"/>
      <c r="XS140" s="518"/>
      <c r="XT140" s="518"/>
      <c r="XW140" s="518"/>
      <c r="XX140" s="518"/>
      <c r="YA140" s="518"/>
      <c r="YB140" s="518"/>
      <c r="YE140" s="518"/>
      <c r="YF140" s="518"/>
      <c r="YI140" s="518"/>
      <c r="YJ140" s="518"/>
      <c r="YM140" s="518"/>
      <c r="YN140" s="518"/>
      <c r="YQ140" s="518"/>
      <c r="YR140" s="518"/>
      <c r="YU140" s="518"/>
      <c r="YV140" s="518"/>
      <c r="YY140" s="518"/>
      <c r="YZ140" s="518"/>
      <c r="ZC140" s="518"/>
      <c r="ZD140" s="518"/>
      <c r="ZG140" s="518"/>
      <c r="ZH140" s="518"/>
      <c r="ZK140" s="518"/>
      <c r="ZL140" s="518"/>
      <c r="ZO140" s="518"/>
      <c r="ZP140" s="518"/>
      <c r="ZS140" s="518"/>
      <c r="ZT140" s="518"/>
      <c r="ZW140" s="518"/>
      <c r="ZX140" s="518"/>
      <c r="AAA140" s="518"/>
      <c r="AAB140" s="518"/>
      <c r="AAE140" s="518"/>
      <c r="AAF140" s="518"/>
      <c r="AAI140" s="518"/>
      <c r="AAJ140" s="518"/>
      <c r="AAM140" s="518"/>
      <c r="AAN140" s="518"/>
      <c r="AAQ140" s="518"/>
      <c r="AAR140" s="518"/>
      <c r="AAU140" s="518"/>
      <c r="AAV140" s="518"/>
      <c r="AAY140" s="518"/>
      <c r="AAZ140" s="518"/>
      <c r="ABC140" s="518"/>
      <c r="ABD140" s="518"/>
      <c r="ABG140" s="518"/>
      <c r="ABH140" s="518"/>
      <c r="ABK140" s="518"/>
      <c r="ABL140" s="518"/>
      <c r="ABO140" s="518"/>
      <c r="ABP140" s="518"/>
      <c r="ABS140" s="518"/>
      <c r="ABT140" s="518"/>
      <c r="ABW140" s="518"/>
      <c r="ABX140" s="518"/>
      <c r="ACA140" s="518"/>
      <c r="ACB140" s="518"/>
      <c r="ACE140" s="518"/>
      <c r="ACF140" s="518"/>
      <c r="ACI140" s="518"/>
      <c r="ACJ140" s="518"/>
      <c r="ACM140" s="518"/>
      <c r="ACN140" s="518"/>
      <c r="ACQ140" s="518"/>
      <c r="ACR140" s="518"/>
      <c r="ACU140" s="518"/>
      <c r="ACV140" s="518"/>
      <c r="ACY140" s="518"/>
      <c r="ACZ140" s="518"/>
      <c r="ADC140" s="518"/>
      <c r="ADD140" s="518"/>
      <c r="ADG140" s="518"/>
      <c r="ADH140" s="518"/>
      <c r="ADK140" s="518"/>
      <c r="ADL140" s="518"/>
      <c r="ADO140" s="518"/>
      <c r="ADP140" s="518"/>
      <c r="ADS140" s="518"/>
      <c r="ADT140" s="518"/>
      <c r="ADW140" s="518"/>
      <c r="ADX140" s="518"/>
      <c r="AEA140" s="518"/>
      <c r="AEB140" s="518"/>
      <c r="AEE140" s="518"/>
      <c r="AEF140" s="518"/>
      <c r="AEI140" s="518"/>
      <c r="AEJ140" s="518"/>
      <c r="AEM140" s="518"/>
      <c r="AEN140" s="518"/>
      <c r="AEQ140" s="518"/>
      <c r="AER140" s="518"/>
      <c r="AEU140" s="518"/>
      <c r="AEV140" s="518"/>
      <c r="AEY140" s="518"/>
      <c r="AEZ140" s="518"/>
      <c r="AFC140" s="518"/>
      <c r="AFD140" s="518"/>
      <c r="AFG140" s="518"/>
      <c r="AFH140" s="518"/>
      <c r="AFK140" s="518"/>
      <c r="AFL140" s="518"/>
      <c r="AFO140" s="518"/>
      <c r="AFP140" s="518"/>
      <c r="AFS140" s="518"/>
      <c r="AFT140" s="518"/>
      <c r="AFW140" s="518"/>
      <c r="AFX140" s="518"/>
      <c r="AGA140" s="518"/>
      <c r="AGB140" s="518"/>
      <c r="AGE140" s="518"/>
      <c r="AGF140" s="518"/>
      <c r="AGI140" s="518"/>
      <c r="AGJ140" s="518"/>
      <c r="AGM140" s="518"/>
      <c r="AGN140" s="518"/>
      <c r="AGQ140" s="518"/>
      <c r="AGR140" s="518"/>
      <c r="AGU140" s="518"/>
      <c r="AGV140" s="518"/>
      <c r="AGY140" s="518"/>
      <c r="AGZ140" s="518"/>
      <c r="AHC140" s="518"/>
      <c r="AHD140" s="518"/>
      <c r="AHG140" s="518"/>
      <c r="AHH140" s="518"/>
      <c r="AHK140" s="518"/>
      <c r="AHL140" s="518"/>
      <c r="AHO140" s="518"/>
      <c r="AHP140" s="518"/>
      <c r="AHS140" s="518"/>
      <c r="AHT140" s="518"/>
      <c r="AHW140" s="518"/>
      <c r="AHX140" s="518"/>
      <c r="AIA140" s="518"/>
      <c r="AIB140" s="518"/>
      <c r="AIE140" s="518"/>
      <c r="AIF140" s="518"/>
      <c r="AII140" s="518"/>
      <c r="AIJ140" s="518"/>
      <c r="AIM140" s="518"/>
      <c r="AIN140" s="518"/>
      <c r="AIQ140" s="518"/>
      <c r="AIR140" s="518"/>
      <c r="AIU140" s="518"/>
      <c r="AIV140" s="518"/>
      <c r="AIY140" s="518"/>
      <c r="AIZ140" s="518"/>
      <c r="AJC140" s="518"/>
      <c r="AJD140" s="518"/>
      <c r="AJG140" s="518"/>
      <c r="AJH140" s="518"/>
      <c r="AJK140" s="518"/>
      <c r="AJL140" s="518"/>
      <c r="AJO140" s="518"/>
      <c r="AJP140" s="518"/>
      <c r="AJS140" s="518"/>
      <c r="AJT140" s="518"/>
      <c r="AJW140" s="518"/>
      <c r="AJX140" s="518"/>
      <c r="AKA140" s="518"/>
      <c r="AKB140" s="518"/>
      <c r="AKE140" s="518"/>
      <c r="AKF140" s="518"/>
      <c r="AKI140" s="518"/>
      <c r="AKJ140" s="518"/>
      <c r="AKM140" s="518"/>
      <c r="AKN140" s="518"/>
      <c r="AKQ140" s="518"/>
      <c r="AKR140" s="518"/>
      <c r="AKU140" s="518"/>
      <c r="AKV140" s="518"/>
      <c r="AKY140" s="518"/>
      <c r="AKZ140" s="518"/>
      <c r="ALC140" s="518"/>
      <c r="ALD140" s="518"/>
      <c r="ALG140" s="518"/>
      <c r="ALH140" s="518"/>
      <c r="ALK140" s="518"/>
      <c r="ALL140" s="518"/>
      <c r="ALO140" s="518"/>
      <c r="ALP140" s="518"/>
      <c r="ALS140" s="518"/>
      <c r="ALT140" s="518"/>
      <c r="ALW140" s="518"/>
      <c r="ALX140" s="518"/>
      <c r="AMA140" s="518"/>
      <c r="AMB140" s="518"/>
      <c r="AME140" s="518"/>
      <c r="AMF140" s="518"/>
      <c r="AMI140" s="518"/>
      <c r="AMJ140" s="518"/>
    </row>
    <row r="141" customFormat="false" ht="15" hidden="true" customHeight="true" outlineLevel="0" collapsed="false">
      <c r="B141" s="467"/>
      <c r="C141" s="467"/>
      <c r="D141" s="467"/>
      <c r="E141" s="467"/>
      <c r="F141" s="467"/>
      <c r="G141" s="467"/>
      <c r="H141" s="467"/>
      <c r="I141" s="467"/>
      <c r="J141" s="467"/>
      <c r="K141" s="467"/>
      <c r="L141" s="517"/>
      <c r="O141" s="518"/>
      <c r="P141" s="518"/>
      <c r="S141" s="518"/>
      <c r="T141" s="518"/>
      <c r="W141" s="518"/>
      <c r="X141" s="518"/>
      <c r="AA141" s="518"/>
      <c r="AB141" s="518"/>
      <c r="AE141" s="518"/>
      <c r="AF141" s="518"/>
      <c r="AI141" s="518"/>
      <c r="AJ141" s="518"/>
      <c r="AM141" s="518"/>
      <c r="AN141" s="518"/>
      <c r="AQ141" s="518"/>
      <c r="AR141" s="518"/>
      <c r="AU141" s="518"/>
      <c r="AV141" s="518"/>
      <c r="AY141" s="518"/>
      <c r="AZ141" s="518"/>
      <c r="BC141" s="518"/>
      <c r="BD141" s="518"/>
      <c r="BG141" s="518"/>
      <c r="BH141" s="518"/>
      <c r="BK141" s="518"/>
      <c r="BL141" s="518"/>
      <c r="BO141" s="518"/>
      <c r="BP141" s="518"/>
      <c r="BS141" s="518"/>
      <c r="BT141" s="518"/>
      <c r="BW141" s="518"/>
      <c r="BX141" s="518"/>
      <c r="CA141" s="518"/>
      <c r="CB141" s="518"/>
      <c r="CE141" s="518"/>
      <c r="CF141" s="518"/>
      <c r="CI141" s="518"/>
      <c r="CJ141" s="518"/>
      <c r="CM141" s="518"/>
      <c r="CN141" s="518"/>
      <c r="CQ141" s="518"/>
      <c r="CR141" s="518"/>
      <c r="CU141" s="518"/>
      <c r="CV141" s="518"/>
      <c r="CY141" s="518"/>
      <c r="CZ141" s="518"/>
      <c r="DC141" s="518"/>
      <c r="DD141" s="518"/>
      <c r="DG141" s="518"/>
      <c r="DH141" s="518"/>
      <c r="DK141" s="518"/>
      <c r="DL141" s="518"/>
      <c r="DO141" s="518"/>
      <c r="DP141" s="518"/>
      <c r="DS141" s="518"/>
      <c r="DT141" s="518"/>
      <c r="DW141" s="518"/>
      <c r="DX141" s="518"/>
      <c r="EA141" s="518"/>
      <c r="EB141" s="518"/>
      <c r="EE141" s="518"/>
      <c r="EF141" s="518"/>
      <c r="EI141" s="518"/>
      <c r="EJ141" s="518"/>
      <c r="EM141" s="518"/>
      <c r="EN141" s="518"/>
      <c r="EQ141" s="518"/>
      <c r="ER141" s="518"/>
      <c r="EU141" s="518"/>
      <c r="EV141" s="518"/>
      <c r="EY141" s="518"/>
      <c r="EZ141" s="518"/>
      <c r="FC141" s="518"/>
      <c r="FD141" s="518"/>
      <c r="FG141" s="518"/>
      <c r="FH141" s="518"/>
      <c r="FK141" s="518"/>
      <c r="FL141" s="518"/>
      <c r="FO141" s="518"/>
      <c r="FP141" s="518"/>
      <c r="FS141" s="518"/>
      <c r="FT141" s="518"/>
      <c r="FW141" s="518"/>
      <c r="FX141" s="518"/>
      <c r="GA141" s="518"/>
      <c r="GB141" s="518"/>
      <c r="GE141" s="518"/>
      <c r="GF141" s="518"/>
      <c r="GI141" s="518"/>
      <c r="GJ141" s="518"/>
      <c r="GM141" s="518"/>
      <c r="GN141" s="518"/>
      <c r="GQ141" s="518"/>
      <c r="GR141" s="518"/>
      <c r="GU141" s="518"/>
      <c r="GV141" s="518"/>
      <c r="GY141" s="518"/>
      <c r="GZ141" s="518"/>
      <c r="HC141" s="518"/>
      <c r="HD141" s="518"/>
      <c r="HG141" s="518"/>
      <c r="HH141" s="518"/>
      <c r="HK141" s="518"/>
      <c r="HL141" s="518"/>
      <c r="HO141" s="518"/>
      <c r="HP141" s="518"/>
      <c r="HS141" s="518"/>
      <c r="HT141" s="518"/>
      <c r="HW141" s="518"/>
      <c r="HX141" s="518"/>
      <c r="IA141" s="518"/>
      <c r="IB141" s="518"/>
      <c r="IE141" s="518"/>
      <c r="IF141" s="518"/>
      <c r="II141" s="518"/>
      <c r="IJ141" s="518"/>
      <c r="IM141" s="518"/>
      <c r="IN141" s="518"/>
      <c r="IQ141" s="518"/>
      <c r="IR141" s="518"/>
      <c r="IU141" s="518"/>
      <c r="IV141" s="518"/>
      <c r="IY141" s="518"/>
      <c r="IZ141" s="518"/>
      <c r="JC141" s="518"/>
      <c r="JD141" s="518"/>
      <c r="JG141" s="518"/>
      <c r="JH141" s="518"/>
      <c r="JK141" s="518"/>
      <c r="JL141" s="518"/>
      <c r="JO141" s="518"/>
      <c r="JP141" s="518"/>
      <c r="JS141" s="518"/>
      <c r="JT141" s="518"/>
      <c r="JW141" s="518"/>
      <c r="JX141" s="518"/>
      <c r="KA141" s="518"/>
      <c r="KB141" s="518"/>
      <c r="KE141" s="518"/>
      <c r="KF141" s="518"/>
      <c r="KI141" s="518"/>
      <c r="KJ141" s="518"/>
      <c r="KM141" s="518"/>
      <c r="KN141" s="518"/>
      <c r="KQ141" s="518"/>
      <c r="KR141" s="518"/>
      <c r="KU141" s="518"/>
      <c r="KV141" s="518"/>
      <c r="KY141" s="518"/>
      <c r="KZ141" s="518"/>
      <c r="LC141" s="518"/>
      <c r="LD141" s="518"/>
      <c r="LG141" s="518"/>
      <c r="LH141" s="518"/>
      <c r="LK141" s="518"/>
      <c r="LL141" s="518"/>
      <c r="LO141" s="518"/>
      <c r="LP141" s="518"/>
      <c r="LS141" s="518"/>
      <c r="LT141" s="518"/>
      <c r="LW141" s="518"/>
      <c r="LX141" s="518"/>
      <c r="MA141" s="518"/>
      <c r="MB141" s="518"/>
      <c r="ME141" s="518"/>
      <c r="MF141" s="518"/>
      <c r="MI141" s="518"/>
      <c r="MJ141" s="518"/>
      <c r="MM141" s="518"/>
      <c r="MN141" s="518"/>
      <c r="MQ141" s="518"/>
      <c r="MR141" s="518"/>
      <c r="MU141" s="518"/>
      <c r="MV141" s="518"/>
      <c r="MY141" s="518"/>
      <c r="MZ141" s="518"/>
      <c r="NC141" s="518"/>
      <c r="ND141" s="518"/>
      <c r="NG141" s="518"/>
      <c r="NH141" s="518"/>
      <c r="NK141" s="518"/>
      <c r="NL141" s="518"/>
      <c r="NO141" s="518"/>
      <c r="NP141" s="518"/>
      <c r="NS141" s="518"/>
      <c r="NT141" s="518"/>
      <c r="NW141" s="518"/>
      <c r="NX141" s="518"/>
      <c r="OA141" s="518"/>
      <c r="OB141" s="518"/>
      <c r="OE141" s="518"/>
      <c r="OF141" s="518"/>
      <c r="OI141" s="518"/>
      <c r="OJ141" s="518"/>
      <c r="OM141" s="518"/>
      <c r="ON141" s="518"/>
      <c r="OQ141" s="518"/>
      <c r="OR141" s="518"/>
      <c r="OU141" s="518"/>
      <c r="OV141" s="518"/>
      <c r="OY141" s="518"/>
      <c r="OZ141" s="518"/>
      <c r="PC141" s="518"/>
      <c r="PD141" s="518"/>
      <c r="PG141" s="518"/>
      <c r="PH141" s="518"/>
      <c r="PK141" s="518"/>
      <c r="PL141" s="518"/>
      <c r="PO141" s="518"/>
      <c r="PP141" s="518"/>
      <c r="PS141" s="518"/>
      <c r="PT141" s="518"/>
      <c r="PW141" s="518"/>
      <c r="PX141" s="518"/>
      <c r="QA141" s="518"/>
      <c r="QB141" s="518"/>
      <c r="QE141" s="518"/>
      <c r="QF141" s="518"/>
      <c r="QI141" s="518"/>
      <c r="QJ141" s="518"/>
      <c r="QM141" s="518"/>
      <c r="QN141" s="518"/>
      <c r="QQ141" s="518"/>
      <c r="QR141" s="518"/>
      <c r="QU141" s="518"/>
      <c r="QV141" s="518"/>
      <c r="QY141" s="518"/>
      <c r="QZ141" s="518"/>
      <c r="RC141" s="518"/>
      <c r="RD141" s="518"/>
      <c r="RG141" s="518"/>
      <c r="RH141" s="518"/>
      <c r="RK141" s="518"/>
      <c r="RL141" s="518"/>
      <c r="RO141" s="518"/>
      <c r="RP141" s="518"/>
      <c r="RS141" s="518"/>
      <c r="RT141" s="518"/>
      <c r="RW141" s="518"/>
      <c r="RX141" s="518"/>
      <c r="SA141" s="518"/>
      <c r="SB141" s="518"/>
      <c r="SE141" s="518"/>
      <c r="SF141" s="518"/>
      <c r="SI141" s="518"/>
      <c r="SJ141" s="518"/>
      <c r="SM141" s="518"/>
      <c r="SN141" s="518"/>
      <c r="SQ141" s="518"/>
      <c r="SR141" s="518"/>
      <c r="SU141" s="518"/>
      <c r="SV141" s="518"/>
      <c r="SY141" s="518"/>
      <c r="SZ141" s="518"/>
      <c r="TC141" s="518"/>
      <c r="TD141" s="518"/>
      <c r="TG141" s="518"/>
      <c r="TH141" s="518"/>
      <c r="TK141" s="518"/>
      <c r="TL141" s="518"/>
      <c r="TO141" s="518"/>
      <c r="TP141" s="518"/>
      <c r="TS141" s="518"/>
      <c r="TT141" s="518"/>
      <c r="TW141" s="518"/>
      <c r="TX141" s="518"/>
      <c r="UA141" s="518"/>
      <c r="UB141" s="518"/>
      <c r="UE141" s="518"/>
      <c r="UF141" s="518"/>
      <c r="UI141" s="518"/>
      <c r="UJ141" s="518"/>
      <c r="UM141" s="518"/>
      <c r="UN141" s="518"/>
      <c r="UQ141" s="518"/>
      <c r="UR141" s="518"/>
      <c r="UU141" s="518"/>
      <c r="UV141" s="518"/>
      <c r="UY141" s="518"/>
      <c r="UZ141" s="518"/>
      <c r="VC141" s="518"/>
      <c r="VD141" s="518"/>
      <c r="VG141" s="518"/>
      <c r="VH141" s="518"/>
      <c r="VK141" s="518"/>
      <c r="VL141" s="518"/>
      <c r="VO141" s="518"/>
      <c r="VP141" s="518"/>
      <c r="VS141" s="518"/>
      <c r="VT141" s="518"/>
      <c r="VW141" s="518"/>
      <c r="VX141" s="518"/>
      <c r="WA141" s="518"/>
      <c r="WB141" s="518"/>
      <c r="WE141" s="518"/>
      <c r="WF141" s="518"/>
      <c r="WI141" s="518"/>
      <c r="WJ141" s="518"/>
      <c r="WM141" s="518"/>
      <c r="WN141" s="518"/>
      <c r="WQ141" s="518"/>
      <c r="WR141" s="518"/>
      <c r="WU141" s="518"/>
      <c r="WV141" s="518"/>
      <c r="WY141" s="518"/>
      <c r="WZ141" s="518"/>
      <c r="XC141" s="518"/>
      <c r="XD141" s="518"/>
      <c r="XG141" s="518"/>
      <c r="XH141" s="518"/>
      <c r="XK141" s="518"/>
      <c r="XL141" s="518"/>
      <c r="XO141" s="518"/>
      <c r="XP141" s="518"/>
      <c r="XS141" s="518"/>
      <c r="XT141" s="518"/>
      <c r="XW141" s="518"/>
      <c r="XX141" s="518"/>
      <c r="YA141" s="518"/>
      <c r="YB141" s="518"/>
      <c r="YE141" s="518"/>
      <c r="YF141" s="518"/>
      <c r="YI141" s="518"/>
      <c r="YJ141" s="518"/>
      <c r="YM141" s="518"/>
      <c r="YN141" s="518"/>
      <c r="YQ141" s="518"/>
      <c r="YR141" s="518"/>
      <c r="YU141" s="518"/>
      <c r="YV141" s="518"/>
      <c r="YY141" s="518"/>
      <c r="YZ141" s="518"/>
      <c r="ZC141" s="518"/>
      <c r="ZD141" s="518"/>
      <c r="ZG141" s="518"/>
      <c r="ZH141" s="518"/>
      <c r="ZK141" s="518"/>
      <c r="ZL141" s="518"/>
      <c r="ZO141" s="518"/>
      <c r="ZP141" s="518"/>
      <c r="ZS141" s="518"/>
      <c r="ZT141" s="518"/>
      <c r="ZW141" s="518"/>
      <c r="ZX141" s="518"/>
      <c r="AAA141" s="518"/>
      <c r="AAB141" s="518"/>
      <c r="AAE141" s="518"/>
      <c r="AAF141" s="518"/>
      <c r="AAI141" s="518"/>
      <c r="AAJ141" s="518"/>
      <c r="AAM141" s="518"/>
      <c r="AAN141" s="518"/>
      <c r="AAQ141" s="518"/>
      <c r="AAR141" s="518"/>
      <c r="AAU141" s="518"/>
      <c r="AAV141" s="518"/>
      <c r="AAY141" s="518"/>
      <c r="AAZ141" s="518"/>
      <c r="ABC141" s="518"/>
      <c r="ABD141" s="518"/>
      <c r="ABG141" s="518"/>
      <c r="ABH141" s="518"/>
      <c r="ABK141" s="518"/>
      <c r="ABL141" s="518"/>
      <c r="ABO141" s="518"/>
      <c r="ABP141" s="518"/>
      <c r="ABS141" s="518"/>
      <c r="ABT141" s="518"/>
      <c r="ABW141" s="518"/>
      <c r="ABX141" s="518"/>
      <c r="ACA141" s="518"/>
      <c r="ACB141" s="518"/>
      <c r="ACE141" s="518"/>
      <c r="ACF141" s="518"/>
      <c r="ACI141" s="518"/>
      <c r="ACJ141" s="518"/>
      <c r="ACM141" s="518"/>
      <c r="ACN141" s="518"/>
      <c r="ACQ141" s="518"/>
      <c r="ACR141" s="518"/>
      <c r="ACU141" s="518"/>
      <c r="ACV141" s="518"/>
      <c r="ACY141" s="518"/>
      <c r="ACZ141" s="518"/>
      <c r="ADC141" s="518"/>
      <c r="ADD141" s="518"/>
      <c r="ADG141" s="518"/>
      <c r="ADH141" s="518"/>
      <c r="ADK141" s="518"/>
      <c r="ADL141" s="518"/>
      <c r="ADO141" s="518"/>
      <c r="ADP141" s="518"/>
      <c r="ADS141" s="518"/>
      <c r="ADT141" s="518"/>
      <c r="ADW141" s="518"/>
      <c r="ADX141" s="518"/>
      <c r="AEA141" s="518"/>
      <c r="AEB141" s="518"/>
      <c r="AEE141" s="518"/>
      <c r="AEF141" s="518"/>
      <c r="AEI141" s="518"/>
      <c r="AEJ141" s="518"/>
      <c r="AEM141" s="518"/>
      <c r="AEN141" s="518"/>
      <c r="AEQ141" s="518"/>
      <c r="AER141" s="518"/>
      <c r="AEU141" s="518"/>
      <c r="AEV141" s="518"/>
      <c r="AEY141" s="518"/>
      <c r="AEZ141" s="518"/>
      <c r="AFC141" s="518"/>
      <c r="AFD141" s="518"/>
      <c r="AFG141" s="518"/>
      <c r="AFH141" s="518"/>
      <c r="AFK141" s="518"/>
      <c r="AFL141" s="518"/>
      <c r="AFO141" s="518"/>
      <c r="AFP141" s="518"/>
      <c r="AFS141" s="518"/>
      <c r="AFT141" s="518"/>
      <c r="AFW141" s="518"/>
      <c r="AFX141" s="518"/>
      <c r="AGA141" s="518"/>
      <c r="AGB141" s="518"/>
      <c r="AGE141" s="518"/>
      <c r="AGF141" s="518"/>
      <c r="AGI141" s="518"/>
      <c r="AGJ141" s="518"/>
      <c r="AGM141" s="518"/>
      <c r="AGN141" s="518"/>
      <c r="AGQ141" s="518"/>
      <c r="AGR141" s="518"/>
      <c r="AGU141" s="518"/>
      <c r="AGV141" s="518"/>
      <c r="AGY141" s="518"/>
      <c r="AGZ141" s="518"/>
      <c r="AHC141" s="518"/>
      <c r="AHD141" s="518"/>
      <c r="AHG141" s="518"/>
      <c r="AHH141" s="518"/>
      <c r="AHK141" s="518"/>
      <c r="AHL141" s="518"/>
      <c r="AHO141" s="518"/>
      <c r="AHP141" s="518"/>
      <c r="AHS141" s="518"/>
      <c r="AHT141" s="518"/>
      <c r="AHW141" s="518"/>
      <c r="AHX141" s="518"/>
      <c r="AIA141" s="518"/>
      <c r="AIB141" s="518"/>
      <c r="AIE141" s="518"/>
      <c r="AIF141" s="518"/>
      <c r="AII141" s="518"/>
      <c r="AIJ141" s="518"/>
      <c r="AIM141" s="518"/>
      <c r="AIN141" s="518"/>
      <c r="AIQ141" s="518"/>
      <c r="AIR141" s="518"/>
      <c r="AIU141" s="518"/>
      <c r="AIV141" s="518"/>
      <c r="AIY141" s="518"/>
      <c r="AIZ141" s="518"/>
      <c r="AJC141" s="518"/>
      <c r="AJD141" s="518"/>
      <c r="AJG141" s="518"/>
      <c r="AJH141" s="518"/>
      <c r="AJK141" s="518"/>
      <c r="AJL141" s="518"/>
      <c r="AJO141" s="518"/>
      <c r="AJP141" s="518"/>
      <c r="AJS141" s="518"/>
      <c r="AJT141" s="518"/>
      <c r="AJW141" s="518"/>
      <c r="AJX141" s="518"/>
      <c r="AKA141" s="518"/>
      <c r="AKB141" s="518"/>
      <c r="AKE141" s="518"/>
      <c r="AKF141" s="518"/>
      <c r="AKI141" s="518"/>
      <c r="AKJ141" s="518"/>
      <c r="AKM141" s="518"/>
      <c r="AKN141" s="518"/>
      <c r="AKQ141" s="518"/>
      <c r="AKR141" s="518"/>
      <c r="AKU141" s="518"/>
      <c r="AKV141" s="518"/>
      <c r="AKY141" s="518"/>
      <c r="AKZ141" s="518"/>
      <c r="ALC141" s="518"/>
      <c r="ALD141" s="518"/>
      <c r="ALG141" s="518"/>
      <c r="ALH141" s="518"/>
      <c r="ALK141" s="518"/>
      <c r="ALL141" s="518"/>
      <c r="ALO141" s="518"/>
      <c r="ALP141" s="518"/>
      <c r="ALS141" s="518"/>
      <c r="ALT141" s="518"/>
      <c r="ALW141" s="518"/>
      <c r="ALX141" s="518"/>
      <c r="AMA141" s="518"/>
      <c r="AMB141" s="518"/>
      <c r="AME141" s="518"/>
      <c r="AMF141" s="518"/>
      <c r="AMI141" s="518"/>
      <c r="AMJ141" s="518"/>
    </row>
    <row r="142" customFormat="false" ht="15" hidden="true" customHeight="true" outlineLevel="0" collapsed="false">
      <c r="B142" s="467"/>
      <c r="C142" s="467"/>
      <c r="D142" s="467"/>
      <c r="E142" s="467"/>
      <c r="F142" s="467"/>
      <c r="G142" s="467"/>
      <c r="H142" s="467"/>
      <c r="I142" s="467"/>
      <c r="J142" s="467"/>
      <c r="K142" s="467"/>
      <c r="L142" s="517"/>
      <c r="O142" s="518"/>
      <c r="P142" s="518"/>
      <c r="S142" s="518"/>
      <c r="T142" s="518"/>
      <c r="W142" s="518"/>
      <c r="X142" s="518"/>
      <c r="AA142" s="518"/>
      <c r="AB142" s="518"/>
      <c r="AE142" s="518"/>
      <c r="AF142" s="518"/>
      <c r="AI142" s="518"/>
      <c r="AJ142" s="518"/>
      <c r="AM142" s="518"/>
      <c r="AN142" s="518"/>
      <c r="AQ142" s="518"/>
      <c r="AR142" s="518"/>
      <c r="AU142" s="518"/>
      <c r="AV142" s="518"/>
      <c r="AY142" s="518"/>
      <c r="AZ142" s="518"/>
      <c r="BC142" s="518"/>
      <c r="BD142" s="518"/>
      <c r="BG142" s="518"/>
      <c r="BH142" s="518"/>
      <c r="BK142" s="518"/>
      <c r="BL142" s="518"/>
      <c r="BO142" s="518"/>
      <c r="BP142" s="518"/>
      <c r="BS142" s="518"/>
      <c r="BT142" s="518"/>
      <c r="BW142" s="518"/>
      <c r="BX142" s="518"/>
      <c r="CA142" s="518"/>
      <c r="CB142" s="518"/>
      <c r="CE142" s="518"/>
      <c r="CF142" s="518"/>
      <c r="CI142" s="518"/>
      <c r="CJ142" s="518"/>
      <c r="CM142" s="518"/>
      <c r="CN142" s="518"/>
      <c r="CQ142" s="518"/>
      <c r="CR142" s="518"/>
      <c r="CU142" s="518"/>
      <c r="CV142" s="518"/>
      <c r="CY142" s="518"/>
      <c r="CZ142" s="518"/>
      <c r="DC142" s="518"/>
      <c r="DD142" s="518"/>
      <c r="DG142" s="518"/>
      <c r="DH142" s="518"/>
      <c r="DK142" s="518"/>
      <c r="DL142" s="518"/>
      <c r="DO142" s="518"/>
      <c r="DP142" s="518"/>
      <c r="DS142" s="518"/>
      <c r="DT142" s="518"/>
      <c r="DW142" s="518"/>
      <c r="DX142" s="518"/>
      <c r="EA142" s="518"/>
      <c r="EB142" s="518"/>
      <c r="EE142" s="518"/>
      <c r="EF142" s="518"/>
      <c r="EI142" s="518"/>
      <c r="EJ142" s="518"/>
      <c r="EM142" s="518"/>
      <c r="EN142" s="518"/>
      <c r="EQ142" s="518"/>
      <c r="ER142" s="518"/>
      <c r="EU142" s="518"/>
      <c r="EV142" s="518"/>
      <c r="EY142" s="518"/>
      <c r="EZ142" s="518"/>
      <c r="FC142" s="518"/>
      <c r="FD142" s="518"/>
      <c r="FG142" s="518"/>
      <c r="FH142" s="518"/>
      <c r="FK142" s="518"/>
      <c r="FL142" s="518"/>
      <c r="FO142" s="518"/>
      <c r="FP142" s="518"/>
      <c r="FS142" s="518"/>
      <c r="FT142" s="518"/>
      <c r="FW142" s="518"/>
      <c r="FX142" s="518"/>
      <c r="GA142" s="518"/>
      <c r="GB142" s="518"/>
      <c r="GE142" s="518"/>
      <c r="GF142" s="518"/>
      <c r="GI142" s="518"/>
      <c r="GJ142" s="518"/>
      <c r="GM142" s="518"/>
      <c r="GN142" s="518"/>
      <c r="GQ142" s="518"/>
      <c r="GR142" s="518"/>
      <c r="GU142" s="518"/>
      <c r="GV142" s="518"/>
      <c r="GY142" s="518"/>
      <c r="GZ142" s="518"/>
      <c r="HC142" s="518"/>
      <c r="HD142" s="518"/>
      <c r="HG142" s="518"/>
      <c r="HH142" s="518"/>
      <c r="HK142" s="518"/>
      <c r="HL142" s="518"/>
      <c r="HO142" s="518"/>
      <c r="HP142" s="518"/>
      <c r="HS142" s="518"/>
      <c r="HT142" s="518"/>
      <c r="HW142" s="518"/>
      <c r="HX142" s="518"/>
      <c r="IA142" s="518"/>
      <c r="IB142" s="518"/>
      <c r="IE142" s="518"/>
      <c r="IF142" s="518"/>
      <c r="II142" s="518"/>
      <c r="IJ142" s="518"/>
      <c r="IM142" s="518"/>
      <c r="IN142" s="518"/>
      <c r="IQ142" s="518"/>
      <c r="IR142" s="518"/>
      <c r="IU142" s="518"/>
      <c r="IV142" s="518"/>
      <c r="IY142" s="518"/>
      <c r="IZ142" s="518"/>
      <c r="JC142" s="518"/>
      <c r="JD142" s="518"/>
      <c r="JG142" s="518"/>
      <c r="JH142" s="518"/>
      <c r="JK142" s="518"/>
      <c r="JL142" s="518"/>
      <c r="JO142" s="518"/>
      <c r="JP142" s="518"/>
      <c r="JS142" s="518"/>
      <c r="JT142" s="518"/>
      <c r="JW142" s="518"/>
      <c r="JX142" s="518"/>
      <c r="KA142" s="518"/>
      <c r="KB142" s="518"/>
      <c r="KE142" s="518"/>
      <c r="KF142" s="518"/>
      <c r="KI142" s="518"/>
      <c r="KJ142" s="518"/>
      <c r="KM142" s="518"/>
      <c r="KN142" s="518"/>
      <c r="KQ142" s="518"/>
      <c r="KR142" s="518"/>
      <c r="KU142" s="518"/>
      <c r="KV142" s="518"/>
      <c r="KY142" s="518"/>
      <c r="KZ142" s="518"/>
      <c r="LC142" s="518"/>
      <c r="LD142" s="518"/>
      <c r="LG142" s="518"/>
      <c r="LH142" s="518"/>
      <c r="LK142" s="518"/>
      <c r="LL142" s="518"/>
      <c r="LO142" s="518"/>
      <c r="LP142" s="518"/>
      <c r="LS142" s="518"/>
      <c r="LT142" s="518"/>
      <c r="LW142" s="518"/>
      <c r="LX142" s="518"/>
      <c r="MA142" s="518"/>
      <c r="MB142" s="518"/>
      <c r="ME142" s="518"/>
      <c r="MF142" s="518"/>
      <c r="MI142" s="518"/>
      <c r="MJ142" s="518"/>
      <c r="MM142" s="518"/>
      <c r="MN142" s="518"/>
      <c r="MQ142" s="518"/>
      <c r="MR142" s="518"/>
      <c r="MU142" s="518"/>
      <c r="MV142" s="518"/>
      <c r="MY142" s="518"/>
      <c r="MZ142" s="518"/>
      <c r="NC142" s="518"/>
      <c r="ND142" s="518"/>
      <c r="NG142" s="518"/>
      <c r="NH142" s="518"/>
      <c r="NK142" s="518"/>
      <c r="NL142" s="518"/>
      <c r="NO142" s="518"/>
      <c r="NP142" s="518"/>
      <c r="NS142" s="518"/>
      <c r="NT142" s="518"/>
      <c r="NW142" s="518"/>
      <c r="NX142" s="518"/>
      <c r="OA142" s="518"/>
      <c r="OB142" s="518"/>
      <c r="OE142" s="518"/>
      <c r="OF142" s="518"/>
      <c r="OI142" s="518"/>
      <c r="OJ142" s="518"/>
      <c r="OM142" s="518"/>
      <c r="ON142" s="518"/>
      <c r="OQ142" s="518"/>
      <c r="OR142" s="518"/>
      <c r="OU142" s="518"/>
      <c r="OV142" s="518"/>
      <c r="OY142" s="518"/>
      <c r="OZ142" s="518"/>
      <c r="PC142" s="518"/>
      <c r="PD142" s="518"/>
      <c r="PG142" s="518"/>
      <c r="PH142" s="518"/>
      <c r="PK142" s="518"/>
      <c r="PL142" s="518"/>
      <c r="PO142" s="518"/>
      <c r="PP142" s="518"/>
      <c r="PS142" s="518"/>
      <c r="PT142" s="518"/>
      <c r="PW142" s="518"/>
      <c r="PX142" s="518"/>
      <c r="QA142" s="518"/>
      <c r="QB142" s="518"/>
      <c r="QE142" s="518"/>
      <c r="QF142" s="518"/>
      <c r="QI142" s="518"/>
      <c r="QJ142" s="518"/>
      <c r="QM142" s="518"/>
      <c r="QN142" s="518"/>
      <c r="QQ142" s="518"/>
      <c r="QR142" s="518"/>
      <c r="QU142" s="518"/>
      <c r="QV142" s="518"/>
      <c r="QY142" s="518"/>
      <c r="QZ142" s="518"/>
      <c r="RC142" s="518"/>
      <c r="RD142" s="518"/>
      <c r="RG142" s="518"/>
      <c r="RH142" s="518"/>
      <c r="RK142" s="518"/>
      <c r="RL142" s="518"/>
      <c r="RO142" s="518"/>
      <c r="RP142" s="518"/>
      <c r="RS142" s="518"/>
      <c r="RT142" s="518"/>
      <c r="RW142" s="518"/>
      <c r="RX142" s="518"/>
      <c r="SA142" s="518"/>
      <c r="SB142" s="518"/>
      <c r="SE142" s="518"/>
      <c r="SF142" s="518"/>
      <c r="SI142" s="518"/>
      <c r="SJ142" s="518"/>
      <c r="SM142" s="518"/>
      <c r="SN142" s="518"/>
      <c r="SQ142" s="518"/>
      <c r="SR142" s="518"/>
      <c r="SU142" s="518"/>
      <c r="SV142" s="518"/>
      <c r="SY142" s="518"/>
      <c r="SZ142" s="518"/>
      <c r="TC142" s="518"/>
      <c r="TD142" s="518"/>
      <c r="TG142" s="518"/>
      <c r="TH142" s="518"/>
      <c r="TK142" s="518"/>
      <c r="TL142" s="518"/>
      <c r="TO142" s="518"/>
      <c r="TP142" s="518"/>
      <c r="TS142" s="518"/>
      <c r="TT142" s="518"/>
      <c r="TW142" s="518"/>
      <c r="TX142" s="518"/>
      <c r="UA142" s="518"/>
      <c r="UB142" s="518"/>
      <c r="UE142" s="518"/>
      <c r="UF142" s="518"/>
      <c r="UI142" s="518"/>
      <c r="UJ142" s="518"/>
      <c r="UM142" s="518"/>
      <c r="UN142" s="518"/>
      <c r="UQ142" s="518"/>
      <c r="UR142" s="518"/>
      <c r="UU142" s="518"/>
      <c r="UV142" s="518"/>
      <c r="UY142" s="518"/>
      <c r="UZ142" s="518"/>
      <c r="VC142" s="518"/>
      <c r="VD142" s="518"/>
      <c r="VG142" s="518"/>
      <c r="VH142" s="518"/>
      <c r="VK142" s="518"/>
      <c r="VL142" s="518"/>
      <c r="VO142" s="518"/>
      <c r="VP142" s="518"/>
      <c r="VS142" s="518"/>
      <c r="VT142" s="518"/>
      <c r="VW142" s="518"/>
      <c r="VX142" s="518"/>
      <c r="WA142" s="518"/>
      <c r="WB142" s="518"/>
      <c r="WE142" s="518"/>
      <c r="WF142" s="518"/>
      <c r="WI142" s="518"/>
      <c r="WJ142" s="518"/>
      <c r="WM142" s="518"/>
      <c r="WN142" s="518"/>
      <c r="WQ142" s="518"/>
      <c r="WR142" s="518"/>
      <c r="WU142" s="518"/>
      <c r="WV142" s="518"/>
      <c r="WY142" s="518"/>
      <c r="WZ142" s="518"/>
      <c r="XC142" s="518"/>
      <c r="XD142" s="518"/>
      <c r="XG142" s="518"/>
      <c r="XH142" s="518"/>
      <c r="XK142" s="518"/>
      <c r="XL142" s="518"/>
      <c r="XO142" s="518"/>
      <c r="XP142" s="518"/>
      <c r="XS142" s="518"/>
      <c r="XT142" s="518"/>
      <c r="XW142" s="518"/>
      <c r="XX142" s="518"/>
      <c r="YA142" s="518"/>
      <c r="YB142" s="518"/>
      <c r="YE142" s="518"/>
      <c r="YF142" s="518"/>
      <c r="YI142" s="518"/>
      <c r="YJ142" s="518"/>
      <c r="YM142" s="518"/>
      <c r="YN142" s="518"/>
      <c r="YQ142" s="518"/>
      <c r="YR142" s="518"/>
      <c r="YU142" s="518"/>
      <c r="YV142" s="518"/>
      <c r="YY142" s="518"/>
      <c r="YZ142" s="518"/>
      <c r="ZC142" s="518"/>
      <c r="ZD142" s="518"/>
      <c r="ZG142" s="518"/>
      <c r="ZH142" s="518"/>
      <c r="ZK142" s="518"/>
      <c r="ZL142" s="518"/>
      <c r="ZO142" s="518"/>
      <c r="ZP142" s="518"/>
      <c r="ZS142" s="518"/>
      <c r="ZT142" s="518"/>
      <c r="ZW142" s="518"/>
      <c r="ZX142" s="518"/>
      <c r="AAA142" s="518"/>
      <c r="AAB142" s="518"/>
      <c r="AAE142" s="518"/>
      <c r="AAF142" s="518"/>
      <c r="AAI142" s="518"/>
      <c r="AAJ142" s="518"/>
      <c r="AAM142" s="518"/>
      <c r="AAN142" s="518"/>
      <c r="AAQ142" s="518"/>
      <c r="AAR142" s="518"/>
      <c r="AAU142" s="518"/>
      <c r="AAV142" s="518"/>
      <c r="AAY142" s="518"/>
      <c r="AAZ142" s="518"/>
      <c r="ABC142" s="518"/>
      <c r="ABD142" s="518"/>
      <c r="ABG142" s="518"/>
      <c r="ABH142" s="518"/>
      <c r="ABK142" s="518"/>
      <c r="ABL142" s="518"/>
      <c r="ABO142" s="518"/>
      <c r="ABP142" s="518"/>
      <c r="ABS142" s="518"/>
      <c r="ABT142" s="518"/>
      <c r="ABW142" s="518"/>
      <c r="ABX142" s="518"/>
      <c r="ACA142" s="518"/>
      <c r="ACB142" s="518"/>
      <c r="ACE142" s="518"/>
      <c r="ACF142" s="518"/>
      <c r="ACI142" s="518"/>
      <c r="ACJ142" s="518"/>
      <c r="ACM142" s="518"/>
      <c r="ACN142" s="518"/>
      <c r="ACQ142" s="518"/>
      <c r="ACR142" s="518"/>
      <c r="ACU142" s="518"/>
      <c r="ACV142" s="518"/>
      <c r="ACY142" s="518"/>
      <c r="ACZ142" s="518"/>
      <c r="ADC142" s="518"/>
      <c r="ADD142" s="518"/>
      <c r="ADG142" s="518"/>
      <c r="ADH142" s="518"/>
      <c r="ADK142" s="518"/>
      <c r="ADL142" s="518"/>
      <c r="ADO142" s="518"/>
      <c r="ADP142" s="518"/>
      <c r="ADS142" s="518"/>
      <c r="ADT142" s="518"/>
      <c r="ADW142" s="518"/>
      <c r="ADX142" s="518"/>
      <c r="AEA142" s="518"/>
      <c r="AEB142" s="518"/>
      <c r="AEE142" s="518"/>
      <c r="AEF142" s="518"/>
      <c r="AEI142" s="518"/>
      <c r="AEJ142" s="518"/>
      <c r="AEM142" s="518"/>
      <c r="AEN142" s="518"/>
      <c r="AEQ142" s="518"/>
      <c r="AER142" s="518"/>
      <c r="AEU142" s="518"/>
      <c r="AEV142" s="518"/>
      <c r="AEY142" s="518"/>
      <c r="AEZ142" s="518"/>
      <c r="AFC142" s="518"/>
      <c r="AFD142" s="518"/>
      <c r="AFG142" s="518"/>
      <c r="AFH142" s="518"/>
      <c r="AFK142" s="518"/>
      <c r="AFL142" s="518"/>
      <c r="AFO142" s="518"/>
      <c r="AFP142" s="518"/>
      <c r="AFS142" s="518"/>
      <c r="AFT142" s="518"/>
      <c r="AFW142" s="518"/>
      <c r="AFX142" s="518"/>
      <c r="AGA142" s="518"/>
      <c r="AGB142" s="518"/>
      <c r="AGE142" s="518"/>
      <c r="AGF142" s="518"/>
      <c r="AGI142" s="518"/>
      <c r="AGJ142" s="518"/>
      <c r="AGM142" s="518"/>
      <c r="AGN142" s="518"/>
      <c r="AGQ142" s="518"/>
      <c r="AGR142" s="518"/>
      <c r="AGU142" s="518"/>
      <c r="AGV142" s="518"/>
      <c r="AGY142" s="518"/>
      <c r="AGZ142" s="518"/>
      <c r="AHC142" s="518"/>
      <c r="AHD142" s="518"/>
      <c r="AHG142" s="518"/>
      <c r="AHH142" s="518"/>
      <c r="AHK142" s="518"/>
      <c r="AHL142" s="518"/>
      <c r="AHO142" s="518"/>
      <c r="AHP142" s="518"/>
      <c r="AHS142" s="518"/>
      <c r="AHT142" s="518"/>
      <c r="AHW142" s="518"/>
      <c r="AHX142" s="518"/>
      <c r="AIA142" s="518"/>
      <c r="AIB142" s="518"/>
      <c r="AIE142" s="518"/>
      <c r="AIF142" s="518"/>
      <c r="AII142" s="518"/>
      <c r="AIJ142" s="518"/>
      <c r="AIM142" s="518"/>
      <c r="AIN142" s="518"/>
      <c r="AIQ142" s="518"/>
      <c r="AIR142" s="518"/>
      <c r="AIU142" s="518"/>
      <c r="AIV142" s="518"/>
      <c r="AIY142" s="518"/>
      <c r="AIZ142" s="518"/>
      <c r="AJC142" s="518"/>
      <c r="AJD142" s="518"/>
      <c r="AJG142" s="518"/>
      <c r="AJH142" s="518"/>
      <c r="AJK142" s="518"/>
      <c r="AJL142" s="518"/>
      <c r="AJO142" s="518"/>
      <c r="AJP142" s="518"/>
      <c r="AJS142" s="518"/>
      <c r="AJT142" s="518"/>
      <c r="AJW142" s="518"/>
      <c r="AJX142" s="518"/>
      <c r="AKA142" s="518"/>
      <c r="AKB142" s="518"/>
      <c r="AKE142" s="518"/>
      <c r="AKF142" s="518"/>
      <c r="AKI142" s="518"/>
      <c r="AKJ142" s="518"/>
      <c r="AKM142" s="518"/>
      <c r="AKN142" s="518"/>
      <c r="AKQ142" s="518"/>
      <c r="AKR142" s="518"/>
      <c r="AKU142" s="518"/>
      <c r="AKV142" s="518"/>
      <c r="AKY142" s="518"/>
      <c r="AKZ142" s="518"/>
      <c r="ALC142" s="518"/>
      <c r="ALD142" s="518"/>
      <c r="ALG142" s="518"/>
      <c r="ALH142" s="518"/>
      <c r="ALK142" s="518"/>
      <c r="ALL142" s="518"/>
      <c r="ALO142" s="518"/>
      <c r="ALP142" s="518"/>
      <c r="ALS142" s="518"/>
      <c r="ALT142" s="518"/>
      <c r="ALW142" s="518"/>
      <c r="ALX142" s="518"/>
      <c r="AMA142" s="518"/>
      <c r="AMB142" s="518"/>
      <c r="AME142" s="518"/>
      <c r="AMF142" s="518"/>
      <c r="AMI142" s="518"/>
      <c r="AMJ142" s="518"/>
    </row>
    <row r="143" s="467" customFormat="true" ht="30" hidden="true" customHeight="true" outlineLevel="0" collapsed="false">
      <c r="A143" s="472"/>
      <c r="B143" s="467" t="s">
        <v>289</v>
      </c>
      <c r="F143" s="467" t="s">
        <v>289</v>
      </c>
      <c r="J143" s="467" t="s">
        <v>289</v>
      </c>
      <c r="L143" s="517"/>
      <c r="N143" s="472"/>
      <c r="O143" s="518" t="s">
        <v>289</v>
      </c>
      <c r="P143" s="518"/>
      <c r="R143" s="472"/>
      <c r="S143" s="518" t="s">
        <v>289</v>
      </c>
      <c r="T143" s="518"/>
      <c r="V143" s="472"/>
      <c r="W143" s="518" t="s">
        <v>289</v>
      </c>
      <c r="X143" s="518"/>
      <c r="Z143" s="472"/>
      <c r="AA143" s="518" t="s">
        <v>289</v>
      </c>
      <c r="AB143" s="518"/>
      <c r="AD143" s="472"/>
      <c r="AE143" s="518" t="s">
        <v>289</v>
      </c>
      <c r="AF143" s="518"/>
      <c r="AH143" s="472"/>
      <c r="AI143" s="518" t="s">
        <v>289</v>
      </c>
      <c r="AJ143" s="518"/>
      <c r="AL143" s="472"/>
      <c r="AM143" s="518" t="s">
        <v>289</v>
      </c>
      <c r="AN143" s="518"/>
      <c r="AP143" s="472"/>
      <c r="AQ143" s="518" t="s">
        <v>289</v>
      </c>
      <c r="AR143" s="518"/>
      <c r="AT143" s="472"/>
      <c r="AU143" s="518" t="s">
        <v>289</v>
      </c>
      <c r="AV143" s="518"/>
      <c r="AX143" s="472"/>
      <c r="AY143" s="518" t="s">
        <v>289</v>
      </c>
      <c r="AZ143" s="518"/>
      <c r="BB143" s="472"/>
      <c r="BC143" s="518" t="s">
        <v>289</v>
      </c>
      <c r="BD143" s="518"/>
      <c r="BF143" s="472"/>
      <c r="BG143" s="518" t="s">
        <v>289</v>
      </c>
      <c r="BH143" s="518"/>
      <c r="BJ143" s="472"/>
      <c r="BK143" s="518" t="s">
        <v>289</v>
      </c>
      <c r="BL143" s="518"/>
      <c r="BN143" s="472"/>
      <c r="BO143" s="518" t="s">
        <v>289</v>
      </c>
      <c r="BP143" s="518"/>
      <c r="BR143" s="472"/>
      <c r="BS143" s="518" t="s">
        <v>289</v>
      </c>
      <c r="BT143" s="518"/>
      <c r="BV143" s="472"/>
      <c r="BW143" s="518" t="s">
        <v>289</v>
      </c>
      <c r="BX143" s="518"/>
      <c r="BZ143" s="472"/>
      <c r="CA143" s="518" t="s">
        <v>289</v>
      </c>
      <c r="CB143" s="518"/>
      <c r="CD143" s="472"/>
      <c r="CE143" s="518" t="s">
        <v>289</v>
      </c>
      <c r="CF143" s="518"/>
      <c r="CH143" s="472"/>
      <c r="CI143" s="518" t="s">
        <v>289</v>
      </c>
      <c r="CJ143" s="518"/>
      <c r="CL143" s="472"/>
      <c r="CM143" s="518" t="s">
        <v>289</v>
      </c>
      <c r="CN143" s="518"/>
      <c r="CP143" s="472"/>
      <c r="CQ143" s="518" t="s">
        <v>289</v>
      </c>
      <c r="CR143" s="518"/>
      <c r="CT143" s="472"/>
      <c r="CU143" s="518" t="s">
        <v>289</v>
      </c>
      <c r="CV143" s="518"/>
      <c r="CX143" s="472"/>
      <c r="CY143" s="518" t="s">
        <v>289</v>
      </c>
      <c r="CZ143" s="518"/>
      <c r="DB143" s="472"/>
      <c r="DC143" s="518" t="s">
        <v>289</v>
      </c>
      <c r="DD143" s="518"/>
      <c r="DF143" s="472"/>
      <c r="DG143" s="518" t="s">
        <v>289</v>
      </c>
      <c r="DH143" s="518"/>
      <c r="DJ143" s="472"/>
      <c r="DK143" s="518" t="s">
        <v>289</v>
      </c>
      <c r="DL143" s="518"/>
      <c r="DN143" s="472"/>
      <c r="DO143" s="518" t="s">
        <v>289</v>
      </c>
      <c r="DP143" s="518"/>
      <c r="DR143" s="472"/>
      <c r="DS143" s="518" t="s">
        <v>289</v>
      </c>
      <c r="DT143" s="518"/>
      <c r="DV143" s="472"/>
      <c r="DW143" s="518" t="s">
        <v>289</v>
      </c>
      <c r="DX143" s="518"/>
      <c r="DZ143" s="472"/>
      <c r="EA143" s="518" t="s">
        <v>289</v>
      </c>
      <c r="EB143" s="518"/>
      <c r="ED143" s="472"/>
      <c r="EE143" s="518" t="s">
        <v>289</v>
      </c>
      <c r="EF143" s="518"/>
      <c r="EH143" s="472"/>
      <c r="EI143" s="518" t="s">
        <v>289</v>
      </c>
      <c r="EJ143" s="518"/>
      <c r="EL143" s="472"/>
      <c r="EM143" s="518" t="s">
        <v>289</v>
      </c>
      <c r="EN143" s="518"/>
      <c r="EP143" s="472"/>
      <c r="EQ143" s="518" t="s">
        <v>289</v>
      </c>
      <c r="ER143" s="518"/>
      <c r="ET143" s="472"/>
      <c r="EU143" s="518" t="s">
        <v>289</v>
      </c>
      <c r="EV143" s="518"/>
      <c r="EX143" s="472"/>
      <c r="EY143" s="518" t="s">
        <v>289</v>
      </c>
      <c r="EZ143" s="518"/>
      <c r="FB143" s="472"/>
      <c r="FC143" s="518" t="s">
        <v>289</v>
      </c>
      <c r="FD143" s="518"/>
      <c r="FF143" s="472"/>
      <c r="FG143" s="518" t="s">
        <v>289</v>
      </c>
      <c r="FH143" s="518"/>
      <c r="FJ143" s="472"/>
      <c r="FK143" s="518" t="s">
        <v>289</v>
      </c>
      <c r="FL143" s="518"/>
      <c r="FN143" s="472"/>
      <c r="FO143" s="518" t="s">
        <v>289</v>
      </c>
      <c r="FP143" s="518"/>
      <c r="FR143" s="472"/>
      <c r="FS143" s="518" t="s">
        <v>289</v>
      </c>
      <c r="FT143" s="518"/>
      <c r="FV143" s="472"/>
      <c r="FW143" s="518" t="s">
        <v>289</v>
      </c>
      <c r="FX143" s="518"/>
      <c r="FZ143" s="472"/>
      <c r="GA143" s="518" t="s">
        <v>289</v>
      </c>
      <c r="GB143" s="518"/>
      <c r="GD143" s="472"/>
      <c r="GE143" s="518" t="s">
        <v>289</v>
      </c>
      <c r="GF143" s="518"/>
      <c r="GH143" s="472"/>
      <c r="GI143" s="518" t="s">
        <v>289</v>
      </c>
      <c r="GJ143" s="518"/>
      <c r="GL143" s="472"/>
      <c r="GM143" s="518" t="s">
        <v>289</v>
      </c>
      <c r="GN143" s="518"/>
      <c r="GP143" s="472"/>
      <c r="GQ143" s="518" t="s">
        <v>289</v>
      </c>
      <c r="GR143" s="518"/>
      <c r="GT143" s="472"/>
      <c r="GU143" s="518" t="s">
        <v>289</v>
      </c>
      <c r="GV143" s="518"/>
      <c r="GX143" s="472"/>
      <c r="GY143" s="518" t="s">
        <v>289</v>
      </c>
      <c r="GZ143" s="518"/>
      <c r="HB143" s="472"/>
      <c r="HC143" s="518" t="s">
        <v>289</v>
      </c>
      <c r="HD143" s="518"/>
      <c r="HF143" s="472"/>
      <c r="HG143" s="518" t="s">
        <v>289</v>
      </c>
      <c r="HH143" s="518"/>
      <c r="HJ143" s="472"/>
      <c r="HK143" s="518" t="s">
        <v>289</v>
      </c>
      <c r="HL143" s="518"/>
      <c r="HN143" s="472"/>
      <c r="HO143" s="518" t="s">
        <v>289</v>
      </c>
      <c r="HP143" s="518"/>
      <c r="HR143" s="472"/>
      <c r="HS143" s="518" t="s">
        <v>289</v>
      </c>
      <c r="HT143" s="518"/>
      <c r="HV143" s="472"/>
      <c r="HW143" s="518" t="s">
        <v>289</v>
      </c>
      <c r="HX143" s="518"/>
      <c r="HZ143" s="472"/>
      <c r="IA143" s="518" t="s">
        <v>289</v>
      </c>
      <c r="IB143" s="518"/>
      <c r="ID143" s="472"/>
      <c r="IE143" s="518" t="s">
        <v>289</v>
      </c>
      <c r="IF143" s="518"/>
      <c r="IH143" s="472"/>
      <c r="II143" s="518" t="s">
        <v>289</v>
      </c>
      <c r="IJ143" s="518"/>
      <c r="IL143" s="472"/>
      <c r="IM143" s="518" t="s">
        <v>289</v>
      </c>
      <c r="IN143" s="518"/>
      <c r="IP143" s="472"/>
      <c r="IQ143" s="518" t="s">
        <v>289</v>
      </c>
      <c r="IR143" s="518"/>
      <c r="IT143" s="472"/>
      <c r="IU143" s="518" t="s">
        <v>289</v>
      </c>
      <c r="IV143" s="518"/>
      <c r="IX143" s="472"/>
      <c r="IY143" s="518" t="s">
        <v>289</v>
      </c>
      <c r="IZ143" s="518"/>
      <c r="JB143" s="472"/>
      <c r="JC143" s="518" t="s">
        <v>289</v>
      </c>
      <c r="JD143" s="518"/>
      <c r="JF143" s="472"/>
      <c r="JG143" s="518" t="s">
        <v>289</v>
      </c>
      <c r="JH143" s="518"/>
      <c r="JJ143" s="472"/>
      <c r="JK143" s="518" t="s">
        <v>289</v>
      </c>
      <c r="JL143" s="518"/>
      <c r="JN143" s="472"/>
      <c r="JO143" s="518" t="s">
        <v>289</v>
      </c>
      <c r="JP143" s="518"/>
      <c r="JR143" s="472"/>
      <c r="JS143" s="518" t="s">
        <v>289</v>
      </c>
      <c r="JT143" s="518"/>
      <c r="JV143" s="472"/>
      <c r="JW143" s="518" t="s">
        <v>289</v>
      </c>
      <c r="JX143" s="518"/>
      <c r="JZ143" s="472"/>
      <c r="KA143" s="518" t="s">
        <v>289</v>
      </c>
      <c r="KB143" s="518"/>
      <c r="KD143" s="472"/>
      <c r="KE143" s="518" t="s">
        <v>289</v>
      </c>
      <c r="KF143" s="518"/>
      <c r="KH143" s="472"/>
      <c r="KI143" s="518" t="s">
        <v>289</v>
      </c>
      <c r="KJ143" s="518"/>
      <c r="KL143" s="472"/>
      <c r="KM143" s="518" t="s">
        <v>289</v>
      </c>
      <c r="KN143" s="518"/>
      <c r="KP143" s="472"/>
      <c r="KQ143" s="518" t="s">
        <v>289</v>
      </c>
      <c r="KR143" s="518"/>
      <c r="KT143" s="472"/>
      <c r="KU143" s="518" t="s">
        <v>289</v>
      </c>
      <c r="KV143" s="518"/>
      <c r="KX143" s="472"/>
      <c r="KY143" s="518" t="s">
        <v>289</v>
      </c>
      <c r="KZ143" s="518"/>
      <c r="LB143" s="472"/>
      <c r="LC143" s="518" t="s">
        <v>289</v>
      </c>
      <c r="LD143" s="518"/>
      <c r="LF143" s="472"/>
      <c r="LG143" s="518" t="s">
        <v>289</v>
      </c>
      <c r="LH143" s="518"/>
      <c r="LJ143" s="472"/>
      <c r="LK143" s="518" t="s">
        <v>289</v>
      </c>
      <c r="LL143" s="518"/>
      <c r="LN143" s="472"/>
      <c r="LO143" s="518" t="s">
        <v>289</v>
      </c>
      <c r="LP143" s="518"/>
      <c r="LR143" s="472"/>
      <c r="LS143" s="518" t="s">
        <v>289</v>
      </c>
      <c r="LT143" s="518"/>
      <c r="LV143" s="472"/>
      <c r="LW143" s="518" t="s">
        <v>289</v>
      </c>
      <c r="LX143" s="518"/>
      <c r="LZ143" s="472"/>
      <c r="MA143" s="518" t="s">
        <v>289</v>
      </c>
      <c r="MB143" s="518"/>
      <c r="MD143" s="472"/>
      <c r="ME143" s="518" t="s">
        <v>289</v>
      </c>
      <c r="MF143" s="518"/>
      <c r="MH143" s="472"/>
      <c r="MI143" s="518" t="s">
        <v>289</v>
      </c>
      <c r="MJ143" s="518"/>
      <c r="ML143" s="472"/>
      <c r="MM143" s="518" t="s">
        <v>289</v>
      </c>
      <c r="MN143" s="518"/>
      <c r="MP143" s="472"/>
      <c r="MQ143" s="518" t="s">
        <v>289</v>
      </c>
      <c r="MR143" s="518"/>
      <c r="MT143" s="472"/>
      <c r="MU143" s="518" t="s">
        <v>289</v>
      </c>
      <c r="MV143" s="518"/>
      <c r="MX143" s="472"/>
      <c r="MY143" s="518" t="s">
        <v>289</v>
      </c>
      <c r="MZ143" s="518"/>
      <c r="NB143" s="472"/>
      <c r="NC143" s="518" t="s">
        <v>289</v>
      </c>
      <c r="ND143" s="518"/>
      <c r="NF143" s="472"/>
      <c r="NG143" s="518" t="s">
        <v>289</v>
      </c>
      <c r="NH143" s="518"/>
      <c r="NJ143" s="472"/>
      <c r="NK143" s="518" t="s">
        <v>289</v>
      </c>
      <c r="NL143" s="518"/>
      <c r="NN143" s="472"/>
      <c r="NO143" s="518" t="s">
        <v>289</v>
      </c>
      <c r="NP143" s="518"/>
      <c r="NR143" s="472"/>
      <c r="NS143" s="518" t="s">
        <v>289</v>
      </c>
      <c r="NT143" s="518"/>
      <c r="NV143" s="472"/>
      <c r="NW143" s="518" t="s">
        <v>289</v>
      </c>
      <c r="NX143" s="518"/>
      <c r="NZ143" s="472"/>
      <c r="OA143" s="518" t="s">
        <v>289</v>
      </c>
      <c r="OB143" s="518"/>
      <c r="OD143" s="472"/>
      <c r="OE143" s="518" t="s">
        <v>289</v>
      </c>
      <c r="OF143" s="518"/>
      <c r="OH143" s="472"/>
      <c r="OI143" s="518" t="s">
        <v>289</v>
      </c>
      <c r="OJ143" s="518"/>
      <c r="OL143" s="472"/>
      <c r="OM143" s="518" t="s">
        <v>289</v>
      </c>
      <c r="ON143" s="518"/>
      <c r="OP143" s="472"/>
      <c r="OQ143" s="518" t="s">
        <v>289</v>
      </c>
      <c r="OR143" s="518"/>
      <c r="OT143" s="472"/>
      <c r="OU143" s="518" t="s">
        <v>289</v>
      </c>
      <c r="OV143" s="518"/>
      <c r="OX143" s="472"/>
      <c r="OY143" s="518" t="s">
        <v>289</v>
      </c>
      <c r="OZ143" s="518"/>
      <c r="PB143" s="472"/>
      <c r="PC143" s="518" t="s">
        <v>289</v>
      </c>
      <c r="PD143" s="518"/>
      <c r="PF143" s="472"/>
      <c r="PG143" s="518" t="s">
        <v>289</v>
      </c>
      <c r="PH143" s="518"/>
      <c r="PJ143" s="472"/>
      <c r="PK143" s="518" t="s">
        <v>289</v>
      </c>
      <c r="PL143" s="518"/>
      <c r="PN143" s="472"/>
      <c r="PO143" s="518" t="s">
        <v>289</v>
      </c>
      <c r="PP143" s="518"/>
      <c r="PR143" s="472"/>
      <c r="PS143" s="518" t="s">
        <v>289</v>
      </c>
      <c r="PT143" s="518"/>
      <c r="PV143" s="472"/>
      <c r="PW143" s="518" t="s">
        <v>289</v>
      </c>
      <c r="PX143" s="518"/>
      <c r="PZ143" s="472"/>
      <c r="QA143" s="518" t="s">
        <v>289</v>
      </c>
      <c r="QB143" s="518"/>
      <c r="QD143" s="472"/>
      <c r="QE143" s="518" t="s">
        <v>289</v>
      </c>
      <c r="QF143" s="518"/>
      <c r="QH143" s="472"/>
      <c r="QI143" s="518" t="s">
        <v>289</v>
      </c>
      <c r="QJ143" s="518"/>
      <c r="QL143" s="472"/>
      <c r="QM143" s="518" t="s">
        <v>289</v>
      </c>
      <c r="QN143" s="518"/>
      <c r="QP143" s="472"/>
      <c r="QQ143" s="518" t="s">
        <v>289</v>
      </c>
      <c r="QR143" s="518"/>
      <c r="QT143" s="472"/>
      <c r="QU143" s="518" t="s">
        <v>289</v>
      </c>
      <c r="QV143" s="518"/>
      <c r="QX143" s="472"/>
      <c r="QY143" s="518" t="s">
        <v>289</v>
      </c>
      <c r="QZ143" s="518"/>
      <c r="RB143" s="472"/>
      <c r="RC143" s="518" t="s">
        <v>289</v>
      </c>
      <c r="RD143" s="518"/>
      <c r="RF143" s="472"/>
      <c r="RG143" s="518" t="s">
        <v>289</v>
      </c>
      <c r="RH143" s="518"/>
      <c r="RJ143" s="472"/>
      <c r="RK143" s="518" t="s">
        <v>289</v>
      </c>
      <c r="RL143" s="518"/>
      <c r="RN143" s="472"/>
      <c r="RO143" s="518" t="s">
        <v>289</v>
      </c>
      <c r="RP143" s="518"/>
      <c r="RR143" s="472"/>
      <c r="RS143" s="518" t="s">
        <v>289</v>
      </c>
      <c r="RT143" s="518"/>
      <c r="RV143" s="472"/>
      <c r="RW143" s="518" t="s">
        <v>289</v>
      </c>
      <c r="RX143" s="518"/>
      <c r="RZ143" s="472"/>
      <c r="SA143" s="518" t="s">
        <v>289</v>
      </c>
      <c r="SB143" s="518"/>
      <c r="SD143" s="472"/>
      <c r="SE143" s="518" t="s">
        <v>289</v>
      </c>
      <c r="SF143" s="518"/>
      <c r="SH143" s="472"/>
      <c r="SI143" s="518" t="s">
        <v>289</v>
      </c>
      <c r="SJ143" s="518"/>
      <c r="SL143" s="472"/>
      <c r="SM143" s="518" t="s">
        <v>289</v>
      </c>
      <c r="SN143" s="518"/>
      <c r="SP143" s="472"/>
      <c r="SQ143" s="518" t="s">
        <v>289</v>
      </c>
      <c r="SR143" s="518"/>
      <c r="ST143" s="472"/>
      <c r="SU143" s="518" t="s">
        <v>289</v>
      </c>
      <c r="SV143" s="518"/>
      <c r="SX143" s="472"/>
      <c r="SY143" s="518" t="s">
        <v>289</v>
      </c>
      <c r="SZ143" s="518"/>
      <c r="TB143" s="472"/>
      <c r="TC143" s="518" t="s">
        <v>289</v>
      </c>
      <c r="TD143" s="518"/>
      <c r="TF143" s="472"/>
      <c r="TG143" s="518" t="s">
        <v>289</v>
      </c>
      <c r="TH143" s="518"/>
      <c r="TJ143" s="472"/>
      <c r="TK143" s="518" t="s">
        <v>289</v>
      </c>
      <c r="TL143" s="518"/>
      <c r="TN143" s="472"/>
      <c r="TO143" s="518" t="s">
        <v>289</v>
      </c>
      <c r="TP143" s="518"/>
      <c r="TR143" s="472"/>
      <c r="TS143" s="518" t="s">
        <v>289</v>
      </c>
      <c r="TT143" s="518"/>
      <c r="TV143" s="472"/>
      <c r="TW143" s="518" t="s">
        <v>289</v>
      </c>
      <c r="TX143" s="518"/>
      <c r="TZ143" s="472"/>
      <c r="UA143" s="518" t="s">
        <v>289</v>
      </c>
      <c r="UB143" s="518"/>
      <c r="UD143" s="472"/>
      <c r="UE143" s="518" t="s">
        <v>289</v>
      </c>
      <c r="UF143" s="518"/>
      <c r="UH143" s="472"/>
      <c r="UI143" s="518" t="s">
        <v>289</v>
      </c>
      <c r="UJ143" s="518"/>
      <c r="UL143" s="472"/>
      <c r="UM143" s="518" t="s">
        <v>289</v>
      </c>
      <c r="UN143" s="518"/>
      <c r="UP143" s="472"/>
      <c r="UQ143" s="518" t="s">
        <v>289</v>
      </c>
      <c r="UR143" s="518"/>
      <c r="UT143" s="472"/>
      <c r="UU143" s="518" t="s">
        <v>289</v>
      </c>
      <c r="UV143" s="518"/>
      <c r="UX143" s="472"/>
      <c r="UY143" s="518" t="s">
        <v>289</v>
      </c>
      <c r="UZ143" s="518"/>
      <c r="VB143" s="472"/>
      <c r="VC143" s="518" t="s">
        <v>289</v>
      </c>
      <c r="VD143" s="518"/>
      <c r="VF143" s="472"/>
      <c r="VG143" s="518" t="s">
        <v>289</v>
      </c>
      <c r="VH143" s="518"/>
      <c r="VJ143" s="472"/>
      <c r="VK143" s="518" t="s">
        <v>289</v>
      </c>
      <c r="VL143" s="518"/>
      <c r="VN143" s="472"/>
      <c r="VO143" s="518" t="s">
        <v>289</v>
      </c>
      <c r="VP143" s="518"/>
      <c r="VR143" s="472"/>
      <c r="VS143" s="518" t="s">
        <v>289</v>
      </c>
      <c r="VT143" s="518"/>
      <c r="VV143" s="472"/>
      <c r="VW143" s="518" t="s">
        <v>289</v>
      </c>
      <c r="VX143" s="518"/>
      <c r="VZ143" s="472"/>
      <c r="WA143" s="518" t="s">
        <v>289</v>
      </c>
      <c r="WB143" s="518"/>
      <c r="WD143" s="472"/>
      <c r="WE143" s="518" t="s">
        <v>289</v>
      </c>
      <c r="WF143" s="518"/>
      <c r="WH143" s="472"/>
      <c r="WI143" s="518" t="s">
        <v>289</v>
      </c>
      <c r="WJ143" s="518"/>
      <c r="WL143" s="472"/>
      <c r="WM143" s="518" t="s">
        <v>289</v>
      </c>
      <c r="WN143" s="518"/>
      <c r="WP143" s="472"/>
      <c r="WQ143" s="518" t="s">
        <v>289</v>
      </c>
      <c r="WR143" s="518"/>
      <c r="WT143" s="472"/>
      <c r="WU143" s="518" t="s">
        <v>289</v>
      </c>
      <c r="WV143" s="518"/>
      <c r="WX143" s="472"/>
      <c r="WY143" s="518" t="s">
        <v>289</v>
      </c>
      <c r="WZ143" s="518"/>
      <c r="XB143" s="472"/>
      <c r="XC143" s="518" t="s">
        <v>289</v>
      </c>
      <c r="XD143" s="518"/>
      <c r="XF143" s="472"/>
      <c r="XG143" s="518" t="s">
        <v>289</v>
      </c>
      <c r="XH143" s="518"/>
      <c r="XJ143" s="472"/>
      <c r="XK143" s="518" t="s">
        <v>289</v>
      </c>
      <c r="XL143" s="518"/>
      <c r="XN143" s="472"/>
      <c r="XO143" s="518" t="s">
        <v>289</v>
      </c>
      <c r="XP143" s="518"/>
      <c r="XR143" s="472"/>
      <c r="XS143" s="518" t="s">
        <v>289</v>
      </c>
      <c r="XT143" s="518"/>
      <c r="XV143" s="472"/>
      <c r="XW143" s="518" t="s">
        <v>289</v>
      </c>
      <c r="XX143" s="518"/>
      <c r="XZ143" s="472"/>
      <c r="YA143" s="518" t="s">
        <v>289</v>
      </c>
      <c r="YB143" s="518"/>
      <c r="YD143" s="472"/>
      <c r="YE143" s="518" t="s">
        <v>289</v>
      </c>
      <c r="YF143" s="518"/>
      <c r="YH143" s="472"/>
      <c r="YI143" s="518" t="s">
        <v>289</v>
      </c>
      <c r="YJ143" s="518"/>
      <c r="YL143" s="472"/>
      <c r="YM143" s="518" t="s">
        <v>289</v>
      </c>
      <c r="YN143" s="518"/>
      <c r="YP143" s="472"/>
      <c r="YQ143" s="518" t="s">
        <v>289</v>
      </c>
      <c r="YR143" s="518"/>
      <c r="YT143" s="472"/>
      <c r="YU143" s="518" t="s">
        <v>289</v>
      </c>
      <c r="YV143" s="518"/>
      <c r="YX143" s="472"/>
      <c r="YY143" s="518" t="s">
        <v>289</v>
      </c>
      <c r="YZ143" s="518"/>
      <c r="ZB143" s="472"/>
      <c r="ZC143" s="518" t="s">
        <v>289</v>
      </c>
      <c r="ZD143" s="518"/>
      <c r="ZF143" s="472"/>
      <c r="ZG143" s="518" t="s">
        <v>289</v>
      </c>
      <c r="ZH143" s="518"/>
      <c r="ZJ143" s="472"/>
      <c r="ZK143" s="518" t="s">
        <v>289</v>
      </c>
      <c r="ZL143" s="518"/>
      <c r="ZN143" s="472"/>
      <c r="ZO143" s="518" t="s">
        <v>289</v>
      </c>
      <c r="ZP143" s="518"/>
      <c r="ZR143" s="472"/>
      <c r="ZS143" s="518" t="s">
        <v>289</v>
      </c>
      <c r="ZT143" s="518"/>
      <c r="ZV143" s="472"/>
      <c r="ZW143" s="518" t="s">
        <v>289</v>
      </c>
      <c r="ZX143" s="518"/>
      <c r="ZZ143" s="472"/>
      <c r="AAA143" s="518" t="s">
        <v>289</v>
      </c>
      <c r="AAB143" s="518"/>
      <c r="AAD143" s="472"/>
      <c r="AAE143" s="518" t="s">
        <v>289</v>
      </c>
      <c r="AAF143" s="518"/>
      <c r="AAH143" s="472"/>
      <c r="AAI143" s="518" t="s">
        <v>289</v>
      </c>
      <c r="AAJ143" s="518"/>
      <c r="AAL143" s="472"/>
      <c r="AAM143" s="518" t="s">
        <v>289</v>
      </c>
      <c r="AAN143" s="518"/>
      <c r="AAP143" s="472"/>
      <c r="AAQ143" s="518" t="s">
        <v>289</v>
      </c>
      <c r="AAR143" s="518"/>
      <c r="AAT143" s="472"/>
      <c r="AAU143" s="518" t="s">
        <v>289</v>
      </c>
      <c r="AAV143" s="518"/>
      <c r="AAX143" s="472"/>
      <c r="AAY143" s="518" t="s">
        <v>289</v>
      </c>
      <c r="AAZ143" s="518"/>
      <c r="ABB143" s="472"/>
      <c r="ABC143" s="518" t="s">
        <v>289</v>
      </c>
      <c r="ABD143" s="518"/>
      <c r="ABF143" s="472"/>
      <c r="ABG143" s="518" t="s">
        <v>289</v>
      </c>
      <c r="ABH143" s="518"/>
      <c r="ABJ143" s="472"/>
      <c r="ABK143" s="518" t="s">
        <v>289</v>
      </c>
      <c r="ABL143" s="518"/>
      <c r="ABN143" s="472"/>
      <c r="ABO143" s="518" t="s">
        <v>289</v>
      </c>
      <c r="ABP143" s="518"/>
      <c r="ABR143" s="472"/>
      <c r="ABS143" s="518" t="s">
        <v>289</v>
      </c>
      <c r="ABT143" s="518"/>
      <c r="ABV143" s="472"/>
      <c r="ABW143" s="518" t="s">
        <v>289</v>
      </c>
      <c r="ABX143" s="518"/>
      <c r="ABZ143" s="472"/>
      <c r="ACA143" s="518" t="s">
        <v>289</v>
      </c>
      <c r="ACB143" s="518"/>
      <c r="ACD143" s="472"/>
      <c r="ACE143" s="518" t="s">
        <v>289</v>
      </c>
      <c r="ACF143" s="518"/>
      <c r="ACH143" s="472"/>
      <c r="ACI143" s="518" t="s">
        <v>289</v>
      </c>
      <c r="ACJ143" s="518"/>
      <c r="ACL143" s="472"/>
      <c r="ACM143" s="518" t="s">
        <v>289</v>
      </c>
      <c r="ACN143" s="518"/>
      <c r="ACP143" s="472"/>
      <c r="ACQ143" s="518" t="s">
        <v>289</v>
      </c>
      <c r="ACR143" s="518"/>
      <c r="ACT143" s="472"/>
      <c r="ACU143" s="518" t="s">
        <v>289</v>
      </c>
      <c r="ACV143" s="518"/>
      <c r="ACX143" s="472"/>
      <c r="ACY143" s="518" t="s">
        <v>289</v>
      </c>
      <c r="ACZ143" s="518"/>
      <c r="ADB143" s="472"/>
      <c r="ADC143" s="518" t="s">
        <v>289</v>
      </c>
      <c r="ADD143" s="518"/>
      <c r="ADF143" s="472"/>
      <c r="ADG143" s="518" t="s">
        <v>289</v>
      </c>
      <c r="ADH143" s="518"/>
      <c r="ADJ143" s="472"/>
      <c r="ADK143" s="518" t="s">
        <v>289</v>
      </c>
      <c r="ADL143" s="518"/>
      <c r="ADN143" s="472"/>
      <c r="ADO143" s="518" t="s">
        <v>289</v>
      </c>
      <c r="ADP143" s="518"/>
      <c r="ADR143" s="472"/>
      <c r="ADS143" s="518" t="s">
        <v>289</v>
      </c>
      <c r="ADT143" s="518"/>
      <c r="ADV143" s="472"/>
      <c r="ADW143" s="518" t="s">
        <v>289</v>
      </c>
      <c r="ADX143" s="518"/>
      <c r="ADZ143" s="472"/>
      <c r="AEA143" s="518" t="s">
        <v>289</v>
      </c>
      <c r="AEB143" s="518"/>
      <c r="AED143" s="472"/>
      <c r="AEE143" s="518" t="s">
        <v>289</v>
      </c>
      <c r="AEF143" s="518"/>
      <c r="AEH143" s="472"/>
      <c r="AEI143" s="518" t="s">
        <v>289</v>
      </c>
      <c r="AEJ143" s="518"/>
      <c r="AEL143" s="472"/>
      <c r="AEM143" s="518" t="s">
        <v>289</v>
      </c>
      <c r="AEN143" s="518"/>
      <c r="AEP143" s="472"/>
      <c r="AEQ143" s="518" t="s">
        <v>289</v>
      </c>
      <c r="AER143" s="518"/>
      <c r="AET143" s="472"/>
      <c r="AEU143" s="518" t="s">
        <v>289</v>
      </c>
      <c r="AEV143" s="518"/>
      <c r="AEX143" s="472"/>
      <c r="AEY143" s="518" t="s">
        <v>289</v>
      </c>
      <c r="AEZ143" s="518"/>
      <c r="AFB143" s="472"/>
      <c r="AFC143" s="518" t="s">
        <v>289</v>
      </c>
      <c r="AFD143" s="518"/>
      <c r="AFF143" s="472"/>
      <c r="AFG143" s="518" t="s">
        <v>289</v>
      </c>
      <c r="AFH143" s="518"/>
      <c r="AFJ143" s="472"/>
      <c r="AFK143" s="518" t="s">
        <v>289</v>
      </c>
      <c r="AFL143" s="518"/>
      <c r="AFN143" s="472"/>
      <c r="AFO143" s="518" t="s">
        <v>289</v>
      </c>
      <c r="AFP143" s="518"/>
      <c r="AFR143" s="472"/>
      <c r="AFS143" s="518" t="s">
        <v>289</v>
      </c>
      <c r="AFT143" s="518"/>
      <c r="AFV143" s="472"/>
      <c r="AFW143" s="518" t="s">
        <v>289</v>
      </c>
      <c r="AFX143" s="518"/>
      <c r="AFZ143" s="472"/>
      <c r="AGA143" s="518" t="s">
        <v>289</v>
      </c>
      <c r="AGB143" s="518"/>
      <c r="AGD143" s="472"/>
      <c r="AGE143" s="518" t="s">
        <v>289</v>
      </c>
      <c r="AGF143" s="518"/>
      <c r="AGH143" s="472"/>
      <c r="AGI143" s="518" t="s">
        <v>289</v>
      </c>
      <c r="AGJ143" s="518"/>
      <c r="AGL143" s="472"/>
      <c r="AGM143" s="518" t="s">
        <v>289</v>
      </c>
      <c r="AGN143" s="518"/>
      <c r="AGP143" s="472"/>
      <c r="AGQ143" s="518" t="s">
        <v>289</v>
      </c>
      <c r="AGR143" s="518"/>
      <c r="AGT143" s="472"/>
      <c r="AGU143" s="518" t="s">
        <v>289</v>
      </c>
      <c r="AGV143" s="518"/>
      <c r="AGX143" s="472"/>
      <c r="AGY143" s="518" t="s">
        <v>289</v>
      </c>
      <c r="AGZ143" s="518"/>
      <c r="AHB143" s="472"/>
      <c r="AHC143" s="518" t="s">
        <v>289</v>
      </c>
      <c r="AHD143" s="518"/>
      <c r="AHF143" s="472"/>
      <c r="AHG143" s="518" t="s">
        <v>289</v>
      </c>
      <c r="AHH143" s="518"/>
      <c r="AHJ143" s="472"/>
      <c r="AHK143" s="518" t="s">
        <v>289</v>
      </c>
      <c r="AHL143" s="518"/>
      <c r="AHN143" s="472"/>
      <c r="AHO143" s="518" t="s">
        <v>289</v>
      </c>
      <c r="AHP143" s="518"/>
      <c r="AHR143" s="472"/>
      <c r="AHS143" s="518" t="s">
        <v>289</v>
      </c>
      <c r="AHT143" s="518"/>
      <c r="AHV143" s="472"/>
      <c r="AHW143" s="518" t="s">
        <v>289</v>
      </c>
      <c r="AHX143" s="518"/>
      <c r="AHZ143" s="472"/>
      <c r="AIA143" s="518" t="s">
        <v>289</v>
      </c>
      <c r="AIB143" s="518"/>
      <c r="AID143" s="472"/>
      <c r="AIE143" s="518" t="s">
        <v>289</v>
      </c>
      <c r="AIF143" s="518"/>
      <c r="AIH143" s="472"/>
      <c r="AII143" s="518" t="s">
        <v>289</v>
      </c>
      <c r="AIJ143" s="518"/>
      <c r="AIL143" s="472"/>
      <c r="AIM143" s="518" t="s">
        <v>289</v>
      </c>
      <c r="AIN143" s="518"/>
      <c r="AIP143" s="472"/>
      <c r="AIQ143" s="518" t="s">
        <v>289</v>
      </c>
      <c r="AIR143" s="518"/>
      <c r="AIT143" s="472"/>
      <c r="AIU143" s="518" t="s">
        <v>289</v>
      </c>
      <c r="AIV143" s="518"/>
      <c r="AIX143" s="472"/>
      <c r="AIY143" s="518" t="s">
        <v>289</v>
      </c>
      <c r="AIZ143" s="518"/>
      <c r="AJB143" s="472"/>
      <c r="AJC143" s="518" t="s">
        <v>289</v>
      </c>
      <c r="AJD143" s="518"/>
      <c r="AJF143" s="472"/>
      <c r="AJG143" s="518" t="s">
        <v>289</v>
      </c>
      <c r="AJH143" s="518"/>
      <c r="AJJ143" s="472"/>
      <c r="AJK143" s="518" t="s">
        <v>289</v>
      </c>
      <c r="AJL143" s="518"/>
      <c r="AJN143" s="472"/>
      <c r="AJO143" s="518" t="s">
        <v>289</v>
      </c>
      <c r="AJP143" s="518"/>
      <c r="AJR143" s="472"/>
      <c r="AJS143" s="518" t="s">
        <v>289</v>
      </c>
      <c r="AJT143" s="518"/>
      <c r="AJV143" s="472"/>
      <c r="AJW143" s="518" t="s">
        <v>289</v>
      </c>
      <c r="AJX143" s="518"/>
      <c r="AJZ143" s="472"/>
      <c r="AKA143" s="518" t="s">
        <v>289</v>
      </c>
      <c r="AKB143" s="518"/>
      <c r="AKD143" s="472"/>
      <c r="AKE143" s="518" t="s">
        <v>289</v>
      </c>
      <c r="AKF143" s="518"/>
      <c r="AKH143" s="472"/>
      <c r="AKI143" s="518" t="s">
        <v>289</v>
      </c>
      <c r="AKJ143" s="518"/>
      <c r="AKL143" s="472"/>
      <c r="AKM143" s="518" t="s">
        <v>289</v>
      </c>
      <c r="AKN143" s="518"/>
      <c r="AKP143" s="472"/>
      <c r="AKQ143" s="518" t="s">
        <v>289</v>
      </c>
      <c r="AKR143" s="518"/>
      <c r="AKT143" s="472"/>
      <c r="AKU143" s="518" t="s">
        <v>289</v>
      </c>
      <c r="AKV143" s="518"/>
      <c r="AKX143" s="472"/>
      <c r="AKY143" s="518" t="s">
        <v>289</v>
      </c>
      <c r="AKZ143" s="518"/>
      <c r="ALB143" s="472"/>
      <c r="ALC143" s="518" t="s">
        <v>289</v>
      </c>
      <c r="ALD143" s="518"/>
      <c r="ALF143" s="472"/>
      <c r="ALG143" s="518" t="s">
        <v>289</v>
      </c>
      <c r="ALH143" s="518"/>
      <c r="ALJ143" s="472"/>
      <c r="ALK143" s="518" t="s">
        <v>289</v>
      </c>
      <c r="ALL143" s="518"/>
      <c r="ALN143" s="472"/>
      <c r="ALO143" s="518" t="s">
        <v>289</v>
      </c>
      <c r="ALP143" s="518"/>
      <c r="ALR143" s="472"/>
      <c r="ALS143" s="518" t="s">
        <v>289</v>
      </c>
      <c r="ALT143" s="518"/>
      <c r="ALV143" s="472"/>
      <c r="ALW143" s="518" t="s">
        <v>289</v>
      </c>
      <c r="ALX143" s="518"/>
      <c r="ALZ143" s="472"/>
      <c r="AMA143" s="518" t="s">
        <v>289</v>
      </c>
      <c r="AMB143" s="518"/>
      <c r="AMD143" s="472"/>
      <c r="AME143" s="518" t="s">
        <v>289</v>
      </c>
      <c r="AMF143" s="518"/>
      <c r="AMH143" s="472"/>
      <c r="AMI143" s="518" t="s">
        <v>289</v>
      </c>
      <c r="AMJ143" s="518"/>
    </row>
    <row r="144" s="467" customFormat="true" ht="15" hidden="true" customHeight="true" outlineLevel="0" collapsed="false">
      <c r="A144" s="472"/>
      <c r="B144" s="467" t="s">
        <v>294</v>
      </c>
      <c r="F144" s="467" t="s">
        <v>294</v>
      </c>
      <c r="J144" s="467" t="s">
        <v>294</v>
      </c>
      <c r="L144" s="517"/>
      <c r="N144" s="472"/>
      <c r="O144" s="518" t="s">
        <v>294</v>
      </c>
      <c r="P144" s="518"/>
      <c r="R144" s="472"/>
      <c r="S144" s="518" t="s">
        <v>294</v>
      </c>
      <c r="T144" s="518"/>
      <c r="V144" s="472"/>
      <c r="W144" s="518" t="s">
        <v>294</v>
      </c>
      <c r="X144" s="518"/>
      <c r="Z144" s="472"/>
      <c r="AA144" s="518" t="s">
        <v>294</v>
      </c>
      <c r="AB144" s="518"/>
      <c r="AD144" s="472"/>
      <c r="AE144" s="518" t="s">
        <v>294</v>
      </c>
      <c r="AF144" s="518"/>
      <c r="AH144" s="472"/>
      <c r="AI144" s="518" t="s">
        <v>294</v>
      </c>
      <c r="AJ144" s="518"/>
      <c r="AL144" s="472"/>
      <c r="AM144" s="518" t="s">
        <v>294</v>
      </c>
      <c r="AN144" s="518"/>
      <c r="AP144" s="472"/>
      <c r="AQ144" s="518" t="s">
        <v>294</v>
      </c>
      <c r="AR144" s="518"/>
      <c r="AT144" s="472"/>
      <c r="AU144" s="518" t="s">
        <v>294</v>
      </c>
      <c r="AV144" s="518"/>
      <c r="AX144" s="472"/>
      <c r="AY144" s="518" t="s">
        <v>294</v>
      </c>
      <c r="AZ144" s="518"/>
      <c r="BB144" s="472"/>
      <c r="BC144" s="518" t="s">
        <v>294</v>
      </c>
      <c r="BD144" s="518"/>
      <c r="BF144" s="472"/>
      <c r="BG144" s="518" t="s">
        <v>294</v>
      </c>
      <c r="BH144" s="518"/>
      <c r="BJ144" s="472"/>
      <c r="BK144" s="518" t="s">
        <v>294</v>
      </c>
      <c r="BL144" s="518"/>
      <c r="BN144" s="472"/>
      <c r="BO144" s="518" t="s">
        <v>294</v>
      </c>
      <c r="BP144" s="518"/>
      <c r="BR144" s="472"/>
      <c r="BS144" s="518" t="s">
        <v>294</v>
      </c>
      <c r="BT144" s="518"/>
      <c r="BV144" s="472"/>
      <c r="BW144" s="518" t="s">
        <v>294</v>
      </c>
      <c r="BX144" s="518"/>
      <c r="BZ144" s="472"/>
      <c r="CA144" s="518" t="s">
        <v>294</v>
      </c>
      <c r="CB144" s="518"/>
      <c r="CD144" s="472"/>
      <c r="CE144" s="518" t="s">
        <v>294</v>
      </c>
      <c r="CF144" s="518"/>
      <c r="CH144" s="472"/>
      <c r="CI144" s="518" t="s">
        <v>294</v>
      </c>
      <c r="CJ144" s="518"/>
      <c r="CL144" s="472"/>
      <c r="CM144" s="518" t="s">
        <v>294</v>
      </c>
      <c r="CN144" s="518"/>
      <c r="CP144" s="472"/>
      <c r="CQ144" s="518" t="s">
        <v>294</v>
      </c>
      <c r="CR144" s="518"/>
      <c r="CT144" s="472"/>
      <c r="CU144" s="518" t="s">
        <v>294</v>
      </c>
      <c r="CV144" s="518"/>
      <c r="CX144" s="472"/>
      <c r="CY144" s="518" t="s">
        <v>294</v>
      </c>
      <c r="CZ144" s="518"/>
      <c r="DB144" s="472"/>
      <c r="DC144" s="518" t="s">
        <v>294</v>
      </c>
      <c r="DD144" s="518"/>
      <c r="DF144" s="472"/>
      <c r="DG144" s="518" t="s">
        <v>294</v>
      </c>
      <c r="DH144" s="518"/>
      <c r="DJ144" s="472"/>
      <c r="DK144" s="518" t="s">
        <v>294</v>
      </c>
      <c r="DL144" s="518"/>
      <c r="DN144" s="472"/>
      <c r="DO144" s="518" t="s">
        <v>294</v>
      </c>
      <c r="DP144" s="518"/>
      <c r="DR144" s="472"/>
      <c r="DS144" s="518" t="s">
        <v>294</v>
      </c>
      <c r="DT144" s="518"/>
      <c r="DV144" s="472"/>
      <c r="DW144" s="518" t="s">
        <v>294</v>
      </c>
      <c r="DX144" s="518"/>
      <c r="DZ144" s="472"/>
      <c r="EA144" s="518" t="s">
        <v>294</v>
      </c>
      <c r="EB144" s="518"/>
      <c r="ED144" s="472"/>
      <c r="EE144" s="518" t="s">
        <v>294</v>
      </c>
      <c r="EF144" s="518"/>
      <c r="EH144" s="472"/>
      <c r="EI144" s="518" t="s">
        <v>294</v>
      </c>
      <c r="EJ144" s="518"/>
      <c r="EL144" s="472"/>
      <c r="EM144" s="518" t="s">
        <v>294</v>
      </c>
      <c r="EN144" s="518"/>
      <c r="EP144" s="472"/>
      <c r="EQ144" s="518" t="s">
        <v>294</v>
      </c>
      <c r="ER144" s="518"/>
      <c r="ET144" s="472"/>
      <c r="EU144" s="518" t="s">
        <v>294</v>
      </c>
      <c r="EV144" s="518"/>
      <c r="EX144" s="472"/>
      <c r="EY144" s="518" t="s">
        <v>294</v>
      </c>
      <c r="EZ144" s="518"/>
      <c r="FB144" s="472"/>
      <c r="FC144" s="518" t="s">
        <v>294</v>
      </c>
      <c r="FD144" s="518"/>
      <c r="FF144" s="472"/>
      <c r="FG144" s="518" t="s">
        <v>294</v>
      </c>
      <c r="FH144" s="518"/>
      <c r="FJ144" s="472"/>
      <c r="FK144" s="518" t="s">
        <v>294</v>
      </c>
      <c r="FL144" s="518"/>
      <c r="FN144" s="472"/>
      <c r="FO144" s="518" t="s">
        <v>294</v>
      </c>
      <c r="FP144" s="518"/>
      <c r="FR144" s="472"/>
      <c r="FS144" s="518" t="s">
        <v>294</v>
      </c>
      <c r="FT144" s="518"/>
      <c r="FV144" s="472"/>
      <c r="FW144" s="518" t="s">
        <v>294</v>
      </c>
      <c r="FX144" s="518"/>
      <c r="FZ144" s="472"/>
      <c r="GA144" s="518" t="s">
        <v>294</v>
      </c>
      <c r="GB144" s="518"/>
      <c r="GD144" s="472"/>
      <c r="GE144" s="518" t="s">
        <v>294</v>
      </c>
      <c r="GF144" s="518"/>
      <c r="GH144" s="472"/>
      <c r="GI144" s="518" t="s">
        <v>294</v>
      </c>
      <c r="GJ144" s="518"/>
      <c r="GL144" s="472"/>
      <c r="GM144" s="518" t="s">
        <v>294</v>
      </c>
      <c r="GN144" s="518"/>
      <c r="GP144" s="472"/>
      <c r="GQ144" s="518" t="s">
        <v>294</v>
      </c>
      <c r="GR144" s="518"/>
      <c r="GT144" s="472"/>
      <c r="GU144" s="518" t="s">
        <v>294</v>
      </c>
      <c r="GV144" s="518"/>
      <c r="GX144" s="472"/>
      <c r="GY144" s="518" t="s">
        <v>294</v>
      </c>
      <c r="GZ144" s="518"/>
      <c r="HB144" s="472"/>
      <c r="HC144" s="518" t="s">
        <v>294</v>
      </c>
      <c r="HD144" s="518"/>
      <c r="HF144" s="472"/>
      <c r="HG144" s="518" t="s">
        <v>294</v>
      </c>
      <c r="HH144" s="518"/>
      <c r="HJ144" s="472"/>
      <c r="HK144" s="518" t="s">
        <v>294</v>
      </c>
      <c r="HL144" s="518"/>
      <c r="HN144" s="472"/>
      <c r="HO144" s="518" t="s">
        <v>294</v>
      </c>
      <c r="HP144" s="518"/>
      <c r="HR144" s="472"/>
      <c r="HS144" s="518" t="s">
        <v>294</v>
      </c>
      <c r="HT144" s="518"/>
      <c r="HV144" s="472"/>
      <c r="HW144" s="518" t="s">
        <v>294</v>
      </c>
      <c r="HX144" s="518"/>
      <c r="HZ144" s="472"/>
      <c r="IA144" s="518" t="s">
        <v>294</v>
      </c>
      <c r="IB144" s="518"/>
      <c r="ID144" s="472"/>
      <c r="IE144" s="518" t="s">
        <v>294</v>
      </c>
      <c r="IF144" s="518"/>
      <c r="IH144" s="472"/>
      <c r="II144" s="518" t="s">
        <v>294</v>
      </c>
      <c r="IJ144" s="518"/>
      <c r="IL144" s="472"/>
      <c r="IM144" s="518" t="s">
        <v>294</v>
      </c>
      <c r="IN144" s="518"/>
      <c r="IP144" s="472"/>
      <c r="IQ144" s="518" t="s">
        <v>294</v>
      </c>
      <c r="IR144" s="518"/>
      <c r="IT144" s="472"/>
      <c r="IU144" s="518" t="s">
        <v>294</v>
      </c>
      <c r="IV144" s="518"/>
      <c r="IX144" s="472"/>
      <c r="IY144" s="518" t="s">
        <v>294</v>
      </c>
      <c r="IZ144" s="518"/>
      <c r="JB144" s="472"/>
      <c r="JC144" s="518" t="s">
        <v>294</v>
      </c>
      <c r="JD144" s="518"/>
      <c r="JF144" s="472"/>
      <c r="JG144" s="518" t="s">
        <v>294</v>
      </c>
      <c r="JH144" s="518"/>
      <c r="JJ144" s="472"/>
      <c r="JK144" s="518" t="s">
        <v>294</v>
      </c>
      <c r="JL144" s="518"/>
      <c r="JN144" s="472"/>
      <c r="JO144" s="518" t="s">
        <v>294</v>
      </c>
      <c r="JP144" s="518"/>
      <c r="JR144" s="472"/>
      <c r="JS144" s="518" t="s">
        <v>294</v>
      </c>
      <c r="JT144" s="518"/>
      <c r="JV144" s="472"/>
      <c r="JW144" s="518" t="s">
        <v>294</v>
      </c>
      <c r="JX144" s="518"/>
      <c r="JZ144" s="472"/>
      <c r="KA144" s="518" t="s">
        <v>294</v>
      </c>
      <c r="KB144" s="518"/>
      <c r="KD144" s="472"/>
      <c r="KE144" s="518" t="s">
        <v>294</v>
      </c>
      <c r="KF144" s="518"/>
      <c r="KH144" s="472"/>
      <c r="KI144" s="518" t="s">
        <v>294</v>
      </c>
      <c r="KJ144" s="518"/>
      <c r="KL144" s="472"/>
      <c r="KM144" s="518" t="s">
        <v>294</v>
      </c>
      <c r="KN144" s="518"/>
      <c r="KP144" s="472"/>
      <c r="KQ144" s="518" t="s">
        <v>294</v>
      </c>
      <c r="KR144" s="518"/>
      <c r="KT144" s="472"/>
      <c r="KU144" s="518" t="s">
        <v>294</v>
      </c>
      <c r="KV144" s="518"/>
      <c r="KX144" s="472"/>
      <c r="KY144" s="518" t="s">
        <v>294</v>
      </c>
      <c r="KZ144" s="518"/>
      <c r="LB144" s="472"/>
      <c r="LC144" s="518" t="s">
        <v>294</v>
      </c>
      <c r="LD144" s="518"/>
      <c r="LF144" s="472"/>
      <c r="LG144" s="518" t="s">
        <v>294</v>
      </c>
      <c r="LH144" s="518"/>
      <c r="LJ144" s="472"/>
      <c r="LK144" s="518" t="s">
        <v>294</v>
      </c>
      <c r="LL144" s="518"/>
      <c r="LN144" s="472"/>
      <c r="LO144" s="518" t="s">
        <v>294</v>
      </c>
      <c r="LP144" s="518"/>
      <c r="LR144" s="472"/>
      <c r="LS144" s="518" t="s">
        <v>294</v>
      </c>
      <c r="LT144" s="518"/>
      <c r="LV144" s="472"/>
      <c r="LW144" s="518" t="s">
        <v>294</v>
      </c>
      <c r="LX144" s="518"/>
      <c r="LZ144" s="472"/>
      <c r="MA144" s="518" t="s">
        <v>294</v>
      </c>
      <c r="MB144" s="518"/>
      <c r="MD144" s="472"/>
      <c r="ME144" s="518" t="s">
        <v>294</v>
      </c>
      <c r="MF144" s="518"/>
      <c r="MH144" s="472"/>
      <c r="MI144" s="518" t="s">
        <v>294</v>
      </c>
      <c r="MJ144" s="518"/>
      <c r="ML144" s="472"/>
      <c r="MM144" s="518" t="s">
        <v>294</v>
      </c>
      <c r="MN144" s="518"/>
      <c r="MP144" s="472"/>
      <c r="MQ144" s="518" t="s">
        <v>294</v>
      </c>
      <c r="MR144" s="518"/>
      <c r="MT144" s="472"/>
      <c r="MU144" s="518" t="s">
        <v>294</v>
      </c>
      <c r="MV144" s="518"/>
      <c r="MX144" s="472"/>
      <c r="MY144" s="518" t="s">
        <v>294</v>
      </c>
      <c r="MZ144" s="518"/>
      <c r="NB144" s="472"/>
      <c r="NC144" s="518" t="s">
        <v>294</v>
      </c>
      <c r="ND144" s="518"/>
      <c r="NF144" s="472"/>
      <c r="NG144" s="518" t="s">
        <v>294</v>
      </c>
      <c r="NH144" s="518"/>
      <c r="NJ144" s="472"/>
      <c r="NK144" s="518" t="s">
        <v>294</v>
      </c>
      <c r="NL144" s="518"/>
      <c r="NN144" s="472"/>
      <c r="NO144" s="518" t="s">
        <v>294</v>
      </c>
      <c r="NP144" s="518"/>
      <c r="NR144" s="472"/>
      <c r="NS144" s="518" t="s">
        <v>294</v>
      </c>
      <c r="NT144" s="518"/>
      <c r="NV144" s="472"/>
      <c r="NW144" s="518" t="s">
        <v>294</v>
      </c>
      <c r="NX144" s="518"/>
      <c r="NZ144" s="472"/>
      <c r="OA144" s="518" t="s">
        <v>294</v>
      </c>
      <c r="OB144" s="518"/>
      <c r="OD144" s="472"/>
      <c r="OE144" s="518" t="s">
        <v>294</v>
      </c>
      <c r="OF144" s="518"/>
      <c r="OH144" s="472"/>
      <c r="OI144" s="518" t="s">
        <v>294</v>
      </c>
      <c r="OJ144" s="518"/>
      <c r="OL144" s="472"/>
      <c r="OM144" s="518" t="s">
        <v>294</v>
      </c>
      <c r="ON144" s="518"/>
      <c r="OP144" s="472"/>
      <c r="OQ144" s="518" t="s">
        <v>294</v>
      </c>
      <c r="OR144" s="518"/>
      <c r="OT144" s="472"/>
      <c r="OU144" s="518" t="s">
        <v>294</v>
      </c>
      <c r="OV144" s="518"/>
      <c r="OX144" s="472"/>
      <c r="OY144" s="518" t="s">
        <v>294</v>
      </c>
      <c r="OZ144" s="518"/>
      <c r="PB144" s="472"/>
      <c r="PC144" s="518" t="s">
        <v>294</v>
      </c>
      <c r="PD144" s="518"/>
      <c r="PF144" s="472"/>
      <c r="PG144" s="518" t="s">
        <v>294</v>
      </c>
      <c r="PH144" s="518"/>
      <c r="PJ144" s="472"/>
      <c r="PK144" s="518" t="s">
        <v>294</v>
      </c>
      <c r="PL144" s="518"/>
      <c r="PN144" s="472"/>
      <c r="PO144" s="518" t="s">
        <v>294</v>
      </c>
      <c r="PP144" s="518"/>
      <c r="PR144" s="472"/>
      <c r="PS144" s="518" t="s">
        <v>294</v>
      </c>
      <c r="PT144" s="518"/>
      <c r="PV144" s="472"/>
      <c r="PW144" s="518" t="s">
        <v>294</v>
      </c>
      <c r="PX144" s="518"/>
      <c r="PZ144" s="472"/>
      <c r="QA144" s="518" t="s">
        <v>294</v>
      </c>
      <c r="QB144" s="518"/>
      <c r="QD144" s="472"/>
      <c r="QE144" s="518" t="s">
        <v>294</v>
      </c>
      <c r="QF144" s="518"/>
      <c r="QH144" s="472"/>
      <c r="QI144" s="518" t="s">
        <v>294</v>
      </c>
      <c r="QJ144" s="518"/>
      <c r="QL144" s="472"/>
      <c r="QM144" s="518" t="s">
        <v>294</v>
      </c>
      <c r="QN144" s="518"/>
      <c r="QP144" s="472"/>
      <c r="QQ144" s="518" t="s">
        <v>294</v>
      </c>
      <c r="QR144" s="518"/>
      <c r="QT144" s="472"/>
      <c r="QU144" s="518" t="s">
        <v>294</v>
      </c>
      <c r="QV144" s="518"/>
      <c r="QX144" s="472"/>
      <c r="QY144" s="518" t="s">
        <v>294</v>
      </c>
      <c r="QZ144" s="518"/>
      <c r="RB144" s="472"/>
      <c r="RC144" s="518" t="s">
        <v>294</v>
      </c>
      <c r="RD144" s="518"/>
      <c r="RF144" s="472"/>
      <c r="RG144" s="518" t="s">
        <v>294</v>
      </c>
      <c r="RH144" s="518"/>
      <c r="RJ144" s="472"/>
      <c r="RK144" s="518" t="s">
        <v>294</v>
      </c>
      <c r="RL144" s="518"/>
      <c r="RN144" s="472"/>
      <c r="RO144" s="518" t="s">
        <v>294</v>
      </c>
      <c r="RP144" s="518"/>
      <c r="RR144" s="472"/>
      <c r="RS144" s="518" t="s">
        <v>294</v>
      </c>
      <c r="RT144" s="518"/>
      <c r="RV144" s="472"/>
      <c r="RW144" s="518" t="s">
        <v>294</v>
      </c>
      <c r="RX144" s="518"/>
      <c r="RZ144" s="472"/>
      <c r="SA144" s="518" t="s">
        <v>294</v>
      </c>
      <c r="SB144" s="518"/>
      <c r="SD144" s="472"/>
      <c r="SE144" s="518" t="s">
        <v>294</v>
      </c>
      <c r="SF144" s="518"/>
      <c r="SH144" s="472"/>
      <c r="SI144" s="518" t="s">
        <v>294</v>
      </c>
      <c r="SJ144" s="518"/>
      <c r="SL144" s="472"/>
      <c r="SM144" s="518" t="s">
        <v>294</v>
      </c>
      <c r="SN144" s="518"/>
      <c r="SP144" s="472"/>
      <c r="SQ144" s="518" t="s">
        <v>294</v>
      </c>
      <c r="SR144" s="518"/>
      <c r="ST144" s="472"/>
      <c r="SU144" s="518" t="s">
        <v>294</v>
      </c>
      <c r="SV144" s="518"/>
      <c r="SX144" s="472"/>
      <c r="SY144" s="518" t="s">
        <v>294</v>
      </c>
      <c r="SZ144" s="518"/>
      <c r="TB144" s="472"/>
      <c r="TC144" s="518" t="s">
        <v>294</v>
      </c>
      <c r="TD144" s="518"/>
      <c r="TF144" s="472"/>
      <c r="TG144" s="518" t="s">
        <v>294</v>
      </c>
      <c r="TH144" s="518"/>
      <c r="TJ144" s="472"/>
      <c r="TK144" s="518" t="s">
        <v>294</v>
      </c>
      <c r="TL144" s="518"/>
      <c r="TN144" s="472"/>
      <c r="TO144" s="518" t="s">
        <v>294</v>
      </c>
      <c r="TP144" s="518"/>
      <c r="TR144" s="472"/>
      <c r="TS144" s="518" t="s">
        <v>294</v>
      </c>
      <c r="TT144" s="518"/>
      <c r="TV144" s="472"/>
      <c r="TW144" s="518" t="s">
        <v>294</v>
      </c>
      <c r="TX144" s="518"/>
      <c r="TZ144" s="472"/>
      <c r="UA144" s="518" t="s">
        <v>294</v>
      </c>
      <c r="UB144" s="518"/>
      <c r="UD144" s="472"/>
      <c r="UE144" s="518" t="s">
        <v>294</v>
      </c>
      <c r="UF144" s="518"/>
      <c r="UH144" s="472"/>
      <c r="UI144" s="518" t="s">
        <v>294</v>
      </c>
      <c r="UJ144" s="518"/>
      <c r="UL144" s="472"/>
      <c r="UM144" s="518" t="s">
        <v>294</v>
      </c>
      <c r="UN144" s="518"/>
      <c r="UP144" s="472"/>
      <c r="UQ144" s="518" t="s">
        <v>294</v>
      </c>
      <c r="UR144" s="518"/>
      <c r="UT144" s="472"/>
      <c r="UU144" s="518" t="s">
        <v>294</v>
      </c>
      <c r="UV144" s="518"/>
      <c r="UX144" s="472"/>
      <c r="UY144" s="518" t="s">
        <v>294</v>
      </c>
      <c r="UZ144" s="518"/>
      <c r="VB144" s="472"/>
      <c r="VC144" s="518" t="s">
        <v>294</v>
      </c>
      <c r="VD144" s="518"/>
      <c r="VF144" s="472"/>
      <c r="VG144" s="518" t="s">
        <v>294</v>
      </c>
      <c r="VH144" s="518"/>
      <c r="VJ144" s="472"/>
      <c r="VK144" s="518" t="s">
        <v>294</v>
      </c>
      <c r="VL144" s="518"/>
      <c r="VN144" s="472"/>
      <c r="VO144" s="518" t="s">
        <v>294</v>
      </c>
      <c r="VP144" s="518"/>
      <c r="VR144" s="472"/>
      <c r="VS144" s="518" t="s">
        <v>294</v>
      </c>
      <c r="VT144" s="518"/>
      <c r="VV144" s="472"/>
      <c r="VW144" s="518" t="s">
        <v>294</v>
      </c>
      <c r="VX144" s="518"/>
      <c r="VZ144" s="472"/>
      <c r="WA144" s="518" t="s">
        <v>294</v>
      </c>
      <c r="WB144" s="518"/>
      <c r="WD144" s="472"/>
      <c r="WE144" s="518" t="s">
        <v>294</v>
      </c>
      <c r="WF144" s="518"/>
      <c r="WH144" s="472"/>
      <c r="WI144" s="518" t="s">
        <v>294</v>
      </c>
      <c r="WJ144" s="518"/>
      <c r="WL144" s="472"/>
      <c r="WM144" s="518" t="s">
        <v>294</v>
      </c>
      <c r="WN144" s="518"/>
      <c r="WP144" s="472"/>
      <c r="WQ144" s="518" t="s">
        <v>294</v>
      </c>
      <c r="WR144" s="518"/>
      <c r="WT144" s="472"/>
      <c r="WU144" s="518" t="s">
        <v>294</v>
      </c>
      <c r="WV144" s="518"/>
      <c r="WX144" s="472"/>
      <c r="WY144" s="518" t="s">
        <v>294</v>
      </c>
      <c r="WZ144" s="518"/>
      <c r="XB144" s="472"/>
      <c r="XC144" s="518" t="s">
        <v>294</v>
      </c>
      <c r="XD144" s="518"/>
      <c r="XF144" s="472"/>
      <c r="XG144" s="518" t="s">
        <v>294</v>
      </c>
      <c r="XH144" s="518"/>
      <c r="XJ144" s="472"/>
      <c r="XK144" s="518" t="s">
        <v>294</v>
      </c>
      <c r="XL144" s="518"/>
      <c r="XN144" s="472"/>
      <c r="XO144" s="518" t="s">
        <v>294</v>
      </c>
      <c r="XP144" s="518"/>
      <c r="XR144" s="472"/>
      <c r="XS144" s="518" t="s">
        <v>294</v>
      </c>
      <c r="XT144" s="518"/>
      <c r="XV144" s="472"/>
      <c r="XW144" s="518" t="s">
        <v>294</v>
      </c>
      <c r="XX144" s="518"/>
      <c r="XZ144" s="472"/>
      <c r="YA144" s="518" t="s">
        <v>294</v>
      </c>
      <c r="YB144" s="518"/>
      <c r="YD144" s="472"/>
      <c r="YE144" s="518" t="s">
        <v>294</v>
      </c>
      <c r="YF144" s="518"/>
      <c r="YH144" s="472"/>
      <c r="YI144" s="518" t="s">
        <v>294</v>
      </c>
      <c r="YJ144" s="518"/>
      <c r="YL144" s="472"/>
      <c r="YM144" s="518" t="s">
        <v>294</v>
      </c>
      <c r="YN144" s="518"/>
      <c r="YP144" s="472"/>
      <c r="YQ144" s="518" t="s">
        <v>294</v>
      </c>
      <c r="YR144" s="518"/>
      <c r="YT144" s="472"/>
      <c r="YU144" s="518" t="s">
        <v>294</v>
      </c>
      <c r="YV144" s="518"/>
      <c r="YX144" s="472"/>
      <c r="YY144" s="518" t="s">
        <v>294</v>
      </c>
      <c r="YZ144" s="518"/>
      <c r="ZB144" s="472"/>
      <c r="ZC144" s="518" t="s">
        <v>294</v>
      </c>
      <c r="ZD144" s="518"/>
      <c r="ZF144" s="472"/>
      <c r="ZG144" s="518" t="s">
        <v>294</v>
      </c>
      <c r="ZH144" s="518"/>
      <c r="ZJ144" s="472"/>
      <c r="ZK144" s="518" t="s">
        <v>294</v>
      </c>
      <c r="ZL144" s="518"/>
      <c r="ZN144" s="472"/>
      <c r="ZO144" s="518" t="s">
        <v>294</v>
      </c>
      <c r="ZP144" s="518"/>
      <c r="ZR144" s="472"/>
      <c r="ZS144" s="518" t="s">
        <v>294</v>
      </c>
      <c r="ZT144" s="518"/>
      <c r="ZV144" s="472"/>
      <c r="ZW144" s="518" t="s">
        <v>294</v>
      </c>
      <c r="ZX144" s="518"/>
      <c r="ZZ144" s="472"/>
      <c r="AAA144" s="518" t="s">
        <v>294</v>
      </c>
      <c r="AAB144" s="518"/>
      <c r="AAD144" s="472"/>
      <c r="AAE144" s="518" t="s">
        <v>294</v>
      </c>
      <c r="AAF144" s="518"/>
      <c r="AAH144" s="472"/>
      <c r="AAI144" s="518" t="s">
        <v>294</v>
      </c>
      <c r="AAJ144" s="518"/>
      <c r="AAL144" s="472"/>
      <c r="AAM144" s="518" t="s">
        <v>294</v>
      </c>
      <c r="AAN144" s="518"/>
      <c r="AAP144" s="472"/>
      <c r="AAQ144" s="518" t="s">
        <v>294</v>
      </c>
      <c r="AAR144" s="518"/>
      <c r="AAT144" s="472"/>
      <c r="AAU144" s="518" t="s">
        <v>294</v>
      </c>
      <c r="AAV144" s="518"/>
      <c r="AAX144" s="472"/>
      <c r="AAY144" s="518" t="s">
        <v>294</v>
      </c>
      <c r="AAZ144" s="518"/>
      <c r="ABB144" s="472"/>
      <c r="ABC144" s="518" t="s">
        <v>294</v>
      </c>
      <c r="ABD144" s="518"/>
      <c r="ABF144" s="472"/>
      <c r="ABG144" s="518" t="s">
        <v>294</v>
      </c>
      <c r="ABH144" s="518"/>
      <c r="ABJ144" s="472"/>
      <c r="ABK144" s="518" t="s">
        <v>294</v>
      </c>
      <c r="ABL144" s="518"/>
      <c r="ABN144" s="472"/>
      <c r="ABO144" s="518" t="s">
        <v>294</v>
      </c>
      <c r="ABP144" s="518"/>
      <c r="ABR144" s="472"/>
      <c r="ABS144" s="518" t="s">
        <v>294</v>
      </c>
      <c r="ABT144" s="518"/>
      <c r="ABV144" s="472"/>
      <c r="ABW144" s="518" t="s">
        <v>294</v>
      </c>
      <c r="ABX144" s="518"/>
      <c r="ABZ144" s="472"/>
      <c r="ACA144" s="518" t="s">
        <v>294</v>
      </c>
      <c r="ACB144" s="518"/>
      <c r="ACD144" s="472"/>
      <c r="ACE144" s="518" t="s">
        <v>294</v>
      </c>
      <c r="ACF144" s="518"/>
      <c r="ACH144" s="472"/>
      <c r="ACI144" s="518" t="s">
        <v>294</v>
      </c>
      <c r="ACJ144" s="518"/>
      <c r="ACL144" s="472"/>
      <c r="ACM144" s="518" t="s">
        <v>294</v>
      </c>
      <c r="ACN144" s="518"/>
      <c r="ACP144" s="472"/>
      <c r="ACQ144" s="518" t="s">
        <v>294</v>
      </c>
      <c r="ACR144" s="518"/>
      <c r="ACT144" s="472"/>
      <c r="ACU144" s="518" t="s">
        <v>294</v>
      </c>
      <c r="ACV144" s="518"/>
      <c r="ACX144" s="472"/>
      <c r="ACY144" s="518" t="s">
        <v>294</v>
      </c>
      <c r="ACZ144" s="518"/>
      <c r="ADB144" s="472"/>
      <c r="ADC144" s="518" t="s">
        <v>294</v>
      </c>
      <c r="ADD144" s="518"/>
      <c r="ADF144" s="472"/>
      <c r="ADG144" s="518" t="s">
        <v>294</v>
      </c>
      <c r="ADH144" s="518"/>
      <c r="ADJ144" s="472"/>
      <c r="ADK144" s="518" t="s">
        <v>294</v>
      </c>
      <c r="ADL144" s="518"/>
      <c r="ADN144" s="472"/>
      <c r="ADO144" s="518" t="s">
        <v>294</v>
      </c>
      <c r="ADP144" s="518"/>
      <c r="ADR144" s="472"/>
      <c r="ADS144" s="518" t="s">
        <v>294</v>
      </c>
      <c r="ADT144" s="518"/>
      <c r="ADV144" s="472"/>
      <c r="ADW144" s="518" t="s">
        <v>294</v>
      </c>
      <c r="ADX144" s="518"/>
      <c r="ADZ144" s="472"/>
      <c r="AEA144" s="518" t="s">
        <v>294</v>
      </c>
      <c r="AEB144" s="518"/>
      <c r="AED144" s="472"/>
      <c r="AEE144" s="518" t="s">
        <v>294</v>
      </c>
      <c r="AEF144" s="518"/>
      <c r="AEH144" s="472"/>
      <c r="AEI144" s="518" t="s">
        <v>294</v>
      </c>
      <c r="AEJ144" s="518"/>
      <c r="AEL144" s="472"/>
      <c r="AEM144" s="518" t="s">
        <v>294</v>
      </c>
      <c r="AEN144" s="518"/>
      <c r="AEP144" s="472"/>
      <c r="AEQ144" s="518" t="s">
        <v>294</v>
      </c>
      <c r="AER144" s="518"/>
      <c r="AET144" s="472"/>
      <c r="AEU144" s="518" t="s">
        <v>294</v>
      </c>
      <c r="AEV144" s="518"/>
      <c r="AEX144" s="472"/>
      <c r="AEY144" s="518" t="s">
        <v>294</v>
      </c>
      <c r="AEZ144" s="518"/>
      <c r="AFB144" s="472"/>
      <c r="AFC144" s="518" t="s">
        <v>294</v>
      </c>
      <c r="AFD144" s="518"/>
      <c r="AFF144" s="472"/>
      <c r="AFG144" s="518" t="s">
        <v>294</v>
      </c>
      <c r="AFH144" s="518"/>
      <c r="AFJ144" s="472"/>
      <c r="AFK144" s="518" t="s">
        <v>294</v>
      </c>
      <c r="AFL144" s="518"/>
      <c r="AFN144" s="472"/>
      <c r="AFO144" s="518" t="s">
        <v>294</v>
      </c>
      <c r="AFP144" s="518"/>
      <c r="AFR144" s="472"/>
      <c r="AFS144" s="518" t="s">
        <v>294</v>
      </c>
      <c r="AFT144" s="518"/>
      <c r="AFV144" s="472"/>
      <c r="AFW144" s="518" t="s">
        <v>294</v>
      </c>
      <c r="AFX144" s="518"/>
      <c r="AFZ144" s="472"/>
      <c r="AGA144" s="518" t="s">
        <v>294</v>
      </c>
      <c r="AGB144" s="518"/>
      <c r="AGD144" s="472"/>
      <c r="AGE144" s="518" t="s">
        <v>294</v>
      </c>
      <c r="AGF144" s="518"/>
      <c r="AGH144" s="472"/>
      <c r="AGI144" s="518" t="s">
        <v>294</v>
      </c>
      <c r="AGJ144" s="518"/>
      <c r="AGL144" s="472"/>
      <c r="AGM144" s="518" t="s">
        <v>294</v>
      </c>
      <c r="AGN144" s="518"/>
      <c r="AGP144" s="472"/>
      <c r="AGQ144" s="518" t="s">
        <v>294</v>
      </c>
      <c r="AGR144" s="518"/>
      <c r="AGT144" s="472"/>
      <c r="AGU144" s="518" t="s">
        <v>294</v>
      </c>
      <c r="AGV144" s="518"/>
      <c r="AGX144" s="472"/>
      <c r="AGY144" s="518" t="s">
        <v>294</v>
      </c>
      <c r="AGZ144" s="518"/>
      <c r="AHB144" s="472"/>
      <c r="AHC144" s="518" t="s">
        <v>294</v>
      </c>
      <c r="AHD144" s="518"/>
      <c r="AHF144" s="472"/>
      <c r="AHG144" s="518" t="s">
        <v>294</v>
      </c>
      <c r="AHH144" s="518"/>
      <c r="AHJ144" s="472"/>
      <c r="AHK144" s="518" t="s">
        <v>294</v>
      </c>
      <c r="AHL144" s="518"/>
      <c r="AHN144" s="472"/>
      <c r="AHO144" s="518" t="s">
        <v>294</v>
      </c>
      <c r="AHP144" s="518"/>
      <c r="AHR144" s="472"/>
      <c r="AHS144" s="518" t="s">
        <v>294</v>
      </c>
      <c r="AHT144" s="518"/>
      <c r="AHV144" s="472"/>
      <c r="AHW144" s="518" t="s">
        <v>294</v>
      </c>
      <c r="AHX144" s="518"/>
      <c r="AHZ144" s="472"/>
      <c r="AIA144" s="518" t="s">
        <v>294</v>
      </c>
      <c r="AIB144" s="518"/>
      <c r="AID144" s="472"/>
      <c r="AIE144" s="518" t="s">
        <v>294</v>
      </c>
      <c r="AIF144" s="518"/>
      <c r="AIH144" s="472"/>
      <c r="AII144" s="518" t="s">
        <v>294</v>
      </c>
      <c r="AIJ144" s="518"/>
      <c r="AIL144" s="472"/>
      <c r="AIM144" s="518" t="s">
        <v>294</v>
      </c>
      <c r="AIN144" s="518"/>
      <c r="AIP144" s="472"/>
      <c r="AIQ144" s="518" t="s">
        <v>294</v>
      </c>
      <c r="AIR144" s="518"/>
      <c r="AIT144" s="472"/>
      <c r="AIU144" s="518" t="s">
        <v>294</v>
      </c>
      <c r="AIV144" s="518"/>
      <c r="AIX144" s="472"/>
      <c r="AIY144" s="518" t="s">
        <v>294</v>
      </c>
      <c r="AIZ144" s="518"/>
      <c r="AJB144" s="472"/>
      <c r="AJC144" s="518" t="s">
        <v>294</v>
      </c>
      <c r="AJD144" s="518"/>
      <c r="AJF144" s="472"/>
      <c r="AJG144" s="518" t="s">
        <v>294</v>
      </c>
      <c r="AJH144" s="518"/>
      <c r="AJJ144" s="472"/>
      <c r="AJK144" s="518" t="s">
        <v>294</v>
      </c>
      <c r="AJL144" s="518"/>
      <c r="AJN144" s="472"/>
      <c r="AJO144" s="518" t="s">
        <v>294</v>
      </c>
      <c r="AJP144" s="518"/>
      <c r="AJR144" s="472"/>
      <c r="AJS144" s="518" t="s">
        <v>294</v>
      </c>
      <c r="AJT144" s="518"/>
      <c r="AJV144" s="472"/>
      <c r="AJW144" s="518" t="s">
        <v>294</v>
      </c>
      <c r="AJX144" s="518"/>
      <c r="AJZ144" s="472"/>
      <c r="AKA144" s="518" t="s">
        <v>294</v>
      </c>
      <c r="AKB144" s="518"/>
      <c r="AKD144" s="472"/>
      <c r="AKE144" s="518" t="s">
        <v>294</v>
      </c>
      <c r="AKF144" s="518"/>
      <c r="AKH144" s="472"/>
      <c r="AKI144" s="518" t="s">
        <v>294</v>
      </c>
      <c r="AKJ144" s="518"/>
      <c r="AKL144" s="472"/>
      <c r="AKM144" s="518" t="s">
        <v>294</v>
      </c>
      <c r="AKN144" s="518"/>
      <c r="AKP144" s="472"/>
      <c r="AKQ144" s="518" t="s">
        <v>294</v>
      </c>
      <c r="AKR144" s="518"/>
      <c r="AKT144" s="472"/>
      <c r="AKU144" s="518" t="s">
        <v>294</v>
      </c>
      <c r="AKV144" s="518"/>
      <c r="AKX144" s="472"/>
      <c r="AKY144" s="518" t="s">
        <v>294</v>
      </c>
      <c r="AKZ144" s="518"/>
      <c r="ALB144" s="472"/>
      <c r="ALC144" s="518" t="s">
        <v>294</v>
      </c>
      <c r="ALD144" s="518"/>
      <c r="ALF144" s="472"/>
      <c r="ALG144" s="518" t="s">
        <v>294</v>
      </c>
      <c r="ALH144" s="518"/>
      <c r="ALJ144" s="472"/>
      <c r="ALK144" s="518" t="s">
        <v>294</v>
      </c>
      <c r="ALL144" s="518"/>
      <c r="ALN144" s="472"/>
      <c r="ALO144" s="518" t="s">
        <v>294</v>
      </c>
      <c r="ALP144" s="518"/>
      <c r="ALR144" s="472"/>
      <c r="ALS144" s="518" t="s">
        <v>294</v>
      </c>
      <c r="ALT144" s="518"/>
      <c r="ALV144" s="472"/>
      <c r="ALW144" s="518" t="s">
        <v>294</v>
      </c>
      <c r="ALX144" s="518"/>
      <c r="ALZ144" s="472"/>
      <c r="AMA144" s="518" t="s">
        <v>294</v>
      </c>
      <c r="AMB144" s="518"/>
      <c r="AMD144" s="472"/>
      <c r="AME144" s="518" t="s">
        <v>294</v>
      </c>
      <c r="AMF144" s="518"/>
      <c r="AMH144" s="472"/>
      <c r="AMI144" s="518" t="s">
        <v>294</v>
      </c>
      <c r="AMJ144" s="518"/>
    </row>
    <row r="145" s="465" customFormat="true" ht="14.25" hidden="true" customHeight="true" outlineLevel="0" collapsed="false">
      <c r="A145" s="461"/>
      <c r="B145" s="467"/>
      <c r="C145" s="467"/>
      <c r="D145" s="467"/>
      <c r="E145" s="467"/>
      <c r="F145" s="467"/>
      <c r="G145" s="467"/>
      <c r="H145" s="467"/>
      <c r="I145" s="467"/>
      <c r="J145" s="467"/>
      <c r="K145" s="467"/>
    </row>
    <row r="146" s="465" customFormat="true" ht="14.25" hidden="true" customHeight="true" outlineLevel="0" collapsed="false">
      <c r="A146" s="461"/>
      <c r="B146" s="467"/>
      <c r="C146" s="467"/>
      <c r="D146" s="467"/>
      <c r="E146" s="467"/>
      <c r="F146" s="467"/>
      <c r="G146" s="467"/>
      <c r="H146" s="467"/>
      <c r="I146" s="467"/>
      <c r="J146" s="467"/>
      <c r="K146" s="467"/>
    </row>
    <row r="147" s="465" customFormat="true" ht="14.25" hidden="true" customHeight="true" outlineLevel="0" collapsed="false">
      <c r="A147" s="461"/>
      <c r="B147" s="467"/>
      <c r="C147" s="467"/>
      <c r="D147" s="467"/>
      <c r="E147" s="467"/>
      <c r="F147" s="467"/>
      <c r="G147" s="467"/>
      <c r="H147" s="467"/>
      <c r="I147" s="467"/>
      <c r="J147" s="467"/>
      <c r="K147" s="467"/>
    </row>
    <row r="148" s="465" customFormat="true" ht="14.25" hidden="true" customHeight="true" outlineLevel="0" collapsed="false">
      <c r="A148" s="461"/>
      <c r="B148" s="467"/>
      <c r="C148" s="467"/>
      <c r="D148" s="467"/>
      <c r="E148" s="467"/>
      <c r="F148" s="467"/>
      <c r="G148" s="467"/>
      <c r="H148" s="467"/>
      <c r="I148" s="467"/>
      <c r="J148" s="467"/>
      <c r="K148" s="467"/>
    </row>
    <row r="149" s="465" customFormat="true" ht="14.25" hidden="true" customHeight="true" outlineLevel="0" collapsed="false">
      <c r="A149" s="461"/>
      <c r="B149" s="467"/>
      <c r="C149" s="467"/>
      <c r="D149" s="467"/>
      <c r="E149" s="467"/>
      <c r="F149" s="467"/>
      <c r="G149" s="467"/>
      <c r="H149" s="467"/>
      <c r="I149" s="467"/>
      <c r="J149" s="467"/>
      <c r="K149" s="467"/>
    </row>
    <row r="150" customFormat="false" ht="57.75" hidden="true" customHeight="true" outlineLevel="0" collapsed="false">
      <c r="A150" s="218"/>
      <c r="B150" s="467"/>
      <c r="C150" s="467"/>
      <c r="D150" s="467"/>
      <c r="E150" s="467"/>
      <c r="F150" s="467"/>
      <c r="G150" s="467"/>
      <c r="H150" s="467"/>
      <c r="I150" s="467"/>
      <c r="J150" s="467"/>
      <c r="K150" s="467"/>
    </row>
    <row r="151" customFormat="false" ht="14.25" hidden="true" customHeight="true" outlineLevel="0" collapsed="false">
      <c r="A151" s="218"/>
      <c r="B151" s="467"/>
      <c r="C151" s="467"/>
      <c r="D151" s="467"/>
      <c r="E151" s="467"/>
      <c r="F151" s="467"/>
      <c r="G151" s="467"/>
      <c r="H151" s="467"/>
      <c r="I151" s="467"/>
      <c r="J151" s="467"/>
      <c r="K151" s="467"/>
    </row>
    <row r="152" customFormat="false" ht="14.25" hidden="true" customHeight="false" outlineLevel="0" collapsed="false">
      <c r="A152" s="467"/>
      <c r="B152" s="467"/>
      <c r="C152" s="467"/>
      <c r="D152" s="467"/>
      <c r="E152" s="467"/>
      <c r="F152" s="467"/>
      <c r="G152" s="467"/>
      <c r="H152" s="467"/>
      <c r="I152" s="467"/>
      <c r="J152" s="467"/>
      <c r="K152" s="467"/>
    </row>
    <row r="154" customFormat="false" ht="18" hidden="false" customHeight="true" outlineLevel="0" collapsed="false"/>
    <row r="155" customFormat="false" ht="18" hidden="false" customHeight="true" outlineLevel="0" collapsed="false"/>
    <row r="156" customFormat="false" ht="14.25" hidden="false" customHeight="false" outlineLevel="0" collapsed="false"/>
  </sheetData>
  <mergeCells count="9984">
    <mergeCell ref="B8:K8"/>
    <mergeCell ref="B9:I9"/>
    <mergeCell ref="B10:I10"/>
    <mergeCell ref="C12:D13"/>
    <mergeCell ref="E12:F12"/>
    <mergeCell ref="G12:I12"/>
    <mergeCell ref="C14:I14"/>
    <mergeCell ref="C15:D15"/>
    <mergeCell ref="C16:D16"/>
    <mergeCell ref="C17:D17"/>
    <mergeCell ref="C18:D18"/>
    <mergeCell ref="C19:D19"/>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8:D58"/>
    <mergeCell ref="G58:H58"/>
    <mergeCell ref="C59:H59"/>
    <mergeCell ref="C60:D60"/>
    <mergeCell ref="G60:H60"/>
    <mergeCell ref="C61:D61"/>
    <mergeCell ref="G61:H61"/>
    <mergeCell ref="C62:D62"/>
    <mergeCell ref="G62:H62"/>
    <mergeCell ref="C63:D63"/>
    <mergeCell ref="G63:H63"/>
    <mergeCell ref="C64:D64"/>
    <mergeCell ref="G64:H64"/>
    <mergeCell ref="C65:D65"/>
    <mergeCell ref="G65:H65"/>
    <mergeCell ref="C66:D66"/>
    <mergeCell ref="G66:H66"/>
    <mergeCell ref="C67:D67"/>
    <mergeCell ref="G67:H67"/>
    <mergeCell ref="C68:D68"/>
    <mergeCell ref="G68:H68"/>
    <mergeCell ref="G69:H69"/>
    <mergeCell ref="E70:F70"/>
    <mergeCell ref="C72:D72"/>
    <mergeCell ref="H72:I72"/>
    <mergeCell ref="C73:I73"/>
    <mergeCell ref="C74:D74"/>
    <mergeCell ref="H74:I74"/>
    <mergeCell ref="C75:D75"/>
    <mergeCell ref="H75:I75"/>
    <mergeCell ref="C76:D76"/>
    <mergeCell ref="H76:I76"/>
    <mergeCell ref="C77:D77"/>
    <mergeCell ref="H77:I77"/>
    <mergeCell ref="C78:D78"/>
    <mergeCell ref="H78:I78"/>
    <mergeCell ref="C79:D79"/>
    <mergeCell ref="H79:I79"/>
    <mergeCell ref="C80:D80"/>
    <mergeCell ref="H80:I80"/>
    <mergeCell ref="C81:D81"/>
    <mergeCell ref="H81:I81"/>
    <mergeCell ref="C82:D82"/>
    <mergeCell ref="H82:I82"/>
    <mergeCell ref="C83:D83"/>
    <mergeCell ref="H83:I83"/>
    <mergeCell ref="C84:D84"/>
    <mergeCell ref="H84:I84"/>
    <mergeCell ref="C85:D85"/>
    <mergeCell ref="H85:I85"/>
    <mergeCell ref="C86:D86"/>
    <mergeCell ref="H86:I86"/>
    <mergeCell ref="C87:D87"/>
    <mergeCell ref="H87:I87"/>
    <mergeCell ref="F88:G88"/>
    <mergeCell ref="C90:D90"/>
    <mergeCell ref="C91:E91"/>
    <mergeCell ref="C92:D92"/>
    <mergeCell ref="C93:D93"/>
    <mergeCell ref="C94:D94"/>
    <mergeCell ref="C95:D95"/>
    <mergeCell ref="C96:D96"/>
    <mergeCell ref="C97:D97"/>
    <mergeCell ref="C98:D98"/>
    <mergeCell ref="C99:D99"/>
    <mergeCell ref="C100:D100"/>
    <mergeCell ref="C103:I103"/>
    <mergeCell ref="C104:I104"/>
    <mergeCell ref="C106:D106"/>
    <mergeCell ref="O106:P106"/>
    <mergeCell ref="S106:T106"/>
    <mergeCell ref="W106:X106"/>
    <mergeCell ref="AA106:AB106"/>
    <mergeCell ref="AE106:AF106"/>
    <mergeCell ref="AI106:AJ106"/>
    <mergeCell ref="AM106:AN106"/>
    <mergeCell ref="AQ106:AR106"/>
    <mergeCell ref="AU106:AV106"/>
    <mergeCell ref="AY106:AZ106"/>
    <mergeCell ref="BC106:BD106"/>
    <mergeCell ref="BG106:BH106"/>
    <mergeCell ref="BK106:BL106"/>
    <mergeCell ref="BO106:BP106"/>
    <mergeCell ref="BS106:BT106"/>
    <mergeCell ref="BW106:BX106"/>
    <mergeCell ref="CA106:CB106"/>
    <mergeCell ref="CE106:CF106"/>
    <mergeCell ref="CI106:CJ106"/>
    <mergeCell ref="CM106:CN106"/>
    <mergeCell ref="CQ106:CR106"/>
    <mergeCell ref="CU106:CV106"/>
    <mergeCell ref="CY106:CZ106"/>
    <mergeCell ref="DC106:DD106"/>
    <mergeCell ref="DG106:DH106"/>
    <mergeCell ref="DK106:DL106"/>
    <mergeCell ref="DO106:DP106"/>
    <mergeCell ref="DS106:DT106"/>
    <mergeCell ref="DW106:DX106"/>
    <mergeCell ref="EA106:EB106"/>
    <mergeCell ref="EE106:EF106"/>
    <mergeCell ref="EI106:EJ106"/>
    <mergeCell ref="EM106:EN106"/>
    <mergeCell ref="EQ106:ER106"/>
    <mergeCell ref="EU106:EV106"/>
    <mergeCell ref="EY106:EZ106"/>
    <mergeCell ref="FC106:FD106"/>
    <mergeCell ref="FG106:FH106"/>
    <mergeCell ref="FK106:FL106"/>
    <mergeCell ref="FO106:FP106"/>
    <mergeCell ref="FS106:FT106"/>
    <mergeCell ref="FW106:FX106"/>
    <mergeCell ref="GA106:GB106"/>
    <mergeCell ref="GE106:GF106"/>
    <mergeCell ref="GI106:GJ106"/>
    <mergeCell ref="GM106:GN106"/>
    <mergeCell ref="GQ106:GR106"/>
    <mergeCell ref="GU106:GV106"/>
    <mergeCell ref="GY106:GZ106"/>
    <mergeCell ref="HC106:HD106"/>
    <mergeCell ref="HG106:HH106"/>
    <mergeCell ref="HK106:HL106"/>
    <mergeCell ref="HO106:HP106"/>
    <mergeCell ref="HS106:HT106"/>
    <mergeCell ref="HW106:HX106"/>
    <mergeCell ref="IA106:IB106"/>
    <mergeCell ref="IE106:IF106"/>
    <mergeCell ref="II106:IJ106"/>
    <mergeCell ref="IM106:IN106"/>
    <mergeCell ref="IQ106:IR106"/>
    <mergeCell ref="IU106:IV106"/>
    <mergeCell ref="IY106:IZ106"/>
    <mergeCell ref="JC106:JD106"/>
    <mergeCell ref="JG106:JH106"/>
    <mergeCell ref="JK106:JL106"/>
    <mergeCell ref="JO106:JP106"/>
    <mergeCell ref="JS106:JT106"/>
    <mergeCell ref="JW106:JX106"/>
    <mergeCell ref="KA106:KB106"/>
    <mergeCell ref="KE106:KF106"/>
    <mergeCell ref="KI106:KJ106"/>
    <mergeCell ref="KM106:KN106"/>
    <mergeCell ref="KQ106:KR106"/>
    <mergeCell ref="KU106:KV106"/>
    <mergeCell ref="KY106:KZ106"/>
    <mergeCell ref="LC106:LD106"/>
    <mergeCell ref="LG106:LH106"/>
    <mergeCell ref="LK106:LL106"/>
    <mergeCell ref="LO106:LP106"/>
    <mergeCell ref="LS106:LT106"/>
    <mergeCell ref="LW106:LX106"/>
    <mergeCell ref="MA106:MB106"/>
    <mergeCell ref="ME106:MF106"/>
    <mergeCell ref="MI106:MJ106"/>
    <mergeCell ref="MM106:MN106"/>
    <mergeCell ref="MQ106:MR106"/>
    <mergeCell ref="MU106:MV106"/>
    <mergeCell ref="MY106:MZ106"/>
    <mergeCell ref="NC106:ND106"/>
    <mergeCell ref="NG106:NH106"/>
    <mergeCell ref="NK106:NL106"/>
    <mergeCell ref="NO106:NP106"/>
    <mergeCell ref="NS106:NT106"/>
    <mergeCell ref="NW106:NX106"/>
    <mergeCell ref="OA106:OB106"/>
    <mergeCell ref="OE106:OF106"/>
    <mergeCell ref="OI106:OJ106"/>
    <mergeCell ref="OM106:ON106"/>
    <mergeCell ref="OQ106:OR106"/>
    <mergeCell ref="OU106:OV106"/>
    <mergeCell ref="OY106:OZ106"/>
    <mergeCell ref="PC106:PD106"/>
    <mergeCell ref="PG106:PH106"/>
    <mergeCell ref="PK106:PL106"/>
    <mergeCell ref="PO106:PP106"/>
    <mergeCell ref="PS106:PT106"/>
    <mergeCell ref="PW106:PX106"/>
    <mergeCell ref="QA106:QB106"/>
    <mergeCell ref="QE106:QF106"/>
    <mergeCell ref="QI106:QJ106"/>
    <mergeCell ref="QM106:QN106"/>
    <mergeCell ref="QQ106:QR106"/>
    <mergeCell ref="QU106:QV106"/>
    <mergeCell ref="QY106:QZ106"/>
    <mergeCell ref="RC106:RD106"/>
    <mergeCell ref="RG106:RH106"/>
    <mergeCell ref="RK106:RL106"/>
    <mergeCell ref="RO106:RP106"/>
    <mergeCell ref="RS106:RT106"/>
    <mergeCell ref="RW106:RX106"/>
    <mergeCell ref="SA106:SB106"/>
    <mergeCell ref="SE106:SF106"/>
    <mergeCell ref="SI106:SJ106"/>
    <mergeCell ref="SM106:SN106"/>
    <mergeCell ref="SQ106:SR106"/>
    <mergeCell ref="SU106:SV106"/>
    <mergeCell ref="SY106:SZ106"/>
    <mergeCell ref="TC106:TD106"/>
    <mergeCell ref="TG106:TH106"/>
    <mergeCell ref="TK106:TL106"/>
    <mergeCell ref="TO106:TP106"/>
    <mergeCell ref="TS106:TT106"/>
    <mergeCell ref="TW106:TX106"/>
    <mergeCell ref="UA106:UB106"/>
    <mergeCell ref="UE106:UF106"/>
    <mergeCell ref="UI106:UJ106"/>
    <mergeCell ref="UM106:UN106"/>
    <mergeCell ref="UQ106:UR106"/>
    <mergeCell ref="UU106:UV106"/>
    <mergeCell ref="UY106:UZ106"/>
    <mergeCell ref="VC106:VD106"/>
    <mergeCell ref="VG106:VH106"/>
    <mergeCell ref="VK106:VL106"/>
    <mergeCell ref="VO106:VP106"/>
    <mergeCell ref="VS106:VT106"/>
    <mergeCell ref="VW106:VX106"/>
    <mergeCell ref="WA106:WB106"/>
    <mergeCell ref="WE106:WF106"/>
    <mergeCell ref="WI106:WJ106"/>
    <mergeCell ref="WM106:WN106"/>
    <mergeCell ref="WQ106:WR106"/>
    <mergeCell ref="WU106:WV106"/>
    <mergeCell ref="WY106:WZ106"/>
    <mergeCell ref="XC106:XD106"/>
    <mergeCell ref="XG106:XH106"/>
    <mergeCell ref="XK106:XL106"/>
    <mergeCell ref="XO106:XP106"/>
    <mergeCell ref="XS106:XT106"/>
    <mergeCell ref="XW106:XX106"/>
    <mergeCell ref="YA106:YB106"/>
    <mergeCell ref="YE106:YF106"/>
    <mergeCell ref="YI106:YJ106"/>
    <mergeCell ref="YM106:YN106"/>
    <mergeCell ref="YQ106:YR106"/>
    <mergeCell ref="YU106:YV106"/>
    <mergeCell ref="YY106:YZ106"/>
    <mergeCell ref="ZC106:ZD106"/>
    <mergeCell ref="ZG106:ZH106"/>
    <mergeCell ref="ZK106:ZL106"/>
    <mergeCell ref="ZO106:ZP106"/>
    <mergeCell ref="ZS106:ZT106"/>
    <mergeCell ref="ZW106:ZX106"/>
    <mergeCell ref="AAA106:AAB106"/>
    <mergeCell ref="AAE106:AAF106"/>
    <mergeCell ref="AAI106:AAJ106"/>
    <mergeCell ref="AAM106:AAN106"/>
    <mergeCell ref="AAQ106:AAR106"/>
    <mergeCell ref="AAU106:AAV106"/>
    <mergeCell ref="AAY106:AAZ106"/>
    <mergeCell ref="ABC106:ABD106"/>
    <mergeCell ref="ABG106:ABH106"/>
    <mergeCell ref="ABK106:ABL106"/>
    <mergeCell ref="ABO106:ABP106"/>
    <mergeCell ref="ABS106:ABT106"/>
    <mergeCell ref="ABW106:ABX106"/>
    <mergeCell ref="ACA106:ACB106"/>
    <mergeCell ref="ACE106:ACF106"/>
    <mergeCell ref="ACI106:ACJ106"/>
    <mergeCell ref="ACM106:ACN106"/>
    <mergeCell ref="ACQ106:ACR106"/>
    <mergeCell ref="ACU106:ACV106"/>
    <mergeCell ref="ACY106:ACZ106"/>
    <mergeCell ref="ADC106:ADD106"/>
    <mergeCell ref="ADG106:ADH106"/>
    <mergeCell ref="ADK106:ADL106"/>
    <mergeCell ref="ADO106:ADP106"/>
    <mergeCell ref="ADS106:ADT106"/>
    <mergeCell ref="ADW106:ADX106"/>
    <mergeCell ref="AEA106:AEB106"/>
    <mergeCell ref="AEE106:AEF106"/>
    <mergeCell ref="AEI106:AEJ106"/>
    <mergeCell ref="AEM106:AEN106"/>
    <mergeCell ref="AEQ106:AER106"/>
    <mergeCell ref="AEU106:AEV106"/>
    <mergeCell ref="AEY106:AEZ106"/>
    <mergeCell ref="AFC106:AFD106"/>
    <mergeCell ref="AFG106:AFH106"/>
    <mergeCell ref="AFK106:AFL106"/>
    <mergeCell ref="AFO106:AFP106"/>
    <mergeCell ref="AFS106:AFT106"/>
    <mergeCell ref="AFW106:AFX106"/>
    <mergeCell ref="AGA106:AGB106"/>
    <mergeCell ref="AGE106:AGF106"/>
    <mergeCell ref="AGI106:AGJ106"/>
    <mergeCell ref="AGM106:AGN106"/>
    <mergeCell ref="AGQ106:AGR106"/>
    <mergeCell ref="AGU106:AGV106"/>
    <mergeCell ref="AGY106:AGZ106"/>
    <mergeCell ref="AHC106:AHD106"/>
    <mergeCell ref="AHG106:AHH106"/>
    <mergeCell ref="AHK106:AHL106"/>
    <mergeCell ref="AHO106:AHP106"/>
    <mergeCell ref="AHS106:AHT106"/>
    <mergeCell ref="AHW106:AHX106"/>
    <mergeCell ref="AIA106:AIB106"/>
    <mergeCell ref="AIE106:AIF106"/>
    <mergeCell ref="AII106:AIJ106"/>
    <mergeCell ref="AIM106:AIN106"/>
    <mergeCell ref="AIQ106:AIR106"/>
    <mergeCell ref="AIU106:AIV106"/>
    <mergeCell ref="AIY106:AIZ106"/>
    <mergeCell ref="AJC106:AJD106"/>
    <mergeCell ref="AJG106:AJH106"/>
    <mergeCell ref="AJK106:AJL106"/>
    <mergeCell ref="AJO106:AJP106"/>
    <mergeCell ref="AJS106:AJT106"/>
    <mergeCell ref="AJW106:AJX106"/>
    <mergeCell ref="AKA106:AKB106"/>
    <mergeCell ref="AKE106:AKF106"/>
    <mergeCell ref="AKI106:AKJ106"/>
    <mergeCell ref="AKM106:AKN106"/>
    <mergeCell ref="AKQ106:AKR106"/>
    <mergeCell ref="AKU106:AKV106"/>
    <mergeCell ref="AKY106:AKZ106"/>
    <mergeCell ref="ALC106:ALD106"/>
    <mergeCell ref="ALG106:ALH106"/>
    <mergeCell ref="ALK106:ALL106"/>
    <mergeCell ref="ALO106:ALP106"/>
    <mergeCell ref="ALS106:ALT106"/>
    <mergeCell ref="ALW106:ALX106"/>
    <mergeCell ref="AMA106:AMB106"/>
    <mergeCell ref="AME106:AMF106"/>
    <mergeCell ref="AMI106:AMJ106"/>
    <mergeCell ref="C107:D107"/>
    <mergeCell ref="O107:P107"/>
    <mergeCell ref="S107:T107"/>
    <mergeCell ref="W107:X107"/>
    <mergeCell ref="AA107:AB107"/>
    <mergeCell ref="AE107:AF107"/>
    <mergeCell ref="AI107:AJ107"/>
    <mergeCell ref="AM107:AN107"/>
    <mergeCell ref="AQ107:AR107"/>
    <mergeCell ref="AU107:AV107"/>
    <mergeCell ref="AY107:AZ107"/>
    <mergeCell ref="BC107:BD107"/>
    <mergeCell ref="BG107:BH107"/>
    <mergeCell ref="BK107:BL107"/>
    <mergeCell ref="BO107:BP107"/>
    <mergeCell ref="BS107:BT107"/>
    <mergeCell ref="BW107:BX107"/>
    <mergeCell ref="CA107:CB107"/>
    <mergeCell ref="CE107:CF107"/>
    <mergeCell ref="CI107:CJ107"/>
    <mergeCell ref="CM107:CN107"/>
    <mergeCell ref="CQ107:CR107"/>
    <mergeCell ref="CU107:CV107"/>
    <mergeCell ref="CY107:CZ107"/>
    <mergeCell ref="DC107:DD107"/>
    <mergeCell ref="DG107:DH107"/>
    <mergeCell ref="DK107:DL107"/>
    <mergeCell ref="DO107:DP107"/>
    <mergeCell ref="DS107:DT107"/>
    <mergeCell ref="DW107:DX107"/>
    <mergeCell ref="EA107:EB107"/>
    <mergeCell ref="EE107:EF107"/>
    <mergeCell ref="EI107:EJ107"/>
    <mergeCell ref="EM107:EN107"/>
    <mergeCell ref="EQ107:ER107"/>
    <mergeCell ref="EU107:EV107"/>
    <mergeCell ref="EY107:EZ107"/>
    <mergeCell ref="FC107:FD107"/>
    <mergeCell ref="FG107:FH107"/>
    <mergeCell ref="FK107:FL107"/>
    <mergeCell ref="FO107:FP107"/>
    <mergeCell ref="FS107:FT107"/>
    <mergeCell ref="FW107:FX107"/>
    <mergeCell ref="GA107:GB107"/>
    <mergeCell ref="GE107:GF107"/>
    <mergeCell ref="GI107:GJ107"/>
    <mergeCell ref="GM107:GN107"/>
    <mergeCell ref="GQ107:GR107"/>
    <mergeCell ref="GU107:GV107"/>
    <mergeCell ref="GY107:GZ107"/>
    <mergeCell ref="HC107:HD107"/>
    <mergeCell ref="HG107:HH107"/>
    <mergeCell ref="HK107:HL107"/>
    <mergeCell ref="HO107:HP107"/>
    <mergeCell ref="HS107:HT107"/>
    <mergeCell ref="HW107:HX107"/>
    <mergeCell ref="IA107:IB107"/>
    <mergeCell ref="IE107:IF107"/>
    <mergeCell ref="II107:IJ107"/>
    <mergeCell ref="IM107:IN107"/>
    <mergeCell ref="IQ107:IR107"/>
    <mergeCell ref="IU107:IV107"/>
    <mergeCell ref="IY107:IZ107"/>
    <mergeCell ref="JC107:JD107"/>
    <mergeCell ref="JG107:JH107"/>
    <mergeCell ref="JK107:JL107"/>
    <mergeCell ref="JO107:JP107"/>
    <mergeCell ref="JS107:JT107"/>
    <mergeCell ref="JW107:JX107"/>
    <mergeCell ref="KA107:KB107"/>
    <mergeCell ref="KE107:KF107"/>
    <mergeCell ref="KI107:KJ107"/>
    <mergeCell ref="KM107:KN107"/>
    <mergeCell ref="KQ107:KR107"/>
    <mergeCell ref="KU107:KV107"/>
    <mergeCell ref="KY107:KZ107"/>
    <mergeCell ref="LC107:LD107"/>
    <mergeCell ref="LG107:LH107"/>
    <mergeCell ref="LK107:LL107"/>
    <mergeCell ref="LO107:LP107"/>
    <mergeCell ref="LS107:LT107"/>
    <mergeCell ref="LW107:LX107"/>
    <mergeCell ref="MA107:MB107"/>
    <mergeCell ref="ME107:MF107"/>
    <mergeCell ref="MI107:MJ107"/>
    <mergeCell ref="MM107:MN107"/>
    <mergeCell ref="MQ107:MR107"/>
    <mergeCell ref="MU107:MV107"/>
    <mergeCell ref="MY107:MZ107"/>
    <mergeCell ref="NC107:ND107"/>
    <mergeCell ref="NG107:NH107"/>
    <mergeCell ref="NK107:NL107"/>
    <mergeCell ref="NO107:NP107"/>
    <mergeCell ref="NS107:NT107"/>
    <mergeCell ref="NW107:NX107"/>
    <mergeCell ref="OA107:OB107"/>
    <mergeCell ref="OE107:OF107"/>
    <mergeCell ref="OI107:OJ107"/>
    <mergeCell ref="OM107:ON107"/>
    <mergeCell ref="OQ107:OR107"/>
    <mergeCell ref="OU107:OV107"/>
    <mergeCell ref="OY107:OZ107"/>
    <mergeCell ref="PC107:PD107"/>
    <mergeCell ref="PG107:PH107"/>
    <mergeCell ref="PK107:PL107"/>
    <mergeCell ref="PO107:PP107"/>
    <mergeCell ref="PS107:PT107"/>
    <mergeCell ref="PW107:PX107"/>
    <mergeCell ref="QA107:QB107"/>
    <mergeCell ref="QE107:QF107"/>
    <mergeCell ref="QI107:QJ107"/>
    <mergeCell ref="QM107:QN107"/>
    <mergeCell ref="QQ107:QR107"/>
    <mergeCell ref="QU107:QV107"/>
    <mergeCell ref="QY107:QZ107"/>
    <mergeCell ref="RC107:RD107"/>
    <mergeCell ref="RG107:RH107"/>
    <mergeCell ref="RK107:RL107"/>
    <mergeCell ref="RO107:RP107"/>
    <mergeCell ref="RS107:RT107"/>
    <mergeCell ref="RW107:RX107"/>
    <mergeCell ref="SA107:SB107"/>
    <mergeCell ref="SE107:SF107"/>
    <mergeCell ref="SI107:SJ107"/>
    <mergeCell ref="SM107:SN107"/>
    <mergeCell ref="SQ107:SR107"/>
    <mergeCell ref="SU107:SV107"/>
    <mergeCell ref="SY107:SZ107"/>
    <mergeCell ref="TC107:TD107"/>
    <mergeCell ref="TG107:TH107"/>
    <mergeCell ref="TK107:TL107"/>
    <mergeCell ref="TO107:TP107"/>
    <mergeCell ref="TS107:TT107"/>
    <mergeCell ref="TW107:TX107"/>
    <mergeCell ref="UA107:UB107"/>
    <mergeCell ref="UE107:UF107"/>
    <mergeCell ref="UI107:UJ107"/>
    <mergeCell ref="UM107:UN107"/>
    <mergeCell ref="UQ107:UR107"/>
    <mergeCell ref="UU107:UV107"/>
    <mergeCell ref="UY107:UZ107"/>
    <mergeCell ref="VC107:VD107"/>
    <mergeCell ref="VG107:VH107"/>
    <mergeCell ref="VK107:VL107"/>
    <mergeCell ref="VO107:VP107"/>
    <mergeCell ref="VS107:VT107"/>
    <mergeCell ref="VW107:VX107"/>
    <mergeCell ref="WA107:WB107"/>
    <mergeCell ref="WE107:WF107"/>
    <mergeCell ref="WI107:WJ107"/>
    <mergeCell ref="WM107:WN107"/>
    <mergeCell ref="WQ107:WR107"/>
    <mergeCell ref="WU107:WV107"/>
    <mergeCell ref="WY107:WZ107"/>
    <mergeCell ref="XC107:XD107"/>
    <mergeCell ref="XG107:XH107"/>
    <mergeCell ref="XK107:XL107"/>
    <mergeCell ref="XO107:XP107"/>
    <mergeCell ref="XS107:XT107"/>
    <mergeCell ref="XW107:XX107"/>
    <mergeCell ref="YA107:YB107"/>
    <mergeCell ref="YE107:YF107"/>
    <mergeCell ref="YI107:YJ107"/>
    <mergeCell ref="YM107:YN107"/>
    <mergeCell ref="YQ107:YR107"/>
    <mergeCell ref="YU107:YV107"/>
    <mergeCell ref="YY107:YZ107"/>
    <mergeCell ref="ZC107:ZD107"/>
    <mergeCell ref="ZG107:ZH107"/>
    <mergeCell ref="ZK107:ZL107"/>
    <mergeCell ref="ZO107:ZP107"/>
    <mergeCell ref="ZS107:ZT107"/>
    <mergeCell ref="ZW107:ZX107"/>
    <mergeCell ref="AAA107:AAB107"/>
    <mergeCell ref="AAE107:AAF107"/>
    <mergeCell ref="AAI107:AAJ107"/>
    <mergeCell ref="AAM107:AAN107"/>
    <mergeCell ref="AAQ107:AAR107"/>
    <mergeCell ref="AAU107:AAV107"/>
    <mergeCell ref="AAY107:AAZ107"/>
    <mergeCell ref="ABC107:ABD107"/>
    <mergeCell ref="ABG107:ABH107"/>
    <mergeCell ref="ABK107:ABL107"/>
    <mergeCell ref="ABO107:ABP107"/>
    <mergeCell ref="ABS107:ABT107"/>
    <mergeCell ref="ABW107:ABX107"/>
    <mergeCell ref="ACA107:ACB107"/>
    <mergeCell ref="ACE107:ACF107"/>
    <mergeCell ref="ACI107:ACJ107"/>
    <mergeCell ref="ACM107:ACN107"/>
    <mergeCell ref="ACQ107:ACR107"/>
    <mergeCell ref="ACU107:ACV107"/>
    <mergeCell ref="ACY107:ACZ107"/>
    <mergeCell ref="ADC107:ADD107"/>
    <mergeCell ref="ADG107:ADH107"/>
    <mergeCell ref="ADK107:ADL107"/>
    <mergeCell ref="ADO107:ADP107"/>
    <mergeCell ref="ADS107:ADT107"/>
    <mergeCell ref="ADW107:ADX107"/>
    <mergeCell ref="AEA107:AEB107"/>
    <mergeCell ref="AEE107:AEF107"/>
    <mergeCell ref="AEI107:AEJ107"/>
    <mergeCell ref="AEM107:AEN107"/>
    <mergeCell ref="AEQ107:AER107"/>
    <mergeCell ref="AEU107:AEV107"/>
    <mergeCell ref="AEY107:AEZ107"/>
    <mergeCell ref="AFC107:AFD107"/>
    <mergeCell ref="AFG107:AFH107"/>
    <mergeCell ref="AFK107:AFL107"/>
    <mergeCell ref="AFO107:AFP107"/>
    <mergeCell ref="AFS107:AFT107"/>
    <mergeCell ref="AFW107:AFX107"/>
    <mergeCell ref="AGA107:AGB107"/>
    <mergeCell ref="AGE107:AGF107"/>
    <mergeCell ref="AGI107:AGJ107"/>
    <mergeCell ref="AGM107:AGN107"/>
    <mergeCell ref="AGQ107:AGR107"/>
    <mergeCell ref="AGU107:AGV107"/>
    <mergeCell ref="AGY107:AGZ107"/>
    <mergeCell ref="AHC107:AHD107"/>
    <mergeCell ref="AHG107:AHH107"/>
    <mergeCell ref="AHK107:AHL107"/>
    <mergeCell ref="AHO107:AHP107"/>
    <mergeCell ref="AHS107:AHT107"/>
    <mergeCell ref="AHW107:AHX107"/>
    <mergeCell ref="AIA107:AIB107"/>
    <mergeCell ref="AIE107:AIF107"/>
    <mergeCell ref="AII107:AIJ107"/>
    <mergeCell ref="AIM107:AIN107"/>
    <mergeCell ref="AIQ107:AIR107"/>
    <mergeCell ref="AIU107:AIV107"/>
    <mergeCell ref="AIY107:AIZ107"/>
    <mergeCell ref="AJC107:AJD107"/>
    <mergeCell ref="AJG107:AJH107"/>
    <mergeCell ref="AJK107:AJL107"/>
    <mergeCell ref="AJO107:AJP107"/>
    <mergeCell ref="AJS107:AJT107"/>
    <mergeCell ref="AJW107:AJX107"/>
    <mergeCell ref="AKA107:AKB107"/>
    <mergeCell ref="AKE107:AKF107"/>
    <mergeCell ref="AKI107:AKJ107"/>
    <mergeCell ref="AKM107:AKN107"/>
    <mergeCell ref="AKQ107:AKR107"/>
    <mergeCell ref="AKU107:AKV107"/>
    <mergeCell ref="AKY107:AKZ107"/>
    <mergeCell ref="ALC107:ALD107"/>
    <mergeCell ref="ALG107:ALH107"/>
    <mergeCell ref="ALK107:ALL107"/>
    <mergeCell ref="ALO107:ALP107"/>
    <mergeCell ref="ALS107:ALT107"/>
    <mergeCell ref="ALW107:ALX107"/>
    <mergeCell ref="AMA107:AMB107"/>
    <mergeCell ref="AME107:AMF107"/>
    <mergeCell ref="AMI107:AMJ107"/>
    <mergeCell ref="O108:P108"/>
    <mergeCell ref="S108:T108"/>
    <mergeCell ref="W108:X108"/>
    <mergeCell ref="AA108:AB108"/>
    <mergeCell ref="AE108:AF108"/>
    <mergeCell ref="AI108:AJ108"/>
    <mergeCell ref="AM108:AN108"/>
    <mergeCell ref="AQ108:AR108"/>
    <mergeCell ref="AU108:AV108"/>
    <mergeCell ref="AY108:AZ108"/>
    <mergeCell ref="BC108:BD108"/>
    <mergeCell ref="BG108:BH108"/>
    <mergeCell ref="BK108:BL108"/>
    <mergeCell ref="BO108:BP108"/>
    <mergeCell ref="BS108:BT108"/>
    <mergeCell ref="BW108:BX108"/>
    <mergeCell ref="CA108:CB108"/>
    <mergeCell ref="CE108:CF108"/>
    <mergeCell ref="CI108:CJ108"/>
    <mergeCell ref="CM108:CN108"/>
    <mergeCell ref="CQ108:CR108"/>
    <mergeCell ref="CU108:CV108"/>
    <mergeCell ref="CY108:CZ108"/>
    <mergeCell ref="DC108:DD108"/>
    <mergeCell ref="DG108:DH108"/>
    <mergeCell ref="DK108:DL108"/>
    <mergeCell ref="DO108:DP108"/>
    <mergeCell ref="DS108:DT108"/>
    <mergeCell ref="DW108:DX108"/>
    <mergeCell ref="EA108:EB108"/>
    <mergeCell ref="EE108:EF108"/>
    <mergeCell ref="EI108:EJ108"/>
    <mergeCell ref="EM108:EN108"/>
    <mergeCell ref="EQ108:ER108"/>
    <mergeCell ref="EU108:EV108"/>
    <mergeCell ref="EY108:EZ108"/>
    <mergeCell ref="FC108:FD108"/>
    <mergeCell ref="FG108:FH108"/>
    <mergeCell ref="FK108:FL108"/>
    <mergeCell ref="FO108:FP108"/>
    <mergeCell ref="FS108:FT108"/>
    <mergeCell ref="FW108:FX108"/>
    <mergeCell ref="GA108:GB108"/>
    <mergeCell ref="GE108:GF108"/>
    <mergeCell ref="GI108:GJ108"/>
    <mergeCell ref="GM108:GN108"/>
    <mergeCell ref="GQ108:GR108"/>
    <mergeCell ref="GU108:GV108"/>
    <mergeCell ref="GY108:GZ108"/>
    <mergeCell ref="HC108:HD108"/>
    <mergeCell ref="HG108:HH108"/>
    <mergeCell ref="HK108:HL108"/>
    <mergeCell ref="HO108:HP108"/>
    <mergeCell ref="HS108:HT108"/>
    <mergeCell ref="HW108:HX108"/>
    <mergeCell ref="IA108:IB108"/>
    <mergeCell ref="IE108:IF108"/>
    <mergeCell ref="II108:IJ108"/>
    <mergeCell ref="IM108:IN108"/>
    <mergeCell ref="IQ108:IR108"/>
    <mergeCell ref="IU108:IV108"/>
    <mergeCell ref="IY108:IZ108"/>
    <mergeCell ref="JC108:JD108"/>
    <mergeCell ref="JG108:JH108"/>
    <mergeCell ref="JK108:JL108"/>
    <mergeCell ref="JO108:JP108"/>
    <mergeCell ref="JS108:JT108"/>
    <mergeCell ref="JW108:JX108"/>
    <mergeCell ref="KA108:KB108"/>
    <mergeCell ref="KE108:KF108"/>
    <mergeCell ref="KI108:KJ108"/>
    <mergeCell ref="KM108:KN108"/>
    <mergeCell ref="KQ108:KR108"/>
    <mergeCell ref="KU108:KV108"/>
    <mergeCell ref="KY108:KZ108"/>
    <mergeCell ref="LC108:LD108"/>
    <mergeCell ref="LG108:LH108"/>
    <mergeCell ref="LK108:LL108"/>
    <mergeCell ref="LO108:LP108"/>
    <mergeCell ref="LS108:LT108"/>
    <mergeCell ref="LW108:LX108"/>
    <mergeCell ref="MA108:MB108"/>
    <mergeCell ref="ME108:MF108"/>
    <mergeCell ref="MI108:MJ108"/>
    <mergeCell ref="MM108:MN108"/>
    <mergeCell ref="MQ108:MR108"/>
    <mergeCell ref="MU108:MV108"/>
    <mergeCell ref="MY108:MZ108"/>
    <mergeCell ref="NC108:ND108"/>
    <mergeCell ref="NG108:NH108"/>
    <mergeCell ref="NK108:NL108"/>
    <mergeCell ref="NO108:NP108"/>
    <mergeCell ref="NS108:NT108"/>
    <mergeCell ref="NW108:NX108"/>
    <mergeCell ref="OA108:OB108"/>
    <mergeCell ref="OE108:OF108"/>
    <mergeCell ref="OI108:OJ108"/>
    <mergeCell ref="OM108:ON108"/>
    <mergeCell ref="OQ108:OR108"/>
    <mergeCell ref="OU108:OV108"/>
    <mergeCell ref="OY108:OZ108"/>
    <mergeCell ref="PC108:PD108"/>
    <mergeCell ref="PG108:PH108"/>
    <mergeCell ref="PK108:PL108"/>
    <mergeCell ref="PO108:PP108"/>
    <mergeCell ref="PS108:PT108"/>
    <mergeCell ref="PW108:PX108"/>
    <mergeCell ref="QA108:QB108"/>
    <mergeCell ref="QE108:QF108"/>
    <mergeCell ref="QI108:QJ108"/>
    <mergeCell ref="QM108:QN108"/>
    <mergeCell ref="QQ108:QR108"/>
    <mergeCell ref="QU108:QV108"/>
    <mergeCell ref="QY108:QZ108"/>
    <mergeCell ref="RC108:RD108"/>
    <mergeCell ref="RG108:RH108"/>
    <mergeCell ref="RK108:RL108"/>
    <mergeCell ref="RO108:RP108"/>
    <mergeCell ref="RS108:RT108"/>
    <mergeCell ref="RW108:RX108"/>
    <mergeCell ref="SA108:SB108"/>
    <mergeCell ref="SE108:SF108"/>
    <mergeCell ref="SI108:SJ108"/>
    <mergeCell ref="SM108:SN108"/>
    <mergeCell ref="SQ108:SR108"/>
    <mergeCell ref="SU108:SV108"/>
    <mergeCell ref="SY108:SZ108"/>
    <mergeCell ref="TC108:TD108"/>
    <mergeCell ref="TG108:TH108"/>
    <mergeCell ref="TK108:TL108"/>
    <mergeCell ref="TO108:TP108"/>
    <mergeCell ref="TS108:TT108"/>
    <mergeCell ref="TW108:TX108"/>
    <mergeCell ref="UA108:UB108"/>
    <mergeCell ref="UE108:UF108"/>
    <mergeCell ref="UI108:UJ108"/>
    <mergeCell ref="UM108:UN108"/>
    <mergeCell ref="UQ108:UR108"/>
    <mergeCell ref="UU108:UV108"/>
    <mergeCell ref="UY108:UZ108"/>
    <mergeCell ref="VC108:VD108"/>
    <mergeCell ref="VG108:VH108"/>
    <mergeCell ref="VK108:VL108"/>
    <mergeCell ref="VO108:VP108"/>
    <mergeCell ref="VS108:VT108"/>
    <mergeCell ref="VW108:VX108"/>
    <mergeCell ref="WA108:WB108"/>
    <mergeCell ref="WE108:WF108"/>
    <mergeCell ref="WI108:WJ108"/>
    <mergeCell ref="WM108:WN108"/>
    <mergeCell ref="WQ108:WR108"/>
    <mergeCell ref="WU108:WV108"/>
    <mergeCell ref="WY108:WZ108"/>
    <mergeCell ref="XC108:XD108"/>
    <mergeCell ref="XG108:XH108"/>
    <mergeCell ref="XK108:XL108"/>
    <mergeCell ref="XO108:XP108"/>
    <mergeCell ref="XS108:XT108"/>
    <mergeCell ref="XW108:XX108"/>
    <mergeCell ref="YA108:YB108"/>
    <mergeCell ref="YE108:YF108"/>
    <mergeCell ref="YI108:YJ108"/>
    <mergeCell ref="YM108:YN108"/>
    <mergeCell ref="YQ108:YR108"/>
    <mergeCell ref="YU108:YV108"/>
    <mergeCell ref="YY108:YZ108"/>
    <mergeCell ref="ZC108:ZD108"/>
    <mergeCell ref="ZG108:ZH108"/>
    <mergeCell ref="ZK108:ZL108"/>
    <mergeCell ref="ZO108:ZP108"/>
    <mergeCell ref="ZS108:ZT108"/>
    <mergeCell ref="ZW108:ZX108"/>
    <mergeCell ref="AAA108:AAB108"/>
    <mergeCell ref="AAE108:AAF108"/>
    <mergeCell ref="AAI108:AAJ108"/>
    <mergeCell ref="AAM108:AAN108"/>
    <mergeCell ref="AAQ108:AAR108"/>
    <mergeCell ref="AAU108:AAV108"/>
    <mergeCell ref="AAY108:AAZ108"/>
    <mergeCell ref="ABC108:ABD108"/>
    <mergeCell ref="ABG108:ABH108"/>
    <mergeCell ref="ABK108:ABL108"/>
    <mergeCell ref="ABO108:ABP108"/>
    <mergeCell ref="ABS108:ABT108"/>
    <mergeCell ref="ABW108:ABX108"/>
    <mergeCell ref="ACA108:ACB108"/>
    <mergeCell ref="ACE108:ACF108"/>
    <mergeCell ref="ACI108:ACJ108"/>
    <mergeCell ref="ACM108:ACN108"/>
    <mergeCell ref="ACQ108:ACR108"/>
    <mergeCell ref="ACU108:ACV108"/>
    <mergeCell ref="ACY108:ACZ108"/>
    <mergeCell ref="ADC108:ADD108"/>
    <mergeCell ref="ADG108:ADH108"/>
    <mergeCell ref="ADK108:ADL108"/>
    <mergeCell ref="ADO108:ADP108"/>
    <mergeCell ref="ADS108:ADT108"/>
    <mergeCell ref="ADW108:ADX108"/>
    <mergeCell ref="AEA108:AEB108"/>
    <mergeCell ref="AEE108:AEF108"/>
    <mergeCell ref="AEI108:AEJ108"/>
    <mergeCell ref="AEM108:AEN108"/>
    <mergeCell ref="AEQ108:AER108"/>
    <mergeCell ref="AEU108:AEV108"/>
    <mergeCell ref="AEY108:AEZ108"/>
    <mergeCell ref="AFC108:AFD108"/>
    <mergeCell ref="AFG108:AFH108"/>
    <mergeCell ref="AFK108:AFL108"/>
    <mergeCell ref="AFO108:AFP108"/>
    <mergeCell ref="AFS108:AFT108"/>
    <mergeCell ref="AFW108:AFX108"/>
    <mergeCell ref="AGA108:AGB108"/>
    <mergeCell ref="AGE108:AGF108"/>
    <mergeCell ref="AGI108:AGJ108"/>
    <mergeCell ref="AGM108:AGN108"/>
    <mergeCell ref="AGQ108:AGR108"/>
    <mergeCell ref="AGU108:AGV108"/>
    <mergeCell ref="AGY108:AGZ108"/>
    <mergeCell ref="AHC108:AHD108"/>
    <mergeCell ref="AHG108:AHH108"/>
    <mergeCell ref="AHK108:AHL108"/>
    <mergeCell ref="AHO108:AHP108"/>
    <mergeCell ref="AHS108:AHT108"/>
    <mergeCell ref="AHW108:AHX108"/>
    <mergeCell ref="AIA108:AIB108"/>
    <mergeCell ref="AIE108:AIF108"/>
    <mergeCell ref="AII108:AIJ108"/>
    <mergeCell ref="AIM108:AIN108"/>
    <mergeCell ref="AIQ108:AIR108"/>
    <mergeCell ref="AIU108:AIV108"/>
    <mergeCell ref="AIY108:AIZ108"/>
    <mergeCell ref="AJC108:AJD108"/>
    <mergeCell ref="AJG108:AJH108"/>
    <mergeCell ref="AJK108:AJL108"/>
    <mergeCell ref="AJO108:AJP108"/>
    <mergeCell ref="AJS108:AJT108"/>
    <mergeCell ref="AJW108:AJX108"/>
    <mergeCell ref="AKA108:AKB108"/>
    <mergeCell ref="AKE108:AKF108"/>
    <mergeCell ref="AKI108:AKJ108"/>
    <mergeCell ref="AKM108:AKN108"/>
    <mergeCell ref="AKQ108:AKR108"/>
    <mergeCell ref="AKU108:AKV108"/>
    <mergeCell ref="AKY108:AKZ108"/>
    <mergeCell ref="ALC108:ALD108"/>
    <mergeCell ref="ALG108:ALH108"/>
    <mergeCell ref="ALK108:ALL108"/>
    <mergeCell ref="ALO108:ALP108"/>
    <mergeCell ref="ALS108:ALT108"/>
    <mergeCell ref="ALW108:ALX108"/>
    <mergeCell ref="AMA108:AMB108"/>
    <mergeCell ref="AME108:AMF108"/>
    <mergeCell ref="AMI108:AMJ108"/>
    <mergeCell ref="O109:P109"/>
    <mergeCell ref="S109:T109"/>
    <mergeCell ref="W109:X109"/>
    <mergeCell ref="AA109:AB109"/>
    <mergeCell ref="AE109:AF109"/>
    <mergeCell ref="AI109:AJ109"/>
    <mergeCell ref="AM109:AN109"/>
    <mergeCell ref="AQ109:AR109"/>
    <mergeCell ref="AU109:AV109"/>
    <mergeCell ref="AY109:AZ109"/>
    <mergeCell ref="BC109:BD109"/>
    <mergeCell ref="BG109:BH109"/>
    <mergeCell ref="BK109:BL109"/>
    <mergeCell ref="BO109:BP109"/>
    <mergeCell ref="BS109:BT109"/>
    <mergeCell ref="BW109:BX109"/>
    <mergeCell ref="CA109:CB109"/>
    <mergeCell ref="CE109:CF109"/>
    <mergeCell ref="CI109:CJ109"/>
    <mergeCell ref="CM109:CN109"/>
    <mergeCell ref="CQ109:CR109"/>
    <mergeCell ref="CU109:CV109"/>
    <mergeCell ref="CY109:CZ109"/>
    <mergeCell ref="DC109:DD109"/>
    <mergeCell ref="DG109:DH109"/>
    <mergeCell ref="DK109:DL109"/>
    <mergeCell ref="DO109:DP109"/>
    <mergeCell ref="DS109:DT109"/>
    <mergeCell ref="DW109:DX109"/>
    <mergeCell ref="EA109:EB109"/>
    <mergeCell ref="EE109:EF109"/>
    <mergeCell ref="EI109:EJ109"/>
    <mergeCell ref="EM109:EN109"/>
    <mergeCell ref="EQ109:ER109"/>
    <mergeCell ref="EU109:EV109"/>
    <mergeCell ref="EY109:EZ109"/>
    <mergeCell ref="FC109:FD109"/>
    <mergeCell ref="FG109:FH109"/>
    <mergeCell ref="FK109:FL109"/>
    <mergeCell ref="FO109:FP109"/>
    <mergeCell ref="FS109:FT109"/>
    <mergeCell ref="FW109:FX109"/>
    <mergeCell ref="GA109:GB109"/>
    <mergeCell ref="GE109:GF109"/>
    <mergeCell ref="GI109:GJ109"/>
    <mergeCell ref="GM109:GN109"/>
    <mergeCell ref="GQ109:GR109"/>
    <mergeCell ref="GU109:GV109"/>
    <mergeCell ref="GY109:GZ109"/>
    <mergeCell ref="HC109:HD109"/>
    <mergeCell ref="HG109:HH109"/>
    <mergeCell ref="HK109:HL109"/>
    <mergeCell ref="HO109:HP109"/>
    <mergeCell ref="HS109:HT109"/>
    <mergeCell ref="HW109:HX109"/>
    <mergeCell ref="IA109:IB109"/>
    <mergeCell ref="IE109:IF109"/>
    <mergeCell ref="II109:IJ109"/>
    <mergeCell ref="IM109:IN109"/>
    <mergeCell ref="IQ109:IR109"/>
    <mergeCell ref="IU109:IV109"/>
    <mergeCell ref="IY109:IZ109"/>
    <mergeCell ref="JC109:JD109"/>
    <mergeCell ref="JG109:JH109"/>
    <mergeCell ref="JK109:JL109"/>
    <mergeCell ref="JO109:JP109"/>
    <mergeCell ref="JS109:JT109"/>
    <mergeCell ref="JW109:JX109"/>
    <mergeCell ref="KA109:KB109"/>
    <mergeCell ref="KE109:KF109"/>
    <mergeCell ref="KI109:KJ109"/>
    <mergeCell ref="KM109:KN109"/>
    <mergeCell ref="KQ109:KR109"/>
    <mergeCell ref="KU109:KV109"/>
    <mergeCell ref="KY109:KZ109"/>
    <mergeCell ref="LC109:LD109"/>
    <mergeCell ref="LG109:LH109"/>
    <mergeCell ref="LK109:LL109"/>
    <mergeCell ref="LO109:LP109"/>
    <mergeCell ref="LS109:LT109"/>
    <mergeCell ref="LW109:LX109"/>
    <mergeCell ref="MA109:MB109"/>
    <mergeCell ref="ME109:MF109"/>
    <mergeCell ref="MI109:MJ109"/>
    <mergeCell ref="MM109:MN109"/>
    <mergeCell ref="MQ109:MR109"/>
    <mergeCell ref="MU109:MV109"/>
    <mergeCell ref="MY109:MZ109"/>
    <mergeCell ref="NC109:ND109"/>
    <mergeCell ref="NG109:NH109"/>
    <mergeCell ref="NK109:NL109"/>
    <mergeCell ref="NO109:NP109"/>
    <mergeCell ref="NS109:NT109"/>
    <mergeCell ref="NW109:NX109"/>
    <mergeCell ref="OA109:OB109"/>
    <mergeCell ref="OE109:OF109"/>
    <mergeCell ref="OI109:OJ109"/>
    <mergeCell ref="OM109:ON109"/>
    <mergeCell ref="OQ109:OR109"/>
    <mergeCell ref="OU109:OV109"/>
    <mergeCell ref="OY109:OZ109"/>
    <mergeCell ref="PC109:PD109"/>
    <mergeCell ref="PG109:PH109"/>
    <mergeCell ref="PK109:PL109"/>
    <mergeCell ref="PO109:PP109"/>
    <mergeCell ref="PS109:PT109"/>
    <mergeCell ref="PW109:PX109"/>
    <mergeCell ref="QA109:QB109"/>
    <mergeCell ref="QE109:QF109"/>
    <mergeCell ref="QI109:QJ109"/>
    <mergeCell ref="QM109:QN109"/>
    <mergeCell ref="QQ109:QR109"/>
    <mergeCell ref="QU109:QV109"/>
    <mergeCell ref="QY109:QZ109"/>
    <mergeCell ref="RC109:RD109"/>
    <mergeCell ref="RG109:RH109"/>
    <mergeCell ref="RK109:RL109"/>
    <mergeCell ref="RO109:RP109"/>
    <mergeCell ref="RS109:RT109"/>
    <mergeCell ref="RW109:RX109"/>
    <mergeCell ref="SA109:SB109"/>
    <mergeCell ref="SE109:SF109"/>
    <mergeCell ref="SI109:SJ109"/>
    <mergeCell ref="SM109:SN109"/>
    <mergeCell ref="SQ109:SR109"/>
    <mergeCell ref="SU109:SV109"/>
    <mergeCell ref="SY109:SZ109"/>
    <mergeCell ref="TC109:TD109"/>
    <mergeCell ref="TG109:TH109"/>
    <mergeCell ref="TK109:TL109"/>
    <mergeCell ref="TO109:TP109"/>
    <mergeCell ref="TS109:TT109"/>
    <mergeCell ref="TW109:TX109"/>
    <mergeCell ref="UA109:UB109"/>
    <mergeCell ref="UE109:UF109"/>
    <mergeCell ref="UI109:UJ109"/>
    <mergeCell ref="UM109:UN109"/>
    <mergeCell ref="UQ109:UR109"/>
    <mergeCell ref="UU109:UV109"/>
    <mergeCell ref="UY109:UZ109"/>
    <mergeCell ref="VC109:VD109"/>
    <mergeCell ref="VG109:VH109"/>
    <mergeCell ref="VK109:VL109"/>
    <mergeCell ref="VO109:VP109"/>
    <mergeCell ref="VS109:VT109"/>
    <mergeCell ref="VW109:VX109"/>
    <mergeCell ref="WA109:WB109"/>
    <mergeCell ref="WE109:WF109"/>
    <mergeCell ref="WI109:WJ109"/>
    <mergeCell ref="WM109:WN109"/>
    <mergeCell ref="WQ109:WR109"/>
    <mergeCell ref="WU109:WV109"/>
    <mergeCell ref="WY109:WZ109"/>
    <mergeCell ref="XC109:XD109"/>
    <mergeCell ref="XG109:XH109"/>
    <mergeCell ref="XK109:XL109"/>
    <mergeCell ref="XO109:XP109"/>
    <mergeCell ref="XS109:XT109"/>
    <mergeCell ref="XW109:XX109"/>
    <mergeCell ref="YA109:YB109"/>
    <mergeCell ref="YE109:YF109"/>
    <mergeCell ref="YI109:YJ109"/>
    <mergeCell ref="YM109:YN109"/>
    <mergeCell ref="YQ109:YR109"/>
    <mergeCell ref="YU109:YV109"/>
    <mergeCell ref="YY109:YZ109"/>
    <mergeCell ref="ZC109:ZD109"/>
    <mergeCell ref="ZG109:ZH109"/>
    <mergeCell ref="ZK109:ZL109"/>
    <mergeCell ref="ZO109:ZP109"/>
    <mergeCell ref="ZS109:ZT109"/>
    <mergeCell ref="ZW109:ZX109"/>
    <mergeCell ref="AAA109:AAB109"/>
    <mergeCell ref="AAE109:AAF109"/>
    <mergeCell ref="AAI109:AAJ109"/>
    <mergeCell ref="AAM109:AAN109"/>
    <mergeCell ref="AAQ109:AAR109"/>
    <mergeCell ref="AAU109:AAV109"/>
    <mergeCell ref="AAY109:AAZ109"/>
    <mergeCell ref="ABC109:ABD109"/>
    <mergeCell ref="ABG109:ABH109"/>
    <mergeCell ref="ABK109:ABL109"/>
    <mergeCell ref="ABO109:ABP109"/>
    <mergeCell ref="ABS109:ABT109"/>
    <mergeCell ref="ABW109:ABX109"/>
    <mergeCell ref="ACA109:ACB109"/>
    <mergeCell ref="ACE109:ACF109"/>
    <mergeCell ref="ACI109:ACJ109"/>
    <mergeCell ref="ACM109:ACN109"/>
    <mergeCell ref="ACQ109:ACR109"/>
    <mergeCell ref="ACU109:ACV109"/>
    <mergeCell ref="ACY109:ACZ109"/>
    <mergeCell ref="ADC109:ADD109"/>
    <mergeCell ref="ADG109:ADH109"/>
    <mergeCell ref="ADK109:ADL109"/>
    <mergeCell ref="ADO109:ADP109"/>
    <mergeCell ref="ADS109:ADT109"/>
    <mergeCell ref="ADW109:ADX109"/>
    <mergeCell ref="AEA109:AEB109"/>
    <mergeCell ref="AEE109:AEF109"/>
    <mergeCell ref="AEI109:AEJ109"/>
    <mergeCell ref="AEM109:AEN109"/>
    <mergeCell ref="AEQ109:AER109"/>
    <mergeCell ref="AEU109:AEV109"/>
    <mergeCell ref="AEY109:AEZ109"/>
    <mergeCell ref="AFC109:AFD109"/>
    <mergeCell ref="AFG109:AFH109"/>
    <mergeCell ref="AFK109:AFL109"/>
    <mergeCell ref="AFO109:AFP109"/>
    <mergeCell ref="AFS109:AFT109"/>
    <mergeCell ref="AFW109:AFX109"/>
    <mergeCell ref="AGA109:AGB109"/>
    <mergeCell ref="AGE109:AGF109"/>
    <mergeCell ref="AGI109:AGJ109"/>
    <mergeCell ref="AGM109:AGN109"/>
    <mergeCell ref="AGQ109:AGR109"/>
    <mergeCell ref="AGU109:AGV109"/>
    <mergeCell ref="AGY109:AGZ109"/>
    <mergeCell ref="AHC109:AHD109"/>
    <mergeCell ref="AHG109:AHH109"/>
    <mergeCell ref="AHK109:AHL109"/>
    <mergeCell ref="AHO109:AHP109"/>
    <mergeCell ref="AHS109:AHT109"/>
    <mergeCell ref="AHW109:AHX109"/>
    <mergeCell ref="AIA109:AIB109"/>
    <mergeCell ref="AIE109:AIF109"/>
    <mergeCell ref="AII109:AIJ109"/>
    <mergeCell ref="AIM109:AIN109"/>
    <mergeCell ref="AIQ109:AIR109"/>
    <mergeCell ref="AIU109:AIV109"/>
    <mergeCell ref="AIY109:AIZ109"/>
    <mergeCell ref="AJC109:AJD109"/>
    <mergeCell ref="AJG109:AJH109"/>
    <mergeCell ref="AJK109:AJL109"/>
    <mergeCell ref="AJO109:AJP109"/>
    <mergeCell ref="AJS109:AJT109"/>
    <mergeCell ref="AJW109:AJX109"/>
    <mergeCell ref="AKA109:AKB109"/>
    <mergeCell ref="AKE109:AKF109"/>
    <mergeCell ref="AKI109:AKJ109"/>
    <mergeCell ref="AKM109:AKN109"/>
    <mergeCell ref="AKQ109:AKR109"/>
    <mergeCell ref="AKU109:AKV109"/>
    <mergeCell ref="AKY109:AKZ109"/>
    <mergeCell ref="ALC109:ALD109"/>
    <mergeCell ref="ALG109:ALH109"/>
    <mergeCell ref="ALK109:ALL109"/>
    <mergeCell ref="ALO109:ALP109"/>
    <mergeCell ref="ALS109:ALT109"/>
    <mergeCell ref="ALW109:ALX109"/>
    <mergeCell ref="AMA109:AMB109"/>
    <mergeCell ref="AME109:AMF109"/>
    <mergeCell ref="AMI109:AMJ109"/>
    <mergeCell ref="O110:P110"/>
    <mergeCell ref="S110:T110"/>
    <mergeCell ref="W110:X110"/>
    <mergeCell ref="AA110:AB110"/>
    <mergeCell ref="AE110:AF110"/>
    <mergeCell ref="AI110:AJ110"/>
    <mergeCell ref="AM110:AN110"/>
    <mergeCell ref="AQ110:AR110"/>
    <mergeCell ref="AU110:AV110"/>
    <mergeCell ref="AY110:AZ110"/>
    <mergeCell ref="BC110:BD110"/>
    <mergeCell ref="BG110:BH110"/>
    <mergeCell ref="BK110:BL110"/>
    <mergeCell ref="BO110:BP110"/>
    <mergeCell ref="BS110:BT110"/>
    <mergeCell ref="BW110:BX110"/>
    <mergeCell ref="CA110:CB110"/>
    <mergeCell ref="CE110:CF110"/>
    <mergeCell ref="CI110:CJ110"/>
    <mergeCell ref="CM110:CN110"/>
    <mergeCell ref="CQ110:CR110"/>
    <mergeCell ref="CU110:CV110"/>
    <mergeCell ref="CY110:CZ110"/>
    <mergeCell ref="DC110:DD110"/>
    <mergeCell ref="DG110:DH110"/>
    <mergeCell ref="DK110:DL110"/>
    <mergeCell ref="DO110:DP110"/>
    <mergeCell ref="DS110:DT110"/>
    <mergeCell ref="DW110:DX110"/>
    <mergeCell ref="EA110:EB110"/>
    <mergeCell ref="EE110:EF110"/>
    <mergeCell ref="EI110:EJ110"/>
    <mergeCell ref="EM110:EN110"/>
    <mergeCell ref="EQ110:ER110"/>
    <mergeCell ref="EU110:EV110"/>
    <mergeCell ref="EY110:EZ110"/>
    <mergeCell ref="FC110:FD110"/>
    <mergeCell ref="FG110:FH110"/>
    <mergeCell ref="FK110:FL110"/>
    <mergeCell ref="FO110:FP110"/>
    <mergeCell ref="FS110:FT110"/>
    <mergeCell ref="FW110:FX110"/>
    <mergeCell ref="GA110:GB110"/>
    <mergeCell ref="GE110:GF110"/>
    <mergeCell ref="GI110:GJ110"/>
    <mergeCell ref="GM110:GN110"/>
    <mergeCell ref="GQ110:GR110"/>
    <mergeCell ref="GU110:GV110"/>
    <mergeCell ref="GY110:GZ110"/>
    <mergeCell ref="HC110:HD110"/>
    <mergeCell ref="HG110:HH110"/>
    <mergeCell ref="HK110:HL110"/>
    <mergeCell ref="HO110:HP110"/>
    <mergeCell ref="HS110:HT110"/>
    <mergeCell ref="HW110:HX110"/>
    <mergeCell ref="IA110:IB110"/>
    <mergeCell ref="IE110:IF110"/>
    <mergeCell ref="II110:IJ110"/>
    <mergeCell ref="IM110:IN110"/>
    <mergeCell ref="IQ110:IR110"/>
    <mergeCell ref="IU110:IV110"/>
    <mergeCell ref="IY110:IZ110"/>
    <mergeCell ref="JC110:JD110"/>
    <mergeCell ref="JG110:JH110"/>
    <mergeCell ref="JK110:JL110"/>
    <mergeCell ref="JO110:JP110"/>
    <mergeCell ref="JS110:JT110"/>
    <mergeCell ref="JW110:JX110"/>
    <mergeCell ref="KA110:KB110"/>
    <mergeCell ref="KE110:KF110"/>
    <mergeCell ref="KI110:KJ110"/>
    <mergeCell ref="KM110:KN110"/>
    <mergeCell ref="KQ110:KR110"/>
    <mergeCell ref="KU110:KV110"/>
    <mergeCell ref="KY110:KZ110"/>
    <mergeCell ref="LC110:LD110"/>
    <mergeCell ref="LG110:LH110"/>
    <mergeCell ref="LK110:LL110"/>
    <mergeCell ref="LO110:LP110"/>
    <mergeCell ref="LS110:LT110"/>
    <mergeCell ref="LW110:LX110"/>
    <mergeCell ref="MA110:MB110"/>
    <mergeCell ref="ME110:MF110"/>
    <mergeCell ref="MI110:MJ110"/>
    <mergeCell ref="MM110:MN110"/>
    <mergeCell ref="MQ110:MR110"/>
    <mergeCell ref="MU110:MV110"/>
    <mergeCell ref="MY110:MZ110"/>
    <mergeCell ref="NC110:ND110"/>
    <mergeCell ref="NG110:NH110"/>
    <mergeCell ref="NK110:NL110"/>
    <mergeCell ref="NO110:NP110"/>
    <mergeCell ref="NS110:NT110"/>
    <mergeCell ref="NW110:NX110"/>
    <mergeCell ref="OA110:OB110"/>
    <mergeCell ref="OE110:OF110"/>
    <mergeCell ref="OI110:OJ110"/>
    <mergeCell ref="OM110:ON110"/>
    <mergeCell ref="OQ110:OR110"/>
    <mergeCell ref="OU110:OV110"/>
    <mergeCell ref="OY110:OZ110"/>
    <mergeCell ref="PC110:PD110"/>
    <mergeCell ref="PG110:PH110"/>
    <mergeCell ref="PK110:PL110"/>
    <mergeCell ref="PO110:PP110"/>
    <mergeCell ref="PS110:PT110"/>
    <mergeCell ref="PW110:PX110"/>
    <mergeCell ref="QA110:QB110"/>
    <mergeCell ref="QE110:QF110"/>
    <mergeCell ref="QI110:QJ110"/>
    <mergeCell ref="QM110:QN110"/>
    <mergeCell ref="QQ110:QR110"/>
    <mergeCell ref="QU110:QV110"/>
    <mergeCell ref="QY110:QZ110"/>
    <mergeCell ref="RC110:RD110"/>
    <mergeCell ref="RG110:RH110"/>
    <mergeCell ref="RK110:RL110"/>
    <mergeCell ref="RO110:RP110"/>
    <mergeCell ref="RS110:RT110"/>
    <mergeCell ref="RW110:RX110"/>
    <mergeCell ref="SA110:SB110"/>
    <mergeCell ref="SE110:SF110"/>
    <mergeCell ref="SI110:SJ110"/>
    <mergeCell ref="SM110:SN110"/>
    <mergeCell ref="SQ110:SR110"/>
    <mergeCell ref="SU110:SV110"/>
    <mergeCell ref="SY110:SZ110"/>
    <mergeCell ref="TC110:TD110"/>
    <mergeCell ref="TG110:TH110"/>
    <mergeCell ref="TK110:TL110"/>
    <mergeCell ref="TO110:TP110"/>
    <mergeCell ref="TS110:TT110"/>
    <mergeCell ref="TW110:TX110"/>
    <mergeCell ref="UA110:UB110"/>
    <mergeCell ref="UE110:UF110"/>
    <mergeCell ref="UI110:UJ110"/>
    <mergeCell ref="UM110:UN110"/>
    <mergeCell ref="UQ110:UR110"/>
    <mergeCell ref="UU110:UV110"/>
    <mergeCell ref="UY110:UZ110"/>
    <mergeCell ref="VC110:VD110"/>
    <mergeCell ref="VG110:VH110"/>
    <mergeCell ref="VK110:VL110"/>
    <mergeCell ref="VO110:VP110"/>
    <mergeCell ref="VS110:VT110"/>
    <mergeCell ref="VW110:VX110"/>
    <mergeCell ref="WA110:WB110"/>
    <mergeCell ref="WE110:WF110"/>
    <mergeCell ref="WI110:WJ110"/>
    <mergeCell ref="WM110:WN110"/>
    <mergeCell ref="WQ110:WR110"/>
    <mergeCell ref="WU110:WV110"/>
    <mergeCell ref="WY110:WZ110"/>
    <mergeCell ref="XC110:XD110"/>
    <mergeCell ref="XG110:XH110"/>
    <mergeCell ref="XK110:XL110"/>
    <mergeCell ref="XO110:XP110"/>
    <mergeCell ref="XS110:XT110"/>
    <mergeCell ref="XW110:XX110"/>
    <mergeCell ref="YA110:YB110"/>
    <mergeCell ref="YE110:YF110"/>
    <mergeCell ref="YI110:YJ110"/>
    <mergeCell ref="YM110:YN110"/>
    <mergeCell ref="YQ110:YR110"/>
    <mergeCell ref="YU110:YV110"/>
    <mergeCell ref="YY110:YZ110"/>
    <mergeCell ref="ZC110:ZD110"/>
    <mergeCell ref="ZG110:ZH110"/>
    <mergeCell ref="ZK110:ZL110"/>
    <mergeCell ref="ZO110:ZP110"/>
    <mergeCell ref="ZS110:ZT110"/>
    <mergeCell ref="ZW110:ZX110"/>
    <mergeCell ref="AAA110:AAB110"/>
    <mergeCell ref="AAE110:AAF110"/>
    <mergeCell ref="AAI110:AAJ110"/>
    <mergeCell ref="AAM110:AAN110"/>
    <mergeCell ref="AAQ110:AAR110"/>
    <mergeCell ref="AAU110:AAV110"/>
    <mergeCell ref="AAY110:AAZ110"/>
    <mergeCell ref="ABC110:ABD110"/>
    <mergeCell ref="ABG110:ABH110"/>
    <mergeCell ref="ABK110:ABL110"/>
    <mergeCell ref="ABO110:ABP110"/>
    <mergeCell ref="ABS110:ABT110"/>
    <mergeCell ref="ABW110:ABX110"/>
    <mergeCell ref="ACA110:ACB110"/>
    <mergeCell ref="ACE110:ACF110"/>
    <mergeCell ref="ACI110:ACJ110"/>
    <mergeCell ref="ACM110:ACN110"/>
    <mergeCell ref="ACQ110:ACR110"/>
    <mergeCell ref="ACU110:ACV110"/>
    <mergeCell ref="ACY110:ACZ110"/>
    <mergeCell ref="ADC110:ADD110"/>
    <mergeCell ref="ADG110:ADH110"/>
    <mergeCell ref="ADK110:ADL110"/>
    <mergeCell ref="ADO110:ADP110"/>
    <mergeCell ref="ADS110:ADT110"/>
    <mergeCell ref="ADW110:ADX110"/>
    <mergeCell ref="AEA110:AEB110"/>
    <mergeCell ref="AEE110:AEF110"/>
    <mergeCell ref="AEI110:AEJ110"/>
    <mergeCell ref="AEM110:AEN110"/>
    <mergeCell ref="AEQ110:AER110"/>
    <mergeCell ref="AEU110:AEV110"/>
    <mergeCell ref="AEY110:AEZ110"/>
    <mergeCell ref="AFC110:AFD110"/>
    <mergeCell ref="AFG110:AFH110"/>
    <mergeCell ref="AFK110:AFL110"/>
    <mergeCell ref="AFO110:AFP110"/>
    <mergeCell ref="AFS110:AFT110"/>
    <mergeCell ref="AFW110:AFX110"/>
    <mergeCell ref="AGA110:AGB110"/>
    <mergeCell ref="AGE110:AGF110"/>
    <mergeCell ref="AGI110:AGJ110"/>
    <mergeCell ref="AGM110:AGN110"/>
    <mergeCell ref="AGQ110:AGR110"/>
    <mergeCell ref="AGU110:AGV110"/>
    <mergeCell ref="AGY110:AGZ110"/>
    <mergeCell ref="AHC110:AHD110"/>
    <mergeCell ref="AHG110:AHH110"/>
    <mergeCell ref="AHK110:AHL110"/>
    <mergeCell ref="AHO110:AHP110"/>
    <mergeCell ref="AHS110:AHT110"/>
    <mergeCell ref="AHW110:AHX110"/>
    <mergeCell ref="AIA110:AIB110"/>
    <mergeCell ref="AIE110:AIF110"/>
    <mergeCell ref="AII110:AIJ110"/>
    <mergeCell ref="AIM110:AIN110"/>
    <mergeCell ref="AIQ110:AIR110"/>
    <mergeCell ref="AIU110:AIV110"/>
    <mergeCell ref="AIY110:AIZ110"/>
    <mergeCell ref="AJC110:AJD110"/>
    <mergeCell ref="AJG110:AJH110"/>
    <mergeCell ref="AJK110:AJL110"/>
    <mergeCell ref="AJO110:AJP110"/>
    <mergeCell ref="AJS110:AJT110"/>
    <mergeCell ref="AJW110:AJX110"/>
    <mergeCell ref="AKA110:AKB110"/>
    <mergeCell ref="AKE110:AKF110"/>
    <mergeCell ref="AKI110:AKJ110"/>
    <mergeCell ref="AKM110:AKN110"/>
    <mergeCell ref="AKQ110:AKR110"/>
    <mergeCell ref="AKU110:AKV110"/>
    <mergeCell ref="AKY110:AKZ110"/>
    <mergeCell ref="ALC110:ALD110"/>
    <mergeCell ref="ALG110:ALH110"/>
    <mergeCell ref="ALK110:ALL110"/>
    <mergeCell ref="ALO110:ALP110"/>
    <mergeCell ref="ALS110:ALT110"/>
    <mergeCell ref="ALW110:ALX110"/>
    <mergeCell ref="AMA110:AMB110"/>
    <mergeCell ref="AME110:AMF110"/>
    <mergeCell ref="AMI110:AMJ110"/>
    <mergeCell ref="O111:P111"/>
    <mergeCell ref="S111:T111"/>
    <mergeCell ref="W111:X111"/>
    <mergeCell ref="AA111:AB111"/>
    <mergeCell ref="AE111:AF111"/>
    <mergeCell ref="AI111:AJ111"/>
    <mergeCell ref="AM111:AN111"/>
    <mergeCell ref="AQ111:AR111"/>
    <mergeCell ref="AU111:AV111"/>
    <mergeCell ref="AY111:AZ111"/>
    <mergeCell ref="BC111:BD111"/>
    <mergeCell ref="BG111:BH111"/>
    <mergeCell ref="BK111:BL111"/>
    <mergeCell ref="BO111:BP111"/>
    <mergeCell ref="BS111:BT111"/>
    <mergeCell ref="BW111:BX111"/>
    <mergeCell ref="CA111:CB111"/>
    <mergeCell ref="CE111:CF111"/>
    <mergeCell ref="CI111:CJ111"/>
    <mergeCell ref="CM111:CN111"/>
    <mergeCell ref="CQ111:CR111"/>
    <mergeCell ref="CU111:CV111"/>
    <mergeCell ref="CY111:CZ111"/>
    <mergeCell ref="DC111:DD111"/>
    <mergeCell ref="DG111:DH111"/>
    <mergeCell ref="DK111:DL111"/>
    <mergeCell ref="DO111:DP111"/>
    <mergeCell ref="DS111:DT111"/>
    <mergeCell ref="DW111:DX111"/>
    <mergeCell ref="EA111:EB111"/>
    <mergeCell ref="EE111:EF111"/>
    <mergeCell ref="EI111:EJ111"/>
    <mergeCell ref="EM111:EN111"/>
    <mergeCell ref="EQ111:ER111"/>
    <mergeCell ref="EU111:EV111"/>
    <mergeCell ref="EY111:EZ111"/>
    <mergeCell ref="FC111:FD111"/>
    <mergeCell ref="FG111:FH111"/>
    <mergeCell ref="FK111:FL111"/>
    <mergeCell ref="FO111:FP111"/>
    <mergeCell ref="FS111:FT111"/>
    <mergeCell ref="FW111:FX111"/>
    <mergeCell ref="GA111:GB111"/>
    <mergeCell ref="GE111:GF111"/>
    <mergeCell ref="GI111:GJ111"/>
    <mergeCell ref="GM111:GN111"/>
    <mergeCell ref="GQ111:GR111"/>
    <mergeCell ref="GU111:GV111"/>
    <mergeCell ref="GY111:GZ111"/>
    <mergeCell ref="HC111:HD111"/>
    <mergeCell ref="HG111:HH111"/>
    <mergeCell ref="HK111:HL111"/>
    <mergeCell ref="HO111:HP111"/>
    <mergeCell ref="HS111:HT111"/>
    <mergeCell ref="HW111:HX111"/>
    <mergeCell ref="IA111:IB111"/>
    <mergeCell ref="IE111:IF111"/>
    <mergeCell ref="II111:IJ111"/>
    <mergeCell ref="IM111:IN111"/>
    <mergeCell ref="IQ111:IR111"/>
    <mergeCell ref="IU111:IV111"/>
    <mergeCell ref="IY111:IZ111"/>
    <mergeCell ref="JC111:JD111"/>
    <mergeCell ref="JG111:JH111"/>
    <mergeCell ref="JK111:JL111"/>
    <mergeCell ref="JO111:JP111"/>
    <mergeCell ref="JS111:JT111"/>
    <mergeCell ref="JW111:JX111"/>
    <mergeCell ref="KA111:KB111"/>
    <mergeCell ref="KE111:KF111"/>
    <mergeCell ref="KI111:KJ111"/>
    <mergeCell ref="KM111:KN111"/>
    <mergeCell ref="KQ111:KR111"/>
    <mergeCell ref="KU111:KV111"/>
    <mergeCell ref="KY111:KZ111"/>
    <mergeCell ref="LC111:LD111"/>
    <mergeCell ref="LG111:LH111"/>
    <mergeCell ref="LK111:LL111"/>
    <mergeCell ref="LO111:LP111"/>
    <mergeCell ref="LS111:LT111"/>
    <mergeCell ref="LW111:LX111"/>
    <mergeCell ref="MA111:MB111"/>
    <mergeCell ref="ME111:MF111"/>
    <mergeCell ref="MI111:MJ111"/>
    <mergeCell ref="MM111:MN111"/>
    <mergeCell ref="MQ111:MR111"/>
    <mergeCell ref="MU111:MV111"/>
    <mergeCell ref="MY111:MZ111"/>
    <mergeCell ref="NC111:ND111"/>
    <mergeCell ref="NG111:NH111"/>
    <mergeCell ref="NK111:NL111"/>
    <mergeCell ref="NO111:NP111"/>
    <mergeCell ref="NS111:NT111"/>
    <mergeCell ref="NW111:NX111"/>
    <mergeCell ref="OA111:OB111"/>
    <mergeCell ref="OE111:OF111"/>
    <mergeCell ref="OI111:OJ111"/>
    <mergeCell ref="OM111:ON111"/>
    <mergeCell ref="OQ111:OR111"/>
    <mergeCell ref="OU111:OV111"/>
    <mergeCell ref="OY111:OZ111"/>
    <mergeCell ref="PC111:PD111"/>
    <mergeCell ref="PG111:PH111"/>
    <mergeCell ref="PK111:PL111"/>
    <mergeCell ref="PO111:PP111"/>
    <mergeCell ref="PS111:PT111"/>
    <mergeCell ref="PW111:PX111"/>
    <mergeCell ref="QA111:QB111"/>
    <mergeCell ref="QE111:QF111"/>
    <mergeCell ref="QI111:QJ111"/>
    <mergeCell ref="QM111:QN111"/>
    <mergeCell ref="QQ111:QR111"/>
    <mergeCell ref="QU111:QV111"/>
    <mergeCell ref="QY111:QZ111"/>
    <mergeCell ref="RC111:RD111"/>
    <mergeCell ref="RG111:RH111"/>
    <mergeCell ref="RK111:RL111"/>
    <mergeCell ref="RO111:RP111"/>
    <mergeCell ref="RS111:RT111"/>
    <mergeCell ref="RW111:RX111"/>
    <mergeCell ref="SA111:SB111"/>
    <mergeCell ref="SE111:SF111"/>
    <mergeCell ref="SI111:SJ111"/>
    <mergeCell ref="SM111:SN111"/>
    <mergeCell ref="SQ111:SR111"/>
    <mergeCell ref="SU111:SV111"/>
    <mergeCell ref="SY111:SZ111"/>
    <mergeCell ref="TC111:TD111"/>
    <mergeCell ref="TG111:TH111"/>
    <mergeCell ref="TK111:TL111"/>
    <mergeCell ref="TO111:TP111"/>
    <mergeCell ref="TS111:TT111"/>
    <mergeCell ref="TW111:TX111"/>
    <mergeCell ref="UA111:UB111"/>
    <mergeCell ref="UE111:UF111"/>
    <mergeCell ref="UI111:UJ111"/>
    <mergeCell ref="UM111:UN111"/>
    <mergeCell ref="UQ111:UR111"/>
    <mergeCell ref="UU111:UV111"/>
    <mergeCell ref="UY111:UZ111"/>
    <mergeCell ref="VC111:VD111"/>
    <mergeCell ref="VG111:VH111"/>
    <mergeCell ref="VK111:VL111"/>
    <mergeCell ref="VO111:VP111"/>
    <mergeCell ref="VS111:VT111"/>
    <mergeCell ref="VW111:VX111"/>
    <mergeCell ref="WA111:WB111"/>
    <mergeCell ref="WE111:WF111"/>
    <mergeCell ref="WI111:WJ111"/>
    <mergeCell ref="WM111:WN111"/>
    <mergeCell ref="WQ111:WR111"/>
    <mergeCell ref="WU111:WV111"/>
    <mergeCell ref="WY111:WZ111"/>
    <mergeCell ref="XC111:XD111"/>
    <mergeCell ref="XG111:XH111"/>
    <mergeCell ref="XK111:XL111"/>
    <mergeCell ref="XO111:XP111"/>
    <mergeCell ref="XS111:XT111"/>
    <mergeCell ref="XW111:XX111"/>
    <mergeCell ref="YA111:YB111"/>
    <mergeCell ref="YE111:YF111"/>
    <mergeCell ref="YI111:YJ111"/>
    <mergeCell ref="YM111:YN111"/>
    <mergeCell ref="YQ111:YR111"/>
    <mergeCell ref="YU111:YV111"/>
    <mergeCell ref="YY111:YZ111"/>
    <mergeCell ref="ZC111:ZD111"/>
    <mergeCell ref="ZG111:ZH111"/>
    <mergeCell ref="ZK111:ZL111"/>
    <mergeCell ref="ZO111:ZP111"/>
    <mergeCell ref="ZS111:ZT111"/>
    <mergeCell ref="ZW111:ZX111"/>
    <mergeCell ref="AAA111:AAB111"/>
    <mergeCell ref="AAE111:AAF111"/>
    <mergeCell ref="AAI111:AAJ111"/>
    <mergeCell ref="AAM111:AAN111"/>
    <mergeCell ref="AAQ111:AAR111"/>
    <mergeCell ref="AAU111:AAV111"/>
    <mergeCell ref="AAY111:AAZ111"/>
    <mergeCell ref="ABC111:ABD111"/>
    <mergeCell ref="ABG111:ABH111"/>
    <mergeCell ref="ABK111:ABL111"/>
    <mergeCell ref="ABO111:ABP111"/>
    <mergeCell ref="ABS111:ABT111"/>
    <mergeCell ref="ABW111:ABX111"/>
    <mergeCell ref="ACA111:ACB111"/>
    <mergeCell ref="ACE111:ACF111"/>
    <mergeCell ref="ACI111:ACJ111"/>
    <mergeCell ref="ACM111:ACN111"/>
    <mergeCell ref="ACQ111:ACR111"/>
    <mergeCell ref="ACU111:ACV111"/>
    <mergeCell ref="ACY111:ACZ111"/>
    <mergeCell ref="ADC111:ADD111"/>
    <mergeCell ref="ADG111:ADH111"/>
    <mergeCell ref="ADK111:ADL111"/>
    <mergeCell ref="ADO111:ADP111"/>
    <mergeCell ref="ADS111:ADT111"/>
    <mergeCell ref="ADW111:ADX111"/>
    <mergeCell ref="AEA111:AEB111"/>
    <mergeCell ref="AEE111:AEF111"/>
    <mergeCell ref="AEI111:AEJ111"/>
    <mergeCell ref="AEM111:AEN111"/>
    <mergeCell ref="AEQ111:AER111"/>
    <mergeCell ref="AEU111:AEV111"/>
    <mergeCell ref="AEY111:AEZ111"/>
    <mergeCell ref="AFC111:AFD111"/>
    <mergeCell ref="AFG111:AFH111"/>
    <mergeCell ref="AFK111:AFL111"/>
    <mergeCell ref="AFO111:AFP111"/>
    <mergeCell ref="AFS111:AFT111"/>
    <mergeCell ref="AFW111:AFX111"/>
    <mergeCell ref="AGA111:AGB111"/>
    <mergeCell ref="AGE111:AGF111"/>
    <mergeCell ref="AGI111:AGJ111"/>
    <mergeCell ref="AGM111:AGN111"/>
    <mergeCell ref="AGQ111:AGR111"/>
    <mergeCell ref="AGU111:AGV111"/>
    <mergeCell ref="AGY111:AGZ111"/>
    <mergeCell ref="AHC111:AHD111"/>
    <mergeCell ref="AHG111:AHH111"/>
    <mergeCell ref="AHK111:AHL111"/>
    <mergeCell ref="AHO111:AHP111"/>
    <mergeCell ref="AHS111:AHT111"/>
    <mergeCell ref="AHW111:AHX111"/>
    <mergeCell ref="AIA111:AIB111"/>
    <mergeCell ref="AIE111:AIF111"/>
    <mergeCell ref="AII111:AIJ111"/>
    <mergeCell ref="AIM111:AIN111"/>
    <mergeCell ref="AIQ111:AIR111"/>
    <mergeCell ref="AIU111:AIV111"/>
    <mergeCell ref="AIY111:AIZ111"/>
    <mergeCell ref="AJC111:AJD111"/>
    <mergeCell ref="AJG111:AJH111"/>
    <mergeCell ref="AJK111:AJL111"/>
    <mergeCell ref="AJO111:AJP111"/>
    <mergeCell ref="AJS111:AJT111"/>
    <mergeCell ref="AJW111:AJX111"/>
    <mergeCell ref="AKA111:AKB111"/>
    <mergeCell ref="AKE111:AKF111"/>
    <mergeCell ref="AKI111:AKJ111"/>
    <mergeCell ref="AKM111:AKN111"/>
    <mergeCell ref="AKQ111:AKR111"/>
    <mergeCell ref="AKU111:AKV111"/>
    <mergeCell ref="AKY111:AKZ111"/>
    <mergeCell ref="ALC111:ALD111"/>
    <mergeCell ref="ALG111:ALH111"/>
    <mergeCell ref="ALK111:ALL111"/>
    <mergeCell ref="ALO111:ALP111"/>
    <mergeCell ref="ALS111:ALT111"/>
    <mergeCell ref="ALW111:ALX111"/>
    <mergeCell ref="AMA111:AMB111"/>
    <mergeCell ref="AME111:AMF111"/>
    <mergeCell ref="AMI111:AMJ111"/>
    <mergeCell ref="O112:P112"/>
    <mergeCell ref="S112:T112"/>
    <mergeCell ref="W112:X112"/>
    <mergeCell ref="AA112:AB112"/>
    <mergeCell ref="AE112:AF112"/>
    <mergeCell ref="AI112:AJ112"/>
    <mergeCell ref="AM112:AN112"/>
    <mergeCell ref="AQ112:AR112"/>
    <mergeCell ref="AU112:AV112"/>
    <mergeCell ref="AY112:AZ112"/>
    <mergeCell ref="BC112:BD112"/>
    <mergeCell ref="BG112:BH112"/>
    <mergeCell ref="BK112:BL112"/>
    <mergeCell ref="BO112:BP112"/>
    <mergeCell ref="BS112:BT112"/>
    <mergeCell ref="BW112:BX112"/>
    <mergeCell ref="CA112:CB112"/>
    <mergeCell ref="CE112:CF112"/>
    <mergeCell ref="CI112:CJ112"/>
    <mergeCell ref="CM112:CN112"/>
    <mergeCell ref="CQ112:CR112"/>
    <mergeCell ref="CU112:CV112"/>
    <mergeCell ref="CY112:CZ112"/>
    <mergeCell ref="DC112:DD112"/>
    <mergeCell ref="DG112:DH112"/>
    <mergeCell ref="DK112:DL112"/>
    <mergeCell ref="DO112:DP112"/>
    <mergeCell ref="DS112:DT112"/>
    <mergeCell ref="DW112:DX112"/>
    <mergeCell ref="EA112:EB112"/>
    <mergeCell ref="EE112:EF112"/>
    <mergeCell ref="EI112:EJ112"/>
    <mergeCell ref="EM112:EN112"/>
    <mergeCell ref="EQ112:ER112"/>
    <mergeCell ref="EU112:EV112"/>
    <mergeCell ref="EY112:EZ112"/>
    <mergeCell ref="FC112:FD112"/>
    <mergeCell ref="FG112:FH112"/>
    <mergeCell ref="FK112:FL112"/>
    <mergeCell ref="FO112:FP112"/>
    <mergeCell ref="FS112:FT112"/>
    <mergeCell ref="FW112:FX112"/>
    <mergeCell ref="GA112:GB112"/>
    <mergeCell ref="GE112:GF112"/>
    <mergeCell ref="GI112:GJ112"/>
    <mergeCell ref="GM112:GN112"/>
    <mergeCell ref="GQ112:GR112"/>
    <mergeCell ref="GU112:GV112"/>
    <mergeCell ref="GY112:GZ112"/>
    <mergeCell ref="HC112:HD112"/>
    <mergeCell ref="HG112:HH112"/>
    <mergeCell ref="HK112:HL112"/>
    <mergeCell ref="HO112:HP112"/>
    <mergeCell ref="HS112:HT112"/>
    <mergeCell ref="HW112:HX112"/>
    <mergeCell ref="IA112:IB112"/>
    <mergeCell ref="IE112:IF112"/>
    <mergeCell ref="II112:IJ112"/>
    <mergeCell ref="IM112:IN112"/>
    <mergeCell ref="IQ112:IR112"/>
    <mergeCell ref="IU112:IV112"/>
    <mergeCell ref="IY112:IZ112"/>
    <mergeCell ref="JC112:JD112"/>
    <mergeCell ref="JG112:JH112"/>
    <mergeCell ref="JK112:JL112"/>
    <mergeCell ref="JO112:JP112"/>
    <mergeCell ref="JS112:JT112"/>
    <mergeCell ref="JW112:JX112"/>
    <mergeCell ref="KA112:KB112"/>
    <mergeCell ref="KE112:KF112"/>
    <mergeCell ref="KI112:KJ112"/>
    <mergeCell ref="KM112:KN112"/>
    <mergeCell ref="KQ112:KR112"/>
    <mergeCell ref="KU112:KV112"/>
    <mergeCell ref="KY112:KZ112"/>
    <mergeCell ref="LC112:LD112"/>
    <mergeCell ref="LG112:LH112"/>
    <mergeCell ref="LK112:LL112"/>
    <mergeCell ref="LO112:LP112"/>
    <mergeCell ref="LS112:LT112"/>
    <mergeCell ref="LW112:LX112"/>
    <mergeCell ref="MA112:MB112"/>
    <mergeCell ref="ME112:MF112"/>
    <mergeCell ref="MI112:MJ112"/>
    <mergeCell ref="MM112:MN112"/>
    <mergeCell ref="MQ112:MR112"/>
    <mergeCell ref="MU112:MV112"/>
    <mergeCell ref="MY112:MZ112"/>
    <mergeCell ref="NC112:ND112"/>
    <mergeCell ref="NG112:NH112"/>
    <mergeCell ref="NK112:NL112"/>
    <mergeCell ref="NO112:NP112"/>
    <mergeCell ref="NS112:NT112"/>
    <mergeCell ref="NW112:NX112"/>
    <mergeCell ref="OA112:OB112"/>
    <mergeCell ref="OE112:OF112"/>
    <mergeCell ref="OI112:OJ112"/>
    <mergeCell ref="OM112:ON112"/>
    <mergeCell ref="OQ112:OR112"/>
    <mergeCell ref="OU112:OV112"/>
    <mergeCell ref="OY112:OZ112"/>
    <mergeCell ref="PC112:PD112"/>
    <mergeCell ref="PG112:PH112"/>
    <mergeCell ref="PK112:PL112"/>
    <mergeCell ref="PO112:PP112"/>
    <mergeCell ref="PS112:PT112"/>
    <mergeCell ref="PW112:PX112"/>
    <mergeCell ref="QA112:QB112"/>
    <mergeCell ref="QE112:QF112"/>
    <mergeCell ref="QI112:QJ112"/>
    <mergeCell ref="QM112:QN112"/>
    <mergeCell ref="QQ112:QR112"/>
    <mergeCell ref="QU112:QV112"/>
    <mergeCell ref="QY112:QZ112"/>
    <mergeCell ref="RC112:RD112"/>
    <mergeCell ref="RG112:RH112"/>
    <mergeCell ref="RK112:RL112"/>
    <mergeCell ref="RO112:RP112"/>
    <mergeCell ref="RS112:RT112"/>
    <mergeCell ref="RW112:RX112"/>
    <mergeCell ref="SA112:SB112"/>
    <mergeCell ref="SE112:SF112"/>
    <mergeCell ref="SI112:SJ112"/>
    <mergeCell ref="SM112:SN112"/>
    <mergeCell ref="SQ112:SR112"/>
    <mergeCell ref="SU112:SV112"/>
    <mergeCell ref="SY112:SZ112"/>
    <mergeCell ref="TC112:TD112"/>
    <mergeCell ref="TG112:TH112"/>
    <mergeCell ref="TK112:TL112"/>
    <mergeCell ref="TO112:TP112"/>
    <mergeCell ref="TS112:TT112"/>
    <mergeCell ref="TW112:TX112"/>
    <mergeCell ref="UA112:UB112"/>
    <mergeCell ref="UE112:UF112"/>
    <mergeCell ref="UI112:UJ112"/>
    <mergeCell ref="UM112:UN112"/>
    <mergeCell ref="UQ112:UR112"/>
    <mergeCell ref="UU112:UV112"/>
    <mergeCell ref="UY112:UZ112"/>
    <mergeCell ref="VC112:VD112"/>
    <mergeCell ref="VG112:VH112"/>
    <mergeCell ref="VK112:VL112"/>
    <mergeCell ref="VO112:VP112"/>
    <mergeCell ref="VS112:VT112"/>
    <mergeCell ref="VW112:VX112"/>
    <mergeCell ref="WA112:WB112"/>
    <mergeCell ref="WE112:WF112"/>
    <mergeCell ref="WI112:WJ112"/>
    <mergeCell ref="WM112:WN112"/>
    <mergeCell ref="WQ112:WR112"/>
    <mergeCell ref="WU112:WV112"/>
    <mergeCell ref="WY112:WZ112"/>
    <mergeCell ref="XC112:XD112"/>
    <mergeCell ref="XG112:XH112"/>
    <mergeCell ref="XK112:XL112"/>
    <mergeCell ref="XO112:XP112"/>
    <mergeCell ref="XS112:XT112"/>
    <mergeCell ref="XW112:XX112"/>
    <mergeCell ref="YA112:YB112"/>
    <mergeCell ref="YE112:YF112"/>
    <mergeCell ref="YI112:YJ112"/>
    <mergeCell ref="YM112:YN112"/>
    <mergeCell ref="YQ112:YR112"/>
    <mergeCell ref="YU112:YV112"/>
    <mergeCell ref="YY112:YZ112"/>
    <mergeCell ref="ZC112:ZD112"/>
    <mergeCell ref="ZG112:ZH112"/>
    <mergeCell ref="ZK112:ZL112"/>
    <mergeCell ref="ZO112:ZP112"/>
    <mergeCell ref="ZS112:ZT112"/>
    <mergeCell ref="ZW112:ZX112"/>
    <mergeCell ref="AAA112:AAB112"/>
    <mergeCell ref="AAE112:AAF112"/>
    <mergeCell ref="AAI112:AAJ112"/>
    <mergeCell ref="AAM112:AAN112"/>
    <mergeCell ref="AAQ112:AAR112"/>
    <mergeCell ref="AAU112:AAV112"/>
    <mergeCell ref="AAY112:AAZ112"/>
    <mergeCell ref="ABC112:ABD112"/>
    <mergeCell ref="ABG112:ABH112"/>
    <mergeCell ref="ABK112:ABL112"/>
    <mergeCell ref="ABO112:ABP112"/>
    <mergeCell ref="ABS112:ABT112"/>
    <mergeCell ref="ABW112:ABX112"/>
    <mergeCell ref="ACA112:ACB112"/>
    <mergeCell ref="ACE112:ACF112"/>
    <mergeCell ref="ACI112:ACJ112"/>
    <mergeCell ref="ACM112:ACN112"/>
    <mergeCell ref="ACQ112:ACR112"/>
    <mergeCell ref="ACU112:ACV112"/>
    <mergeCell ref="ACY112:ACZ112"/>
    <mergeCell ref="ADC112:ADD112"/>
    <mergeCell ref="ADG112:ADH112"/>
    <mergeCell ref="ADK112:ADL112"/>
    <mergeCell ref="ADO112:ADP112"/>
    <mergeCell ref="ADS112:ADT112"/>
    <mergeCell ref="ADW112:ADX112"/>
    <mergeCell ref="AEA112:AEB112"/>
    <mergeCell ref="AEE112:AEF112"/>
    <mergeCell ref="AEI112:AEJ112"/>
    <mergeCell ref="AEM112:AEN112"/>
    <mergeCell ref="AEQ112:AER112"/>
    <mergeCell ref="AEU112:AEV112"/>
    <mergeCell ref="AEY112:AEZ112"/>
    <mergeCell ref="AFC112:AFD112"/>
    <mergeCell ref="AFG112:AFH112"/>
    <mergeCell ref="AFK112:AFL112"/>
    <mergeCell ref="AFO112:AFP112"/>
    <mergeCell ref="AFS112:AFT112"/>
    <mergeCell ref="AFW112:AFX112"/>
    <mergeCell ref="AGA112:AGB112"/>
    <mergeCell ref="AGE112:AGF112"/>
    <mergeCell ref="AGI112:AGJ112"/>
    <mergeCell ref="AGM112:AGN112"/>
    <mergeCell ref="AGQ112:AGR112"/>
    <mergeCell ref="AGU112:AGV112"/>
    <mergeCell ref="AGY112:AGZ112"/>
    <mergeCell ref="AHC112:AHD112"/>
    <mergeCell ref="AHG112:AHH112"/>
    <mergeCell ref="AHK112:AHL112"/>
    <mergeCell ref="AHO112:AHP112"/>
    <mergeCell ref="AHS112:AHT112"/>
    <mergeCell ref="AHW112:AHX112"/>
    <mergeCell ref="AIA112:AIB112"/>
    <mergeCell ref="AIE112:AIF112"/>
    <mergeCell ref="AII112:AIJ112"/>
    <mergeCell ref="AIM112:AIN112"/>
    <mergeCell ref="AIQ112:AIR112"/>
    <mergeCell ref="AIU112:AIV112"/>
    <mergeCell ref="AIY112:AIZ112"/>
    <mergeCell ref="AJC112:AJD112"/>
    <mergeCell ref="AJG112:AJH112"/>
    <mergeCell ref="AJK112:AJL112"/>
    <mergeCell ref="AJO112:AJP112"/>
    <mergeCell ref="AJS112:AJT112"/>
    <mergeCell ref="AJW112:AJX112"/>
    <mergeCell ref="AKA112:AKB112"/>
    <mergeCell ref="AKE112:AKF112"/>
    <mergeCell ref="AKI112:AKJ112"/>
    <mergeCell ref="AKM112:AKN112"/>
    <mergeCell ref="AKQ112:AKR112"/>
    <mergeCell ref="AKU112:AKV112"/>
    <mergeCell ref="AKY112:AKZ112"/>
    <mergeCell ref="ALC112:ALD112"/>
    <mergeCell ref="ALG112:ALH112"/>
    <mergeCell ref="ALK112:ALL112"/>
    <mergeCell ref="ALO112:ALP112"/>
    <mergeCell ref="ALS112:ALT112"/>
    <mergeCell ref="ALW112:ALX112"/>
    <mergeCell ref="AMA112:AMB112"/>
    <mergeCell ref="AME112:AMF112"/>
    <mergeCell ref="AMI112:AMJ112"/>
    <mergeCell ref="O113:P113"/>
    <mergeCell ref="S113:T113"/>
    <mergeCell ref="W113:X113"/>
    <mergeCell ref="AA113:AB113"/>
    <mergeCell ref="AE113:AF113"/>
    <mergeCell ref="AI113:AJ113"/>
    <mergeCell ref="AM113:AN113"/>
    <mergeCell ref="AQ113:AR113"/>
    <mergeCell ref="AU113:AV113"/>
    <mergeCell ref="AY113:AZ113"/>
    <mergeCell ref="BC113:BD113"/>
    <mergeCell ref="BG113:BH113"/>
    <mergeCell ref="BK113:BL113"/>
    <mergeCell ref="BO113:BP113"/>
    <mergeCell ref="BS113:BT113"/>
    <mergeCell ref="BW113:BX113"/>
    <mergeCell ref="CA113:CB113"/>
    <mergeCell ref="CE113:CF113"/>
    <mergeCell ref="CI113:CJ113"/>
    <mergeCell ref="CM113:CN113"/>
    <mergeCell ref="CQ113:CR113"/>
    <mergeCell ref="CU113:CV113"/>
    <mergeCell ref="CY113:CZ113"/>
    <mergeCell ref="DC113:DD113"/>
    <mergeCell ref="DG113:DH113"/>
    <mergeCell ref="DK113:DL113"/>
    <mergeCell ref="DO113:DP113"/>
    <mergeCell ref="DS113:DT113"/>
    <mergeCell ref="DW113:DX113"/>
    <mergeCell ref="EA113:EB113"/>
    <mergeCell ref="EE113:EF113"/>
    <mergeCell ref="EI113:EJ113"/>
    <mergeCell ref="EM113:EN113"/>
    <mergeCell ref="EQ113:ER113"/>
    <mergeCell ref="EU113:EV113"/>
    <mergeCell ref="EY113:EZ113"/>
    <mergeCell ref="FC113:FD113"/>
    <mergeCell ref="FG113:FH113"/>
    <mergeCell ref="FK113:FL113"/>
    <mergeCell ref="FO113:FP113"/>
    <mergeCell ref="FS113:FT113"/>
    <mergeCell ref="FW113:FX113"/>
    <mergeCell ref="GA113:GB113"/>
    <mergeCell ref="GE113:GF113"/>
    <mergeCell ref="GI113:GJ113"/>
    <mergeCell ref="GM113:GN113"/>
    <mergeCell ref="GQ113:GR113"/>
    <mergeCell ref="GU113:GV113"/>
    <mergeCell ref="GY113:GZ113"/>
    <mergeCell ref="HC113:HD113"/>
    <mergeCell ref="HG113:HH113"/>
    <mergeCell ref="HK113:HL113"/>
    <mergeCell ref="HO113:HP113"/>
    <mergeCell ref="HS113:HT113"/>
    <mergeCell ref="HW113:HX113"/>
    <mergeCell ref="IA113:IB113"/>
    <mergeCell ref="IE113:IF113"/>
    <mergeCell ref="II113:IJ113"/>
    <mergeCell ref="IM113:IN113"/>
    <mergeCell ref="IQ113:IR113"/>
    <mergeCell ref="IU113:IV113"/>
    <mergeCell ref="IY113:IZ113"/>
    <mergeCell ref="JC113:JD113"/>
    <mergeCell ref="JG113:JH113"/>
    <mergeCell ref="JK113:JL113"/>
    <mergeCell ref="JO113:JP113"/>
    <mergeCell ref="JS113:JT113"/>
    <mergeCell ref="JW113:JX113"/>
    <mergeCell ref="KA113:KB113"/>
    <mergeCell ref="KE113:KF113"/>
    <mergeCell ref="KI113:KJ113"/>
    <mergeCell ref="KM113:KN113"/>
    <mergeCell ref="KQ113:KR113"/>
    <mergeCell ref="KU113:KV113"/>
    <mergeCell ref="KY113:KZ113"/>
    <mergeCell ref="LC113:LD113"/>
    <mergeCell ref="LG113:LH113"/>
    <mergeCell ref="LK113:LL113"/>
    <mergeCell ref="LO113:LP113"/>
    <mergeCell ref="LS113:LT113"/>
    <mergeCell ref="LW113:LX113"/>
    <mergeCell ref="MA113:MB113"/>
    <mergeCell ref="ME113:MF113"/>
    <mergeCell ref="MI113:MJ113"/>
    <mergeCell ref="MM113:MN113"/>
    <mergeCell ref="MQ113:MR113"/>
    <mergeCell ref="MU113:MV113"/>
    <mergeCell ref="MY113:MZ113"/>
    <mergeCell ref="NC113:ND113"/>
    <mergeCell ref="NG113:NH113"/>
    <mergeCell ref="NK113:NL113"/>
    <mergeCell ref="NO113:NP113"/>
    <mergeCell ref="NS113:NT113"/>
    <mergeCell ref="NW113:NX113"/>
    <mergeCell ref="OA113:OB113"/>
    <mergeCell ref="OE113:OF113"/>
    <mergeCell ref="OI113:OJ113"/>
    <mergeCell ref="OM113:ON113"/>
    <mergeCell ref="OQ113:OR113"/>
    <mergeCell ref="OU113:OV113"/>
    <mergeCell ref="OY113:OZ113"/>
    <mergeCell ref="PC113:PD113"/>
    <mergeCell ref="PG113:PH113"/>
    <mergeCell ref="PK113:PL113"/>
    <mergeCell ref="PO113:PP113"/>
    <mergeCell ref="PS113:PT113"/>
    <mergeCell ref="PW113:PX113"/>
    <mergeCell ref="QA113:QB113"/>
    <mergeCell ref="QE113:QF113"/>
    <mergeCell ref="QI113:QJ113"/>
    <mergeCell ref="QM113:QN113"/>
    <mergeCell ref="QQ113:QR113"/>
    <mergeCell ref="QU113:QV113"/>
    <mergeCell ref="QY113:QZ113"/>
    <mergeCell ref="RC113:RD113"/>
    <mergeCell ref="RG113:RH113"/>
    <mergeCell ref="RK113:RL113"/>
    <mergeCell ref="RO113:RP113"/>
    <mergeCell ref="RS113:RT113"/>
    <mergeCell ref="RW113:RX113"/>
    <mergeCell ref="SA113:SB113"/>
    <mergeCell ref="SE113:SF113"/>
    <mergeCell ref="SI113:SJ113"/>
    <mergeCell ref="SM113:SN113"/>
    <mergeCell ref="SQ113:SR113"/>
    <mergeCell ref="SU113:SV113"/>
    <mergeCell ref="SY113:SZ113"/>
    <mergeCell ref="TC113:TD113"/>
    <mergeCell ref="TG113:TH113"/>
    <mergeCell ref="TK113:TL113"/>
    <mergeCell ref="TO113:TP113"/>
    <mergeCell ref="TS113:TT113"/>
    <mergeCell ref="TW113:TX113"/>
    <mergeCell ref="UA113:UB113"/>
    <mergeCell ref="UE113:UF113"/>
    <mergeCell ref="UI113:UJ113"/>
    <mergeCell ref="UM113:UN113"/>
    <mergeCell ref="UQ113:UR113"/>
    <mergeCell ref="UU113:UV113"/>
    <mergeCell ref="UY113:UZ113"/>
    <mergeCell ref="VC113:VD113"/>
    <mergeCell ref="VG113:VH113"/>
    <mergeCell ref="VK113:VL113"/>
    <mergeCell ref="VO113:VP113"/>
    <mergeCell ref="VS113:VT113"/>
    <mergeCell ref="VW113:VX113"/>
    <mergeCell ref="WA113:WB113"/>
    <mergeCell ref="WE113:WF113"/>
    <mergeCell ref="WI113:WJ113"/>
    <mergeCell ref="WM113:WN113"/>
    <mergeCell ref="WQ113:WR113"/>
    <mergeCell ref="WU113:WV113"/>
    <mergeCell ref="WY113:WZ113"/>
    <mergeCell ref="XC113:XD113"/>
    <mergeCell ref="XG113:XH113"/>
    <mergeCell ref="XK113:XL113"/>
    <mergeCell ref="XO113:XP113"/>
    <mergeCell ref="XS113:XT113"/>
    <mergeCell ref="XW113:XX113"/>
    <mergeCell ref="YA113:YB113"/>
    <mergeCell ref="YE113:YF113"/>
    <mergeCell ref="YI113:YJ113"/>
    <mergeCell ref="YM113:YN113"/>
    <mergeCell ref="YQ113:YR113"/>
    <mergeCell ref="YU113:YV113"/>
    <mergeCell ref="YY113:YZ113"/>
    <mergeCell ref="ZC113:ZD113"/>
    <mergeCell ref="ZG113:ZH113"/>
    <mergeCell ref="ZK113:ZL113"/>
    <mergeCell ref="ZO113:ZP113"/>
    <mergeCell ref="ZS113:ZT113"/>
    <mergeCell ref="ZW113:ZX113"/>
    <mergeCell ref="AAA113:AAB113"/>
    <mergeCell ref="AAE113:AAF113"/>
    <mergeCell ref="AAI113:AAJ113"/>
    <mergeCell ref="AAM113:AAN113"/>
    <mergeCell ref="AAQ113:AAR113"/>
    <mergeCell ref="AAU113:AAV113"/>
    <mergeCell ref="AAY113:AAZ113"/>
    <mergeCell ref="ABC113:ABD113"/>
    <mergeCell ref="ABG113:ABH113"/>
    <mergeCell ref="ABK113:ABL113"/>
    <mergeCell ref="ABO113:ABP113"/>
    <mergeCell ref="ABS113:ABT113"/>
    <mergeCell ref="ABW113:ABX113"/>
    <mergeCell ref="ACA113:ACB113"/>
    <mergeCell ref="ACE113:ACF113"/>
    <mergeCell ref="ACI113:ACJ113"/>
    <mergeCell ref="ACM113:ACN113"/>
    <mergeCell ref="ACQ113:ACR113"/>
    <mergeCell ref="ACU113:ACV113"/>
    <mergeCell ref="ACY113:ACZ113"/>
    <mergeCell ref="ADC113:ADD113"/>
    <mergeCell ref="ADG113:ADH113"/>
    <mergeCell ref="ADK113:ADL113"/>
    <mergeCell ref="ADO113:ADP113"/>
    <mergeCell ref="ADS113:ADT113"/>
    <mergeCell ref="ADW113:ADX113"/>
    <mergeCell ref="AEA113:AEB113"/>
    <mergeCell ref="AEE113:AEF113"/>
    <mergeCell ref="AEI113:AEJ113"/>
    <mergeCell ref="AEM113:AEN113"/>
    <mergeCell ref="AEQ113:AER113"/>
    <mergeCell ref="AEU113:AEV113"/>
    <mergeCell ref="AEY113:AEZ113"/>
    <mergeCell ref="AFC113:AFD113"/>
    <mergeCell ref="AFG113:AFH113"/>
    <mergeCell ref="AFK113:AFL113"/>
    <mergeCell ref="AFO113:AFP113"/>
    <mergeCell ref="AFS113:AFT113"/>
    <mergeCell ref="AFW113:AFX113"/>
    <mergeCell ref="AGA113:AGB113"/>
    <mergeCell ref="AGE113:AGF113"/>
    <mergeCell ref="AGI113:AGJ113"/>
    <mergeCell ref="AGM113:AGN113"/>
    <mergeCell ref="AGQ113:AGR113"/>
    <mergeCell ref="AGU113:AGV113"/>
    <mergeCell ref="AGY113:AGZ113"/>
    <mergeCell ref="AHC113:AHD113"/>
    <mergeCell ref="AHG113:AHH113"/>
    <mergeCell ref="AHK113:AHL113"/>
    <mergeCell ref="AHO113:AHP113"/>
    <mergeCell ref="AHS113:AHT113"/>
    <mergeCell ref="AHW113:AHX113"/>
    <mergeCell ref="AIA113:AIB113"/>
    <mergeCell ref="AIE113:AIF113"/>
    <mergeCell ref="AII113:AIJ113"/>
    <mergeCell ref="AIM113:AIN113"/>
    <mergeCell ref="AIQ113:AIR113"/>
    <mergeCell ref="AIU113:AIV113"/>
    <mergeCell ref="AIY113:AIZ113"/>
    <mergeCell ref="AJC113:AJD113"/>
    <mergeCell ref="AJG113:AJH113"/>
    <mergeCell ref="AJK113:AJL113"/>
    <mergeCell ref="AJO113:AJP113"/>
    <mergeCell ref="AJS113:AJT113"/>
    <mergeCell ref="AJW113:AJX113"/>
    <mergeCell ref="AKA113:AKB113"/>
    <mergeCell ref="AKE113:AKF113"/>
    <mergeCell ref="AKI113:AKJ113"/>
    <mergeCell ref="AKM113:AKN113"/>
    <mergeCell ref="AKQ113:AKR113"/>
    <mergeCell ref="AKU113:AKV113"/>
    <mergeCell ref="AKY113:AKZ113"/>
    <mergeCell ref="ALC113:ALD113"/>
    <mergeCell ref="ALG113:ALH113"/>
    <mergeCell ref="ALK113:ALL113"/>
    <mergeCell ref="ALO113:ALP113"/>
    <mergeCell ref="ALS113:ALT113"/>
    <mergeCell ref="ALW113:ALX113"/>
    <mergeCell ref="AMA113:AMB113"/>
    <mergeCell ref="AME113:AMF113"/>
    <mergeCell ref="AMI113:AMJ113"/>
    <mergeCell ref="O114:P114"/>
    <mergeCell ref="S114:T114"/>
    <mergeCell ref="W114:X114"/>
    <mergeCell ref="AA114:AB114"/>
    <mergeCell ref="AE114:AF114"/>
    <mergeCell ref="AI114:AJ114"/>
    <mergeCell ref="AM114:AN114"/>
    <mergeCell ref="AQ114:AR114"/>
    <mergeCell ref="AU114:AV114"/>
    <mergeCell ref="AY114:AZ114"/>
    <mergeCell ref="BC114:BD114"/>
    <mergeCell ref="BG114:BH114"/>
    <mergeCell ref="BK114:BL114"/>
    <mergeCell ref="BO114:BP114"/>
    <mergeCell ref="BS114:BT114"/>
    <mergeCell ref="BW114:BX114"/>
    <mergeCell ref="CA114:CB114"/>
    <mergeCell ref="CE114:CF114"/>
    <mergeCell ref="CI114:CJ114"/>
    <mergeCell ref="CM114:CN114"/>
    <mergeCell ref="CQ114:CR114"/>
    <mergeCell ref="CU114:CV114"/>
    <mergeCell ref="CY114:CZ114"/>
    <mergeCell ref="DC114:DD114"/>
    <mergeCell ref="DG114:DH114"/>
    <mergeCell ref="DK114:DL114"/>
    <mergeCell ref="DO114:DP114"/>
    <mergeCell ref="DS114:DT114"/>
    <mergeCell ref="DW114:DX114"/>
    <mergeCell ref="EA114:EB114"/>
    <mergeCell ref="EE114:EF114"/>
    <mergeCell ref="EI114:EJ114"/>
    <mergeCell ref="EM114:EN114"/>
    <mergeCell ref="EQ114:ER114"/>
    <mergeCell ref="EU114:EV114"/>
    <mergeCell ref="EY114:EZ114"/>
    <mergeCell ref="FC114:FD114"/>
    <mergeCell ref="FG114:FH114"/>
    <mergeCell ref="FK114:FL114"/>
    <mergeCell ref="FO114:FP114"/>
    <mergeCell ref="FS114:FT114"/>
    <mergeCell ref="FW114:FX114"/>
    <mergeCell ref="GA114:GB114"/>
    <mergeCell ref="GE114:GF114"/>
    <mergeCell ref="GI114:GJ114"/>
    <mergeCell ref="GM114:GN114"/>
    <mergeCell ref="GQ114:GR114"/>
    <mergeCell ref="GU114:GV114"/>
    <mergeCell ref="GY114:GZ114"/>
    <mergeCell ref="HC114:HD114"/>
    <mergeCell ref="HG114:HH114"/>
    <mergeCell ref="HK114:HL114"/>
    <mergeCell ref="HO114:HP114"/>
    <mergeCell ref="HS114:HT114"/>
    <mergeCell ref="HW114:HX114"/>
    <mergeCell ref="IA114:IB114"/>
    <mergeCell ref="IE114:IF114"/>
    <mergeCell ref="II114:IJ114"/>
    <mergeCell ref="IM114:IN114"/>
    <mergeCell ref="IQ114:IR114"/>
    <mergeCell ref="IU114:IV114"/>
    <mergeCell ref="IY114:IZ114"/>
    <mergeCell ref="JC114:JD114"/>
    <mergeCell ref="JG114:JH114"/>
    <mergeCell ref="JK114:JL114"/>
    <mergeCell ref="JO114:JP114"/>
    <mergeCell ref="JS114:JT114"/>
    <mergeCell ref="JW114:JX114"/>
    <mergeCell ref="KA114:KB114"/>
    <mergeCell ref="KE114:KF114"/>
    <mergeCell ref="KI114:KJ114"/>
    <mergeCell ref="KM114:KN114"/>
    <mergeCell ref="KQ114:KR114"/>
    <mergeCell ref="KU114:KV114"/>
    <mergeCell ref="KY114:KZ114"/>
    <mergeCell ref="LC114:LD114"/>
    <mergeCell ref="LG114:LH114"/>
    <mergeCell ref="LK114:LL114"/>
    <mergeCell ref="LO114:LP114"/>
    <mergeCell ref="LS114:LT114"/>
    <mergeCell ref="LW114:LX114"/>
    <mergeCell ref="MA114:MB114"/>
    <mergeCell ref="ME114:MF114"/>
    <mergeCell ref="MI114:MJ114"/>
    <mergeCell ref="MM114:MN114"/>
    <mergeCell ref="MQ114:MR114"/>
    <mergeCell ref="MU114:MV114"/>
    <mergeCell ref="MY114:MZ114"/>
    <mergeCell ref="NC114:ND114"/>
    <mergeCell ref="NG114:NH114"/>
    <mergeCell ref="NK114:NL114"/>
    <mergeCell ref="NO114:NP114"/>
    <mergeCell ref="NS114:NT114"/>
    <mergeCell ref="NW114:NX114"/>
    <mergeCell ref="OA114:OB114"/>
    <mergeCell ref="OE114:OF114"/>
    <mergeCell ref="OI114:OJ114"/>
    <mergeCell ref="OM114:ON114"/>
    <mergeCell ref="OQ114:OR114"/>
    <mergeCell ref="OU114:OV114"/>
    <mergeCell ref="OY114:OZ114"/>
    <mergeCell ref="PC114:PD114"/>
    <mergeCell ref="PG114:PH114"/>
    <mergeCell ref="PK114:PL114"/>
    <mergeCell ref="PO114:PP114"/>
    <mergeCell ref="PS114:PT114"/>
    <mergeCell ref="PW114:PX114"/>
    <mergeCell ref="QA114:QB114"/>
    <mergeCell ref="QE114:QF114"/>
    <mergeCell ref="QI114:QJ114"/>
    <mergeCell ref="QM114:QN114"/>
    <mergeCell ref="QQ114:QR114"/>
    <mergeCell ref="QU114:QV114"/>
    <mergeCell ref="QY114:QZ114"/>
    <mergeCell ref="RC114:RD114"/>
    <mergeCell ref="RG114:RH114"/>
    <mergeCell ref="RK114:RL114"/>
    <mergeCell ref="RO114:RP114"/>
    <mergeCell ref="RS114:RT114"/>
    <mergeCell ref="RW114:RX114"/>
    <mergeCell ref="SA114:SB114"/>
    <mergeCell ref="SE114:SF114"/>
    <mergeCell ref="SI114:SJ114"/>
    <mergeCell ref="SM114:SN114"/>
    <mergeCell ref="SQ114:SR114"/>
    <mergeCell ref="SU114:SV114"/>
    <mergeCell ref="SY114:SZ114"/>
    <mergeCell ref="TC114:TD114"/>
    <mergeCell ref="TG114:TH114"/>
    <mergeCell ref="TK114:TL114"/>
    <mergeCell ref="TO114:TP114"/>
    <mergeCell ref="TS114:TT114"/>
    <mergeCell ref="TW114:TX114"/>
    <mergeCell ref="UA114:UB114"/>
    <mergeCell ref="UE114:UF114"/>
    <mergeCell ref="UI114:UJ114"/>
    <mergeCell ref="UM114:UN114"/>
    <mergeCell ref="UQ114:UR114"/>
    <mergeCell ref="UU114:UV114"/>
    <mergeCell ref="UY114:UZ114"/>
    <mergeCell ref="VC114:VD114"/>
    <mergeCell ref="VG114:VH114"/>
    <mergeCell ref="VK114:VL114"/>
    <mergeCell ref="VO114:VP114"/>
    <mergeCell ref="VS114:VT114"/>
    <mergeCell ref="VW114:VX114"/>
    <mergeCell ref="WA114:WB114"/>
    <mergeCell ref="WE114:WF114"/>
    <mergeCell ref="WI114:WJ114"/>
    <mergeCell ref="WM114:WN114"/>
    <mergeCell ref="WQ114:WR114"/>
    <mergeCell ref="WU114:WV114"/>
    <mergeCell ref="WY114:WZ114"/>
    <mergeCell ref="XC114:XD114"/>
    <mergeCell ref="XG114:XH114"/>
    <mergeCell ref="XK114:XL114"/>
    <mergeCell ref="XO114:XP114"/>
    <mergeCell ref="XS114:XT114"/>
    <mergeCell ref="XW114:XX114"/>
    <mergeCell ref="YA114:YB114"/>
    <mergeCell ref="YE114:YF114"/>
    <mergeCell ref="YI114:YJ114"/>
    <mergeCell ref="YM114:YN114"/>
    <mergeCell ref="YQ114:YR114"/>
    <mergeCell ref="YU114:YV114"/>
    <mergeCell ref="YY114:YZ114"/>
    <mergeCell ref="ZC114:ZD114"/>
    <mergeCell ref="ZG114:ZH114"/>
    <mergeCell ref="ZK114:ZL114"/>
    <mergeCell ref="ZO114:ZP114"/>
    <mergeCell ref="ZS114:ZT114"/>
    <mergeCell ref="ZW114:ZX114"/>
    <mergeCell ref="AAA114:AAB114"/>
    <mergeCell ref="AAE114:AAF114"/>
    <mergeCell ref="AAI114:AAJ114"/>
    <mergeCell ref="AAM114:AAN114"/>
    <mergeCell ref="AAQ114:AAR114"/>
    <mergeCell ref="AAU114:AAV114"/>
    <mergeCell ref="AAY114:AAZ114"/>
    <mergeCell ref="ABC114:ABD114"/>
    <mergeCell ref="ABG114:ABH114"/>
    <mergeCell ref="ABK114:ABL114"/>
    <mergeCell ref="ABO114:ABP114"/>
    <mergeCell ref="ABS114:ABT114"/>
    <mergeCell ref="ABW114:ABX114"/>
    <mergeCell ref="ACA114:ACB114"/>
    <mergeCell ref="ACE114:ACF114"/>
    <mergeCell ref="ACI114:ACJ114"/>
    <mergeCell ref="ACM114:ACN114"/>
    <mergeCell ref="ACQ114:ACR114"/>
    <mergeCell ref="ACU114:ACV114"/>
    <mergeCell ref="ACY114:ACZ114"/>
    <mergeCell ref="ADC114:ADD114"/>
    <mergeCell ref="ADG114:ADH114"/>
    <mergeCell ref="ADK114:ADL114"/>
    <mergeCell ref="ADO114:ADP114"/>
    <mergeCell ref="ADS114:ADT114"/>
    <mergeCell ref="ADW114:ADX114"/>
    <mergeCell ref="AEA114:AEB114"/>
    <mergeCell ref="AEE114:AEF114"/>
    <mergeCell ref="AEI114:AEJ114"/>
    <mergeCell ref="AEM114:AEN114"/>
    <mergeCell ref="AEQ114:AER114"/>
    <mergeCell ref="AEU114:AEV114"/>
    <mergeCell ref="AEY114:AEZ114"/>
    <mergeCell ref="AFC114:AFD114"/>
    <mergeCell ref="AFG114:AFH114"/>
    <mergeCell ref="AFK114:AFL114"/>
    <mergeCell ref="AFO114:AFP114"/>
    <mergeCell ref="AFS114:AFT114"/>
    <mergeCell ref="AFW114:AFX114"/>
    <mergeCell ref="AGA114:AGB114"/>
    <mergeCell ref="AGE114:AGF114"/>
    <mergeCell ref="AGI114:AGJ114"/>
    <mergeCell ref="AGM114:AGN114"/>
    <mergeCell ref="AGQ114:AGR114"/>
    <mergeCell ref="AGU114:AGV114"/>
    <mergeCell ref="AGY114:AGZ114"/>
    <mergeCell ref="AHC114:AHD114"/>
    <mergeCell ref="AHG114:AHH114"/>
    <mergeCell ref="AHK114:AHL114"/>
    <mergeCell ref="AHO114:AHP114"/>
    <mergeCell ref="AHS114:AHT114"/>
    <mergeCell ref="AHW114:AHX114"/>
    <mergeCell ref="AIA114:AIB114"/>
    <mergeCell ref="AIE114:AIF114"/>
    <mergeCell ref="AII114:AIJ114"/>
    <mergeCell ref="AIM114:AIN114"/>
    <mergeCell ref="AIQ114:AIR114"/>
    <mergeCell ref="AIU114:AIV114"/>
    <mergeCell ref="AIY114:AIZ114"/>
    <mergeCell ref="AJC114:AJD114"/>
    <mergeCell ref="AJG114:AJH114"/>
    <mergeCell ref="AJK114:AJL114"/>
    <mergeCell ref="AJO114:AJP114"/>
    <mergeCell ref="AJS114:AJT114"/>
    <mergeCell ref="AJW114:AJX114"/>
    <mergeCell ref="AKA114:AKB114"/>
    <mergeCell ref="AKE114:AKF114"/>
    <mergeCell ref="AKI114:AKJ114"/>
    <mergeCell ref="AKM114:AKN114"/>
    <mergeCell ref="AKQ114:AKR114"/>
    <mergeCell ref="AKU114:AKV114"/>
    <mergeCell ref="AKY114:AKZ114"/>
    <mergeCell ref="ALC114:ALD114"/>
    <mergeCell ref="ALG114:ALH114"/>
    <mergeCell ref="ALK114:ALL114"/>
    <mergeCell ref="ALO114:ALP114"/>
    <mergeCell ref="ALS114:ALT114"/>
    <mergeCell ref="ALW114:ALX114"/>
    <mergeCell ref="AMA114:AMB114"/>
    <mergeCell ref="AME114:AMF114"/>
    <mergeCell ref="AMI114:AMJ114"/>
    <mergeCell ref="O115:P115"/>
    <mergeCell ref="S115:T115"/>
    <mergeCell ref="W115:X115"/>
    <mergeCell ref="AA115:AB115"/>
    <mergeCell ref="AE115:AF115"/>
    <mergeCell ref="AI115:AJ115"/>
    <mergeCell ref="AM115:AN115"/>
    <mergeCell ref="AQ115:AR115"/>
    <mergeCell ref="AU115:AV115"/>
    <mergeCell ref="AY115:AZ115"/>
    <mergeCell ref="BC115:BD115"/>
    <mergeCell ref="BG115:BH115"/>
    <mergeCell ref="BK115:BL115"/>
    <mergeCell ref="BO115:BP115"/>
    <mergeCell ref="BS115:BT115"/>
    <mergeCell ref="BW115:BX115"/>
    <mergeCell ref="CA115:CB115"/>
    <mergeCell ref="CE115:CF115"/>
    <mergeCell ref="CI115:CJ115"/>
    <mergeCell ref="CM115:CN115"/>
    <mergeCell ref="CQ115:CR115"/>
    <mergeCell ref="CU115:CV115"/>
    <mergeCell ref="CY115:CZ115"/>
    <mergeCell ref="DC115:DD115"/>
    <mergeCell ref="DG115:DH115"/>
    <mergeCell ref="DK115:DL115"/>
    <mergeCell ref="DO115:DP115"/>
    <mergeCell ref="DS115:DT115"/>
    <mergeCell ref="DW115:DX115"/>
    <mergeCell ref="EA115:EB115"/>
    <mergeCell ref="EE115:EF115"/>
    <mergeCell ref="EI115:EJ115"/>
    <mergeCell ref="EM115:EN115"/>
    <mergeCell ref="EQ115:ER115"/>
    <mergeCell ref="EU115:EV115"/>
    <mergeCell ref="EY115:EZ115"/>
    <mergeCell ref="FC115:FD115"/>
    <mergeCell ref="FG115:FH115"/>
    <mergeCell ref="FK115:FL115"/>
    <mergeCell ref="FO115:FP115"/>
    <mergeCell ref="FS115:FT115"/>
    <mergeCell ref="FW115:FX115"/>
    <mergeCell ref="GA115:GB115"/>
    <mergeCell ref="GE115:GF115"/>
    <mergeCell ref="GI115:GJ115"/>
    <mergeCell ref="GM115:GN115"/>
    <mergeCell ref="GQ115:GR115"/>
    <mergeCell ref="GU115:GV115"/>
    <mergeCell ref="GY115:GZ115"/>
    <mergeCell ref="HC115:HD115"/>
    <mergeCell ref="HG115:HH115"/>
    <mergeCell ref="HK115:HL115"/>
    <mergeCell ref="HO115:HP115"/>
    <mergeCell ref="HS115:HT115"/>
    <mergeCell ref="HW115:HX115"/>
    <mergeCell ref="IA115:IB115"/>
    <mergeCell ref="IE115:IF115"/>
    <mergeCell ref="II115:IJ115"/>
    <mergeCell ref="IM115:IN115"/>
    <mergeCell ref="IQ115:IR115"/>
    <mergeCell ref="IU115:IV115"/>
    <mergeCell ref="IY115:IZ115"/>
    <mergeCell ref="JC115:JD115"/>
    <mergeCell ref="JG115:JH115"/>
    <mergeCell ref="JK115:JL115"/>
    <mergeCell ref="JO115:JP115"/>
    <mergeCell ref="JS115:JT115"/>
    <mergeCell ref="JW115:JX115"/>
    <mergeCell ref="KA115:KB115"/>
    <mergeCell ref="KE115:KF115"/>
    <mergeCell ref="KI115:KJ115"/>
    <mergeCell ref="KM115:KN115"/>
    <mergeCell ref="KQ115:KR115"/>
    <mergeCell ref="KU115:KV115"/>
    <mergeCell ref="KY115:KZ115"/>
    <mergeCell ref="LC115:LD115"/>
    <mergeCell ref="LG115:LH115"/>
    <mergeCell ref="LK115:LL115"/>
    <mergeCell ref="LO115:LP115"/>
    <mergeCell ref="LS115:LT115"/>
    <mergeCell ref="LW115:LX115"/>
    <mergeCell ref="MA115:MB115"/>
    <mergeCell ref="ME115:MF115"/>
    <mergeCell ref="MI115:MJ115"/>
    <mergeCell ref="MM115:MN115"/>
    <mergeCell ref="MQ115:MR115"/>
    <mergeCell ref="MU115:MV115"/>
    <mergeCell ref="MY115:MZ115"/>
    <mergeCell ref="NC115:ND115"/>
    <mergeCell ref="NG115:NH115"/>
    <mergeCell ref="NK115:NL115"/>
    <mergeCell ref="NO115:NP115"/>
    <mergeCell ref="NS115:NT115"/>
    <mergeCell ref="NW115:NX115"/>
    <mergeCell ref="OA115:OB115"/>
    <mergeCell ref="OE115:OF115"/>
    <mergeCell ref="OI115:OJ115"/>
    <mergeCell ref="OM115:ON115"/>
    <mergeCell ref="OQ115:OR115"/>
    <mergeCell ref="OU115:OV115"/>
    <mergeCell ref="OY115:OZ115"/>
    <mergeCell ref="PC115:PD115"/>
    <mergeCell ref="PG115:PH115"/>
    <mergeCell ref="PK115:PL115"/>
    <mergeCell ref="PO115:PP115"/>
    <mergeCell ref="PS115:PT115"/>
    <mergeCell ref="PW115:PX115"/>
    <mergeCell ref="QA115:QB115"/>
    <mergeCell ref="QE115:QF115"/>
    <mergeCell ref="QI115:QJ115"/>
    <mergeCell ref="QM115:QN115"/>
    <mergeCell ref="QQ115:QR115"/>
    <mergeCell ref="QU115:QV115"/>
    <mergeCell ref="QY115:QZ115"/>
    <mergeCell ref="RC115:RD115"/>
    <mergeCell ref="RG115:RH115"/>
    <mergeCell ref="RK115:RL115"/>
    <mergeCell ref="RO115:RP115"/>
    <mergeCell ref="RS115:RT115"/>
    <mergeCell ref="RW115:RX115"/>
    <mergeCell ref="SA115:SB115"/>
    <mergeCell ref="SE115:SF115"/>
    <mergeCell ref="SI115:SJ115"/>
    <mergeCell ref="SM115:SN115"/>
    <mergeCell ref="SQ115:SR115"/>
    <mergeCell ref="SU115:SV115"/>
    <mergeCell ref="SY115:SZ115"/>
    <mergeCell ref="TC115:TD115"/>
    <mergeCell ref="TG115:TH115"/>
    <mergeCell ref="TK115:TL115"/>
    <mergeCell ref="TO115:TP115"/>
    <mergeCell ref="TS115:TT115"/>
    <mergeCell ref="TW115:TX115"/>
    <mergeCell ref="UA115:UB115"/>
    <mergeCell ref="UE115:UF115"/>
    <mergeCell ref="UI115:UJ115"/>
    <mergeCell ref="UM115:UN115"/>
    <mergeCell ref="UQ115:UR115"/>
    <mergeCell ref="UU115:UV115"/>
    <mergeCell ref="UY115:UZ115"/>
    <mergeCell ref="VC115:VD115"/>
    <mergeCell ref="VG115:VH115"/>
    <mergeCell ref="VK115:VL115"/>
    <mergeCell ref="VO115:VP115"/>
    <mergeCell ref="VS115:VT115"/>
    <mergeCell ref="VW115:VX115"/>
    <mergeCell ref="WA115:WB115"/>
    <mergeCell ref="WE115:WF115"/>
    <mergeCell ref="WI115:WJ115"/>
    <mergeCell ref="WM115:WN115"/>
    <mergeCell ref="WQ115:WR115"/>
    <mergeCell ref="WU115:WV115"/>
    <mergeCell ref="WY115:WZ115"/>
    <mergeCell ref="XC115:XD115"/>
    <mergeCell ref="XG115:XH115"/>
    <mergeCell ref="XK115:XL115"/>
    <mergeCell ref="XO115:XP115"/>
    <mergeCell ref="XS115:XT115"/>
    <mergeCell ref="XW115:XX115"/>
    <mergeCell ref="YA115:YB115"/>
    <mergeCell ref="YE115:YF115"/>
    <mergeCell ref="YI115:YJ115"/>
    <mergeCell ref="YM115:YN115"/>
    <mergeCell ref="YQ115:YR115"/>
    <mergeCell ref="YU115:YV115"/>
    <mergeCell ref="YY115:YZ115"/>
    <mergeCell ref="ZC115:ZD115"/>
    <mergeCell ref="ZG115:ZH115"/>
    <mergeCell ref="ZK115:ZL115"/>
    <mergeCell ref="ZO115:ZP115"/>
    <mergeCell ref="ZS115:ZT115"/>
    <mergeCell ref="ZW115:ZX115"/>
    <mergeCell ref="AAA115:AAB115"/>
    <mergeCell ref="AAE115:AAF115"/>
    <mergeCell ref="AAI115:AAJ115"/>
    <mergeCell ref="AAM115:AAN115"/>
    <mergeCell ref="AAQ115:AAR115"/>
    <mergeCell ref="AAU115:AAV115"/>
    <mergeCell ref="AAY115:AAZ115"/>
    <mergeCell ref="ABC115:ABD115"/>
    <mergeCell ref="ABG115:ABH115"/>
    <mergeCell ref="ABK115:ABL115"/>
    <mergeCell ref="ABO115:ABP115"/>
    <mergeCell ref="ABS115:ABT115"/>
    <mergeCell ref="ABW115:ABX115"/>
    <mergeCell ref="ACA115:ACB115"/>
    <mergeCell ref="ACE115:ACF115"/>
    <mergeCell ref="ACI115:ACJ115"/>
    <mergeCell ref="ACM115:ACN115"/>
    <mergeCell ref="ACQ115:ACR115"/>
    <mergeCell ref="ACU115:ACV115"/>
    <mergeCell ref="ACY115:ACZ115"/>
    <mergeCell ref="ADC115:ADD115"/>
    <mergeCell ref="ADG115:ADH115"/>
    <mergeCell ref="ADK115:ADL115"/>
    <mergeCell ref="ADO115:ADP115"/>
    <mergeCell ref="ADS115:ADT115"/>
    <mergeCell ref="ADW115:ADX115"/>
    <mergeCell ref="AEA115:AEB115"/>
    <mergeCell ref="AEE115:AEF115"/>
    <mergeCell ref="AEI115:AEJ115"/>
    <mergeCell ref="AEM115:AEN115"/>
    <mergeCell ref="AEQ115:AER115"/>
    <mergeCell ref="AEU115:AEV115"/>
    <mergeCell ref="AEY115:AEZ115"/>
    <mergeCell ref="AFC115:AFD115"/>
    <mergeCell ref="AFG115:AFH115"/>
    <mergeCell ref="AFK115:AFL115"/>
    <mergeCell ref="AFO115:AFP115"/>
    <mergeCell ref="AFS115:AFT115"/>
    <mergeCell ref="AFW115:AFX115"/>
    <mergeCell ref="AGA115:AGB115"/>
    <mergeCell ref="AGE115:AGF115"/>
    <mergeCell ref="AGI115:AGJ115"/>
    <mergeCell ref="AGM115:AGN115"/>
    <mergeCell ref="AGQ115:AGR115"/>
    <mergeCell ref="AGU115:AGV115"/>
    <mergeCell ref="AGY115:AGZ115"/>
    <mergeCell ref="AHC115:AHD115"/>
    <mergeCell ref="AHG115:AHH115"/>
    <mergeCell ref="AHK115:AHL115"/>
    <mergeCell ref="AHO115:AHP115"/>
    <mergeCell ref="AHS115:AHT115"/>
    <mergeCell ref="AHW115:AHX115"/>
    <mergeCell ref="AIA115:AIB115"/>
    <mergeCell ref="AIE115:AIF115"/>
    <mergeCell ref="AII115:AIJ115"/>
    <mergeCell ref="AIM115:AIN115"/>
    <mergeCell ref="AIQ115:AIR115"/>
    <mergeCell ref="AIU115:AIV115"/>
    <mergeCell ref="AIY115:AIZ115"/>
    <mergeCell ref="AJC115:AJD115"/>
    <mergeCell ref="AJG115:AJH115"/>
    <mergeCell ref="AJK115:AJL115"/>
    <mergeCell ref="AJO115:AJP115"/>
    <mergeCell ref="AJS115:AJT115"/>
    <mergeCell ref="AJW115:AJX115"/>
    <mergeCell ref="AKA115:AKB115"/>
    <mergeCell ref="AKE115:AKF115"/>
    <mergeCell ref="AKI115:AKJ115"/>
    <mergeCell ref="AKM115:AKN115"/>
    <mergeCell ref="AKQ115:AKR115"/>
    <mergeCell ref="AKU115:AKV115"/>
    <mergeCell ref="AKY115:AKZ115"/>
    <mergeCell ref="ALC115:ALD115"/>
    <mergeCell ref="ALG115:ALH115"/>
    <mergeCell ref="ALK115:ALL115"/>
    <mergeCell ref="ALO115:ALP115"/>
    <mergeCell ref="ALS115:ALT115"/>
    <mergeCell ref="ALW115:ALX115"/>
    <mergeCell ref="AMA115:AMB115"/>
    <mergeCell ref="AME115:AMF115"/>
    <mergeCell ref="AMI115:AMJ115"/>
    <mergeCell ref="O116:P116"/>
    <mergeCell ref="S116:T116"/>
    <mergeCell ref="W116:X116"/>
    <mergeCell ref="AA116:AB116"/>
    <mergeCell ref="AE116:AF116"/>
    <mergeCell ref="AI116:AJ116"/>
    <mergeCell ref="AM116:AN116"/>
    <mergeCell ref="AQ116:AR116"/>
    <mergeCell ref="AU116:AV116"/>
    <mergeCell ref="AY116:AZ116"/>
    <mergeCell ref="BC116:BD116"/>
    <mergeCell ref="BG116:BH116"/>
    <mergeCell ref="BK116:BL116"/>
    <mergeCell ref="BO116:BP116"/>
    <mergeCell ref="BS116:BT116"/>
    <mergeCell ref="BW116:BX116"/>
    <mergeCell ref="CA116:CB116"/>
    <mergeCell ref="CE116:CF116"/>
    <mergeCell ref="CI116:CJ116"/>
    <mergeCell ref="CM116:CN116"/>
    <mergeCell ref="CQ116:CR116"/>
    <mergeCell ref="CU116:CV116"/>
    <mergeCell ref="CY116:CZ116"/>
    <mergeCell ref="DC116:DD116"/>
    <mergeCell ref="DG116:DH116"/>
    <mergeCell ref="DK116:DL116"/>
    <mergeCell ref="DO116:DP116"/>
    <mergeCell ref="DS116:DT116"/>
    <mergeCell ref="DW116:DX116"/>
    <mergeCell ref="EA116:EB116"/>
    <mergeCell ref="EE116:EF116"/>
    <mergeCell ref="EI116:EJ116"/>
    <mergeCell ref="EM116:EN116"/>
    <mergeCell ref="EQ116:ER116"/>
    <mergeCell ref="EU116:EV116"/>
    <mergeCell ref="EY116:EZ116"/>
    <mergeCell ref="FC116:FD116"/>
    <mergeCell ref="FG116:FH116"/>
    <mergeCell ref="FK116:FL116"/>
    <mergeCell ref="FO116:FP116"/>
    <mergeCell ref="FS116:FT116"/>
    <mergeCell ref="FW116:FX116"/>
    <mergeCell ref="GA116:GB116"/>
    <mergeCell ref="GE116:GF116"/>
    <mergeCell ref="GI116:GJ116"/>
    <mergeCell ref="GM116:GN116"/>
    <mergeCell ref="GQ116:GR116"/>
    <mergeCell ref="GU116:GV116"/>
    <mergeCell ref="GY116:GZ116"/>
    <mergeCell ref="HC116:HD116"/>
    <mergeCell ref="HG116:HH116"/>
    <mergeCell ref="HK116:HL116"/>
    <mergeCell ref="HO116:HP116"/>
    <mergeCell ref="HS116:HT116"/>
    <mergeCell ref="HW116:HX116"/>
    <mergeCell ref="IA116:IB116"/>
    <mergeCell ref="IE116:IF116"/>
    <mergeCell ref="II116:IJ116"/>
    <mergeCell ref="IM116:IN116"/>
    <mergeCell ref="IQ116:IR116"/>
    <mergeCell ref="IU116:IV116"/>
    <mergeCell ref="IY116:IZ116"/>
    <mergeCell ref="JC116:JD116"/>
    <mergeCell ref="JG116:JH116"/>
    <mergeCell ref="JK116:JL116"/>
    <mergeCell ref="JO116:JP116"/>
    <mergeCell ref="JS116:JT116"/>
    <mergeCell ref="JW116:JX116"/>
    <mergeCell ref="KA116:KB116"/>
    <mergeCell ref="KE116:KF116"/>
    <mergeCell ref="KI116:KJ116"/>
    <mergeCell ref="KM116:KN116"/>
    <mergeCell ref="KQ116:KR116"/>
    <mergeCell ref="KU116:KV116"/>
    <mergeCell ref="KY116:KZ116"/>
    <mergeCell ref="LC116:LD116"/>
    <mergeCell ref="LG116:LH116"/>
    <mergeCell ref="LK116:LL116"/>
    <mergeCell ref="LO116:LP116"/>
    <mergeCell ref="LS116:LT116"/>
    <mergeCell ref="LW116:LX116"/>
    <mergeCell ref="MA116:MB116"/>
    <mergeCell ref="ME116:MF116"/>
    <mergeCell ref="MI116:MJ116"/>
    <mergeCell ref="MM116:MN116"/>
    <mergeCell ref="MQ116:MR116"/>
    <mergeCell ref="MU116:MV116"/>
    <mergeCell ref="MY116:MZ116"/>
    <mergeCell ref="NC116:ND116"/>
    <mergeCell ref="NG116:NH116"/>
    <mergeCell ref="NK116:NL116"/>
    <mergeCell ref="NO116:NP116"/>
    <mergeCell ref="NS116:NT116"/>
    <mergeCell ref="NW116:NX116"/>
    <mergeCell ref="OA116:OB116"/>
    <mergeCell ref="OE116:OF116"/>
    <mergeCell ref="OI116:OJ116"/>
    <mergeCell ref="OM116:ON116"/>
    <mergeCell ref="OQ116:OR116"/>
    <mergeCell ref="OU116:OV116"/>
    <mergeCell ref="OY116:OZ116"/>
    <mergeCell ref="PC116:PD116"/>
    <mergeCell ref="PG116:PH116"/>
    <mergeCell ref="PK116:PL116"/>
    <mergeCell ref="PO116:PP116"/>
    <mergeCell ref="PS116:PT116"/>
    <mergeCell ref="PW116:PX116"/>
    <mergeCell ref="QA116:QB116"/>
    <mergeCell ref="QE116:QF116"/>
    <mergeCell ref="QI116:QJ116"/>
    <mergeCell ref="QM116:QN116"/>
    <mergeCell ref="QQ116:QR116"/>
    <mergeCell ref="QU116:QV116"/>
    <mergeCell ref="QY116:QZ116"/>
    <mergeCell ref="RC116:RD116"/>
    <mergeCell ref="RG116:RH116"/>
    <mergeCell ref="RK116:RL116"/>
    <mergeCell ref="RO116:RP116"/>
    <mergeCell ref="RS116:RT116"/>
    <mergeCell ref="RW116:RX116"/>
    <mergeCell ref="SA116:SB116"/>
    <mergeCell ref="SE116:SF116"/>
    <mergeCell ref="SI116:SJ116"/>
    <mergeCell ref="SM116:SN116"/>
    <mergeCell ref="SQ116:SR116"/>
    <mergeCell ref="SU116:SV116"/>
    <mergeCell ref="SY116:SZ116"/>
    <mergeCell ref="TC116:TD116"/>
    <mergeCell ref="TG116:TH116"/>
    <mergeCell ref="TK116:TL116"/>
    <mergeCell ref="TO116:TP116"/>
    <mergeCell ref="TS116:TT116"/>
    <mergeCell ref="TW116:TX116"/>
    <mergeCell ref="UA116:UB116"/>
    <mergeCell ref="UE116:UF116"/>
    <mergeCell ref="UI116:UJ116"/>
    <mergeCell ref="UM116:UN116"/>
    <mergeCell ref="UQ116:UR116"/>
    <mergeCell ref="UU116:UV116"/>
    <mergeCell ref="UY116:UZ116"/>
    <mergeCell ref="VC116:VD116"/>
    <mergeCell ref="VG116:VH116"/>
    <mergeCell ref="VK116:VL116"/>
    <mergeCell ref="VO116:VP116"/>
    <mergeCell ref="VS116:VT116"/>
    <mergeCell ref="VW116:VX116"/>
    <mergeCell ref="WA116:WB116"/>
    <mergeCell ref="WE116:WF116"/>
    <mergeCell ref="WI116:WJ116"/>
    <mergeCell ref="WM116:WN116"/>
    <mergeCell ref="WQ116:WR116"/>
    <mergeCell ref="WU116:WV116"/>
    <mergeCell ref="WY116:WZ116"/>
    <mergeCell ref="XC116:XD116"/>
    <mergeCell ref="XG116:XH116"/>
    <mergeCell ref="XK116:XL116"/>
    <mergeCell ref="XO116:XP116"/>
    <mergeCell ref="XS116:XT116"/>
    <mergeCell ref="XW116:XX116"/>
    <mergeCell ref="YA116:YB116"/>
    <mergeCell ref="YE116:YF116"/>
    <mergeCell ref="YI116:YJ116"/>
    <mergeCell ref="YM116:YN116"/>
    <mergeCell ref="YQ116:YR116"/>
    <mergeCell ref="YU116:YV116"/>
    <mergeCell ref="YY116:YZ116"/>
    <mergeCell ref="ZC116:ZD116"/>
    <mergeCell ref="ZG116:ZH116"/>
    <mergeCell ref="ZK116:ZL116"/>
    <mergeCell ref="ZO116:ZP116"/>
    <mergeCell ref="ZS116:ZT116"/>
    <mergeCell ref="ZW116:ZX116"/>
    <mergeCell ref="AAA116:AAB116"/>
    <mergeCell ref="AAE116:AAF116"/>
    <mergeCell ref="AAI116:AAJ116"/>
    <mergeCell ref="AAM116:AAN116"/>
    <mergeCell ref="AAQ116:AAR116"/>
    <mergeCell ref="AAU116:AAV116"/>
    <mergeCell ref="AAY116:AAZ116"/>
    <mergeCell ref="ABC116:ABD116"/>
    <mergeCell ref="ABG116:ABH116"/>
    <mergeCell ref="ABK116:ABL116"/>
    <mergeCell ref="ABO116:ABP116"/>
    <mergeCell ref="ABS116:ABT116"/>
    <mergeCell ref="ABW116:ABX116"/>
    <mergeCell ref="ACA116:ACB116"/>
    <mergeCell ref="ACE116:ACF116"/>
    <mergeCell ref="ACI116:ACJ116"/>
    <mergeCell ref="ACM116:ACN116"/>
    <mergeCell ref="ACQ116:ACR116"/>
    <mergeCell ref="ACU116:ACV116"/>
    <mergeCell ref="ACY116:ACZ116"/>
    <mergeCell ref="ADC116:ADD116"/>
    <mergeCell ref="ADG116:ADH116"/>
    <mergeCell ref="ADK116:ADL116"/>
    <mergeCell ref="ADO116:ADP116"/>
    <mergeCell ref="ADS116:ADT116"/>
    <mergeCell ref="ADW116:ADX116"/>
    <mergeCell ref="AEA116:AEB116"/>
    <mergeCell ref="AEE116:AEF116"/>
    <mergeCell ref="AEI116:AEJ116"/>
    <mergeCell ref="AEM116:AEN116"/>
    <mergeCell ref="AEQ116:AER116"/>
    <mergeCell ref="AEU116:AEV116"/>
    <mergeCell ref="AEY116:AEZ116"/>
    <mergeCell ref="AFC116:AFD116"/>
    <mergeCell ref="AFG116:AFH116"/>
    <mergeCell ref="AFK116:AFL116"/>
    <mergeCell ref="AFO116:AFP116"/>
    <mergeCell ref="AFS116:AFT116"/>
    <mergeCell ref="AFW116:AFX116"/>
    <mergeCell ref="AGA116:AGB116"/>
    <mergeCell ref="AGE116:AGF116"/>
    <mergeCell ref="AGI116:AGJ116"/>
    <mergeCell ref="AGM116:AGN116"/>
    <mergeCell ref="AGQ116:AGR116"/>
    <mergeCell ref="AGU116:AGV116"/>
    <mergeCell ref="AGY116:AGZ116"/>
    <mergeCell ref="AHC116:AHD116"/>
    <mergeCell ref="AHG116:AHH116"/>
    <mergeCell ref="AHK116:AHL116"/>
    <mergeCell ref="AHO116:AHP116"/>
    <mergeCell ref="AHS116:AHT116"/>
    <mergeCell ref="AHW116:AHX116"/>
    <mergeCell ref="AIA116:AIB116"/>
    <mergeCell ref="AIE116:AIF116"/>
    <mergeCell ref="AII116:AIJ116"/>
    <mergeCell ref="AIM116:AIN116"/>
    <mergeCell ref="AIQ116:AIR116"/>
    <mergeCell ref="AIU116:AIV116"/>
    <mergeCell ref="AIY116:AIZ116"/>
    <mergeCell ref="AJC116:AJD116"/>
    <mergeCell ref="AJG116:AJH116"/>
    <mergeCell ref="AJK116:AJL116"/>
    <mergeCell ref="AJO116:AJP116"/>
    <mergeCell ref="AJS116:AJT116"/>
    <mergeCell ref="AJW116:AJX116"/>
    <mergeCell ref="AKA116:AKB116"/>
    <mergeCell ref="AKE116:AKF116"/>
    <mergeCell ref="AKI116:AKJ116"/>
    <mergeCell ref="AKM116:AKN116"/>
    <mergeCell ref="AKQ116:AKR116"/>
    <mergeCell ref="AKU116:AKV116"/>
    <mergeCell ref="AKY116:AKZ116"/>
    <mergeCell ref="ALC116:ALD116"/>
    <mergeCell ref="ALG116:ALH116"/>
    <mergeCell ref="ALK116:ALL116"/>
    <mergeCell ref="ALO116:ALP116"/>
    <mergeCell ref="ALS116:ALT116"/>
    <mergeCell ref="ALW116:ALX116"/>
    <mergeCell ref="AMA116:AMB116"/>
    <mergeCell ref="AME116:AMF116"/>
    <mergeCell ref="AMI116:AMJ116"/>
    <mergeCell ref="O117:P117"/>
    <mergeCell ref="S117:T117"/>
    <mergeCell ref="W117:X117"/>
    <mergeCell ref="AA117:AB117"/>
    <mergeCell ref="AE117:AF117"/>
    <mergeCell ref="AI117:AJ117"/>
    <mergeCell ref="AM117:AN117"/>
    <mergeCell ref="AQ117:AR117"/>
    <mergeCell ref="AU117:AV117"/>
    <mergeCell ref="AY117:AZ117"/>
    <mergeCell ref="BC117:BD117"/>
    <mergeCell ref="BG117:BH117"/>
    <mergeCell ref="BK117:BL117"/>
    <mergeCell ref="BO117:BP117"/>
    <mergeCell ref="BS117:BT117"/>
    <mergeCell ref="BW117:BX117"/>
    <mergeCell ref="CA117:CB117"/>
    <mergeCell ref="CE117:CF117"/>
    <mergeCell ref="CI117:CJ117"/>
    <mergeCell ref="CM117:CN117"/>
    <mergeCell ref="CQ117:CR117"/>
    <mergeCell ref="CU117:CV117"/>
    <mergeCell ref="CY117:CZ117"/>
    <mergeCell ref="DC117:DD117"/>
    <mergeCell ref="DG117:DH117"/>
    <mergeCell ref="DK117:DL117"/>
    <mergeCell ref="DO117:DP117"/>
    <mergeCell ref="DS117:DT117"/>
    <mergeCell ref="DW117:DX117"/>
    <mergeCell ref="EA117:EB117"/>
    <mergeCell ref="EE117:EF117"/>
    <mergeCell ref="EI117:EJ117"/>
    <mergeCell ref="EM117:EN117"/>
    <mergeCell ref="EQ117:ER117"/>
    <mergeCell ref="EU117:EV117"/>
    <mergeCell ref="EY117:EZ117"/>
    <mergeCell ref="FC117:FD117"/>
    <mergeCell ref="FG117:FH117"/>
    <mergeCell ref="FK117:FL117"/>
    <mergeCell ref="FO117:FP117"/>
    <mergeCell ref="FS117:FT117"/>
    <mergeCell ref="FW117:FX117"/>
    <mergeCell ref="GA117:GB117"/>
    <mergeCell ref="GE117:GF117"/>
    <mergeCell ref="GI117:GJ117"/>
    <mergeCell ref="GM117:GN117"/>
    <mergeCell ref="GQ117:GR117"/>
    <mergeCell ref="GU117:GV117"/>
    <mergeCell ref="GY117:GZ117"/>
    <mergeCell ref="HC117:HD117"/>
    <mergeCell ref="HG117:HH117"/>
    <mergeCell ref="HK117:HL117"/>
    <mergeCell ref="HO117:HP117"/>
    <mergeCell ref="HS117:HT117"/>
    <mergeCell ref="HW117:HX117"/>
    <mergeCell ref="IA117:IB117"/>
    <mergeCell ref="IE117:IF117"/>
    <mergeCell ref="II117:IJ117"/>
    <mergeCell ref="IM117:IN117"/>
    <mergeCell ref="IQ117:IR117"/>
    <mergeCell ref="IU117:IV117"/>
    <mergeCell ref="IY117:IZ117"/>
    <mergeCell ref="JC117:JD117"/>
    <mergeCell ref="JG117:JH117"/>
    <mergeCell ref="JK117:JL117"/>
    <mergeCell ref="JO117:JP117"/>
    <mergeCell ref="JS117:JT117"/>
    <mergeCell ref="JW117:JX117"/>
    <mergeCell ref="KA117:KB117"/>
    <mergeCell ref="KE117:KF117"/>
    <mergeCell ref="KI117:KJ117"/>
    <mergeCell ref="KM117:KN117"/>
    <mergeCell ref="KQ117:KR117"/>
    <mergeCell ref="KU117:KV117"/>
    <mergeCell ref="KY117:KZ117"/>
    <mergeCell ref="LC117:LD117"/>
    <mergeCell ref="LG117:LH117"/>
    <mergeCell ref="LK117:LL117"/>
    <mergeCell ref="LO117:LP117"/>
    <mergeCell ref="LS117:LT117"/>
    <mergeCell ref="LW117:LX117"/>
    <mergeCell ref="MA117:MB117"/>
    <mergeCell ref="ME117:MF117"/>
    <mergeCell ref="MI117:MJ117"/>
    <mergeCell ref="MM117:MN117"/>
    <mergeCell ref="MQ117:MR117"/>
    <mergeCell ref="MU117:MV117"/>
    <mergeCell ref="MY117:MZ117"/>
    <mergeCell ref="NC117:ND117"/>
    <mergeCell ref="NG117:NH117"/>
    <mergeCell ref="NK117:NL117"/>
    <mergeCell ref="NO117:NP117"/>
    <mergeCell ref="NS117:NT117"/>
    <mergeCell ref="NW117:NX117"/>
    <mergeCell ref="OA117:OB117"/>
    <mergeCell ref="OE117:OF117"/>
    <mergeCell ref="OI117:OJ117"/>
    <mergeCell ref="OM117:ON117"/>
    <mergeCell ref="OQ117:OR117"/>
    <mergeCell ref="OU117:OV117"/>
    <mergeCell ref="OY117:OZ117"/>
    <mergeCell ref="PC117:PD117"/>
    <mergeCell ref="PG117:PH117"/>
    <mergeCell ref="PK117:PL117"/>
    <mergeCell ref="PO117:PP117"/>
    <mergeCell ref="PS117:PT117"/>
    <mergeCell ref="PW117:PX117"/>
    <mergeCell ref="QA117:QB117"/>
    <mergeCell ref="QE117:QF117"/>
    <mergeCell ref="QI117:QJ117"/>
    <mergeCell ref="QM117:QN117"/>
    <mergeCell ref="QQ117:QR117"/>
    <mergeCell ref="QU117:QV117"/>
    <mergeCell ref="QY117:QZ117"/>
    <mergeCell ref="RC117:RD117"/>
    <mergeCell ref="RG117:RH117"/>
    <mergeCell ref="RK117:RL117"/>
    <mergeCell ref="RO117:RP117"/>
    <mergeCell ref="RS117:RT117"/>
    <mergeCell ref="RW117:RX117"/>
    <mergeCell ref="SA117:SB117"/>
    <mergeCell ref="SE117:SF117"/>
    <mergeCell ref="SI117:SJ117"/>
    <mergeCell ref="SM117:SN117"/>
    <mergeCell ref="SQ117:SR117"/>
    <mergeCell ref="SU117:SV117"/>
    <mergeCell ref="SY117:SZ117"/>
    <mergeCell ref="TC117:TD117"/>
    <mergeCell ref="TG117:TH117"/>
    <mergeCell ref="TK117:TL117"/>
    <mergeCell ref="TO117:TP117"/>
    <mergeCell ref="TS117:TT117"/>
    <mergeCell ref="TW117:TX117"/>
    <mergeCell ref="UA117:UB117"/>
    <mergeCell ref="UE117:UF117"/>
    <mergeCell ref="UI117:UJ117"/>
    <mergeCell ref="UM117:UN117"/>
    <mergeCell ref="UQ117:UR117"/>
    <mergeCell ref="UU117:UV117"/>
    <mergeCell ref="UY117:UZ117"/>
    <mergeCell ref="VC117:VD117"/>
    <mergeCell ref="VG117:VH117"/>
    <mergeCell ref="VK117:VL117"/>
    <mergeCell ref="VO117:VP117"/>
    <mergeCell ref="VS117:VT117"/>
    <mergeCell ref="VW117:VX117"/>
    <mergeCell ref="WA117:WB117"/>
    <mergeCell ref="WE117:WF117"/>
    <mergeCell ref="WI117:WJ117"/>
    <mergeCell ref="WM117:WN117"/>
    <mergeCell ref="WQ117:WR117"/>
    <mergeCell ref="WU117:WV117"/>
    <mergeCell ref="WY117:WZ117"/>
    <mergeCell ref="XC117:XD117"/>
    <mergeCell ref="XG117:XH117"/>
    <mergeCell ref="XK117:XL117"/>
    <mergeCell ref="XO117:XP117"/>
    <mergeCell ref="XS117:XT117"/>
    <mergeCell ref="XW117:XX117"/>
    <mergeCell ref="YA117:YB117"/>
    <mergeCell ref="YE117:YF117"/>
    <mergeCell ref="YI117:YJ117"/>
    <mergeCell ref="YM117:YN117"/>
    <mergeCell ref="YQ117:YR117"/>
    <mergeCell ref="YU117:YV117"/>
    <mergeCell ref="YY117:YZ117"/>
    <mergeCell ref="ZC117:ZD117"/>
    <mergeCell ref="ZG117:ZH117"/>
    <mergeCell ref="ZK117:ZL117"/>
    <mergeCell ref="ZO117:ZP117"/>
    <mergeCell ref="ZS117:ZT117"/>
    <mergeCell ref="ZW117:ZX117"/>
    <mergeCell ref="AAA117:AAB117"/>
    <mergeCell ref="AAE117:AAF117"/>
    <mergeCell ref="AAI117:AAJ117"/>
    <mergeCell ref="AAM117:AAN117"/>
    <mergeCell ref="AAQ117:AAR117"/>
    <mergeCell ref="AAU117:AAV117"/>
    <mergeCell ref="AAY117:AAZ117"/>
    <mergeCell ref="ABC117:ABD117"/>
    <mergeCell ref="ABG117:ABH117"/>
    <mergeCell ref="ABK117:ABL117"/>
    <mergeCell ref="ABO117:ABP117"/>
    <mergeCell ref="ABS117:ABT117"/>
    <mergeCell ref="ABW117:ABX117"/>
    <mergeCell ref="ACA117:ACB117"/>
    <mergeCell ref="ACE117:ACF117"/>
    <mergeCell ref="ACI117:ACJ117"/>
    <mergeCell ref="ACM117:ACN117"/>
    <mergeCell ref="ACQ117:ACR117"/>
    <mergeCell ref="ACU117:ACV117"/>
    <mergeCell ref="ACY117:ACZ117"/>
    <mergeCell ref="ADC117:ADD117"/>
    <mergeCell ref="ADG117:ADH117"/>
    <mergeCell ref="ADK117:ADL117"/>
    <mergeCell ref="ADO117:ADP117"/>
    <mergeCell ref="ADS117:ADT117"/>
    <mergeCell ref="ADW117:ADX117"/>
    <mergeCell ref="AEA117:AEB117"/>
    <mergeCell ref="AEE117:AEF117"/>
    <mergeCell ref="AEI117:AEJ117"/>
    <mergeCell ref="AEM117:AEN117"/>
    <mergeCell ref="AEQ117:AER117"/>
    <mergeCell ref="AEU117:AEV117"/>
    <mergeCell ref="AEY117:AEZ117"/>
    <mergeCell ref="AFC117:AFD117"/>
    <mergeCell ref="AFG117:AFH117"/>
    <mergeCell ref="AFK117:AFL117"/>
    <mergeCell ref="AFO117:AFP117"/>
    <mergeCell ref="AFS117:AFT117"/>
    <mergeCell ref="AFW117:AFX117"/>
    <mergeCell ref="AGA117:AGB117"/>
    <mergeCell ref="AGE117:AGF117"/>
    <mergeCell ref="AGI117:AGJ117"/>
    <mergeCell ref="AGM117:AGN117"/>
    <mergeCell ref="AGQ117:AGR117"/>
    <mergeCell ref="AGU117:AGV117"/>
    <mergeCell ref="AGY117:AGZ117"/>
    <mergeCell ref="AHC117:AHD117"/>
    <mergeCell ref="AHG117:AHH117"/>
    <mergeCell ref="AHK117:AHL117"/>
    <mergeCell ref="AHO117:AHP117"/>
    <mergeCell ref="AHS117:AHT117"/>
    <mergeCell ref="AHW117:AHX117"/>
    <mergeCell ref="AIA117:AIB117"/>
    <mergeCell ref="AIE117:AIF117"/>
    <mergeCell ref="AII117:AIJ117"/>
    <mergeCell ref="AIM117:AIN117"/>
    <mergeCell ref="AIQ117:AIR117"/>
    <mergeCell ref="AIU117:AIV117"/>
    <mergeCell ref="AIY117:AIZ117"/>
    <mergeCell ref="AJC117:AJD117"/>
    <mergeCell ref="AJG117:AJH117"/>
    <mergeCell ref="AJK117:AJL117"/>
    <mergeCell ref="AJO117:AJP117"/>
    <mergeCell ref="AJS117:AJT117"/>
    <mergeCell ref="AJW117:AJX117"/>
    <mergeCell ref="AKA117:AKB117"/>
    <mergeCell ref="AKE117:AKF117"/>
    <mergeCell ref="AKI117:AKJ117"/>
    <mergeCell ref="AKM117:AKN117"/>
    <mergeCell ref="AKQ117:AKR117"/>
    <mergeCell ref="AKU117:AKV117"/>
    <mergeCell ref="AKY117:AKZ117"/>
    <mergeCell ref="ALC117:ALD117"/>
    <mergeCell ref="ALG117:ALH117"/>
    <mergeCell ref="ALK117:ALL117"/>
    <mergeCell ref="ALO117:ALP117"/>
    <mergeCell ref="ALS117:ALT117"/>
    <mergeCell ref="ALW117:ALX117"/>
    <mergeCell ref="AMA117:AMB117"/>
    <mergeCell ref="AME117:AMF117"/>
    <mergeCell ref="AMI117:AMJ117"/>
    <mergeCell ref="O118:P118"/>
    <mergeCell ref="S118:T118"/>
    <mergeCell ref="W118:X118"/>
    <mergeCell ref="AA118:AB118"/>
    <mergeCell ref="AE118:AF118"/>
    <mergeCell ref="AI118:AJ118"/>
    <mergeCell ref="AM118:AN118"/>
    <mergeCell ref="AQ118:AR118"/>
    <mergeCell ref="AU118:AV118"/>
    <mergeCell ref="AY118:AZ118"/>
    <mergeCell ref="BC118:BD118"/>
    <mergeCell ref="BG118:BH118"/>
    <mergeCell ref="BK118:BL118"/>
    <mergeCell ref="BO118:BP118"/>
    <mergeCell ref="BS118:BT118"/>
    <mergeCell ref="BW118:BX118"/>
    <mergeCell ref="CA118:CB118"/>
    <mergeCell ref="CE118:CF118"/>
    <mergeCell ref="CI118:CJ118"/>
    <mergeCell ref="CM118:CN118"/>
    <mergeCell ref="CQ118:CR118"/>
    <mergeCell ref="CU118:CV118"/>
    <mergeCell ref="CY118:CZ118"/>
    <mergeCell ref="DC118:DD118"/>
    <mergeCell ref="DG118:DH118"/>
    <mergeCell ref="DK118:DL118"/>
    <mergeCell ref="DO118:DP118"/>
    <mergeCell ref="DS118:DT118"/>
    <mergeCell ref="DW118:DX118"/>
    <mergeCell ref="EA118:EB118"/>
    <mergeCell ref="EE118:EF118"/>
    <mergeCell ref="EI118:EJ118"/>
    <mergeCell ref="EM118:EN118"/>
    <mergeCell ref="EQ118:ER118"/>
    <mergeCell ref="EU118:EV118"/>
    <mergeCell ref="EY118:EZ118"/>
    <mergeCell ref="FC118:FD118"/>
    <mergeCell ref="FG118:FH118"/>
    <mergeCell ref="FK118:FL118"/>
    <mergeCell ref="FO118:FP118"/>
    <mergeCell ref="FS118:FT118"/>
    <mergeCell ref="FW118:FX118"/>
    <mergeCell ref="GA118:GB118"/>
    <mergeCell ref="GE118:GF118"/>
    <mergeCell ref="GI118:GJ118"/>
    <mergeCell ref="GM118:GN118"/>
    <mergeCell ref="GQ118:GR118"/>
    <mergeCell ref="GU118:GV118"/>
    <mergeCell ref="GY118:GZ118"/>
    <mergeCell ref="HC118:HD118"/>
    <mergeCell ref="HG118:HH118"/>
    <mergeCell ref="HK118:HL118"/>
    <mergeCell ref="HO118:HP118"/>
    <mergeCell ref="HS118:HT118"/>
    <mergeCell ref="HW118:HX118"/>
    <mergeCell ref="IA118:IB118"/>
    <mergeCell ref="IE118:IF118"/>
    <mergeCell ref="II118:IJ118"/>
    <mergeCell ref="IM118:IN118"/>
    <mergeCell ref="IQ118:IR118"/>
    <mergeCell ref="IU118:IV118"/>
    <mergeCell ref="IY118:IZ118"/>
    <mergeCell ref="JC118:JD118"/>
    <mergeCell ref="JG118:JH118"/>
    <mergeCell ref="JK118:JL118"/>
    <mergeCell ref="JO118:JP118"/>
    <mergeCell ref="JS118:JT118"/>
    <mergeCell ref="JW118:JX118"/>
    <mergeCell ref="KA118:KB118"/>
    <mergeCell ref="KE118:KF118"/>
    <mergeCell ref="KI118:KJ118"/>
    <mergeCell ref="KM118:KN118"/>
    <mergeCell ref="KQ118:KR118"/>
    <mergeCell ref="KU118:KV118"/>
    <mergeCell ref="KY118:KZ118"/>
    <mergeCell ref="LC118:LD118"/>
    <mergeCell ref="LG118:LH118"/>
    <mergeCell ref="LK118:LL118"/>
    <mergeCell ref="LO118:LP118"/>
    <mergeCell ref="LS118:LT118"/>
    <mergeCell ref="LW118:LX118"/>
    <mergeCell ref="MA118:MB118"/>
    <mergeCell ref="ME118:MF118"/>
    <mergeCell ref="MI118:MJ118"/>
    <mergeCell ref="MM118:MN118"/>
    <mergeCell ref="MQ118:MR118"/>
    <mergeCell ref="MU118:MV118"/>
    <mergeCell ref="MY118:MZ118"/>
    <mergeCell ref="NC118:ND118"/>
    <mergeCell ref="NG118:NH118"/>
    <mergeCell ref="NK118:NL118"/>
    <mergeCell ref="NO118:NP118"/>
    <mergeCell ref="NS118:NT118"/>
    <mergeCell ref="NW118:NX118"/>
    <mergeCell ref="OA118:OB118"/>
    <mergeCell ref="OE118:OF118"/>
    <mergeCell ref="OI118:OJ118"/>
    <mergeCell ref="OM118:ON118"/>
    <mergeCell ref="OQ118:OR118"/>
    <mergeCell ref="OU118:OV118"/>
    <mergeCell ref="OY118:OZ118"/>
    <mergeCell ref="PC118:PD118"/>
    <mergeCell ref="PG118:PH118"/>
    <mergeCell ref="PK118:PL118"/>
    <mergeCell ref="PO118:PP118"/>
    <mergeCell ref="PS118:PT118"/>
    <mergeCell ref="PW118:PX118"/>
    <mergeCell ref="QA118:QB118"/>
    <mergeCell ref="QE118:QF118"/>
    <mergeCell ref="QI118:QJ118"/>
    <mergeCell ref="QM118:QN118"/>
    <mergeCell ref="QQ118:QR118"/>
    <mergeCell ref="QU118:QV118"/>
    <mergeCell ref="QY118:QZ118"/>
    <mergeCell ref="RC118:RD118"/>
    <mergeCell ref="RG118:RH118"/>
    <mergeCell ref="RK118:RL118"/>
    <mergeCell ref="RO118:RP118"/>
    <mergeCell ref="RS118:RT118"/>
    <mergeCell ref="RW118:RX118"/>
    <mergeCell ref="SA118:SB118"/>
    <mergeCell ref="SE118:SF118"/>
    <mergeCell ref="SI118:SJ118"/>
    <mergeCell ref="SM118:SN118"/>
    <mergeCell ref="SQ118:SR118"/>
    <mergeCell ref="SU118:SV118"/>
    <mergeCell ref="SY118:SZ118"/>
    <mergeCell ref="TC118:TD118"/>
    <mergeCell ref="TG118:TH118"/>
    <mergeCell ref="TK118:TL118"/>
    <mergeCell ref="TO118:TP118"/>
    <mergeCell ref="TS118:TT118"/>
    <mergeCell ref="TW118:TX118"/>
    <mergeCell ref="UA118:UB118"/>
    <mergeCell ref="UE118:UF118"/>
    <mergeCell ref="UI118:UJ118"/>
    <mergeCell ref="UM118:UN118"/>
    <mergeCell ref="UQ118:UR118"/>
    <mergeCell ref="UU118:UV118"/>
    <mergeCell ref="UY118:UZ118"/>
    <mergeCell ref="VC118:VD118"/>
    <mergeCell ref="VG118:VH118"/>
    <mergeCell ref="VK118:VL118"/>
    <mergeCell ref="VO118:VP118"/>
    <mergeCell ref="VS118:VT118"/>
    <mergeCell ref="VW118:VX118"/>
    <mergeCell ref="WA118:WB118"/>
    <mergeCell ref="WE118:WF118"/>
    <mergeCell ref="WI118:WJ118"/>
    <mergeCell ref="WM118:WN118"/>
    <mergeCell ref="WQ118:WR118"/>
    <mergeCell ref="WU118:WV118"/>
    <mergeCell ref="WY118:WZ118"/>
    <mergeCell ref="XC118:XD118"/>
    <mergeCell ref="XG118:XH118"/>
    <mergeCell ref="XK118:XL118"/>
    <mergeCell ref="XO118:XP118"/>
    <mergeCell ref="XS118:XT118"/>
    <mergeCell ref="XW118:XX118"/>
    <mergeCell ref="YA118:YB118"/>
    <mergeCell ref="YE118:YF118"/>
    <mergeCell ref="YI118:YJ118"/>
    <mergeCell ref="YM118:YN118"/>
    <mergeCell ref="YQ118:YR118"/>
    <mergeCell ref="YU118:YV118"/>
    <mergeCell ref="YY118:YZ118"/>
    <mergeCell ref="ZC118:ZD118"/>
    <mergeCell ref="ZG118:ZH118"/>
    <mergeCell ref="ZK118:ZL118"/>
    <mergeCell ref="ZO118:ZP118"/>
    <mergeCell ref="ZS118:ZT118"/>
    <mergeCell ref="ZW118:ZX118"/>
    <mergeCell ref="AAA118:AAB118"/>
    <mergeCell ref="AAE118:AAF118"/>
    <mergeCell ref="AAI118:AAJ118"/>
    <mergeCell ref="AAM118:AAN118"/>
    <mergeCell ref="AAQ118:AAR118"/>
    <mergeCell ref="AAU118:AAV118"/>
    <mergeCell ref="AAY118:AAZ118"/>
    <mergeCell ref="ABC118:ABD118"/>
    <mergeCell ref="ABG118:ABH118"/>
    <mergeCell ref="ABK118:ABL118"/>
    <mergeCell ref="ABO118:ABP118"/>
    <mergeCell ref="ABS118:ABT118"/>
    <mergeCell ref="ABW118:ABX118"/>
    <mergeCell ref="ACA118:ACB118"/>
    <mergeCell ref="ACE118:ACF118"/>
    <mergeCell ref="ACI118:ACJ118"/>
    <mergeCell ref="ACM118:ACN118"/>
    <mergeCell ref="ACQ118:ACR118"/>
    <mergeCell ref="ACU118:ACV118"/>
    <mergeCell ref="ACY118:ACZ118"/>
    <mergeCell ref="ADC118:ADD118"/>
    <mergeCell ref="ADG118:ADH118"/>
    <mergeCell ref="ADK118:ADL118"/>
    <mergeCell ref="ADO118:ADP118"/>
    <mergeCell ref="ADS118:ADT118"/>
    <mergeCell ref="ADW118:ADX118"/>
    <mergeCell ref="AEA118:AEB118"/>
    <mergeCell ref="AEE118:AEF118"/>
    <mergeCell ref="AEI118:AEJ118"/>
    <mergeCell ref="AEM118:AEN118"/>
    <mergeCell ref="AEQ118:AER118"/>
    <mergeCell ref="AEU118:AEV118"/>
    <mergeCell ref="AEY118:AEZ118"/>
    <mergeCell ref="AFC118:AFD118"/>
    <mergeCell ref="AFG118:AFH118"/>
    <mergeCell ref="AFK118:AFL118"/>
    <mergeCell ref="AFO118:AFP118"/>
    <mergeCell ref="AFS118:AFT118"/>
    <mergeCell ref="AFW118:AFX118"/>
    <mergeCell ref="AGA118:AGB118"/>
    <mergeCell ref="AGE118:AGF118"/>
    <mergeCell ref="AGI118:AGJ118"/>
    <mergeCell ref="AGM118:AGN118"/>
    <mergeCell ref="AGQ118:AGR118"/>
    <mergeCell ref="AGU118:AGV118"/>
    <mergeCell ref="AGY118:AGZ118"/>
    <mergeCell ref="AHC118:AHD118"/>
    <mergeCell ref="AHG118:AHH118"/>
    <mergeCell ref="AHK118:AHL118"/>
    <mergeCell ref="AHO118:AHP118"/>
    <mergeCell ref="AHS118:AHT118"/>
    <mergeCell ref="AHW118:AHX118"/>
    <mergeCell ref="AIA118:AIB118"/>
    <mergeCell ref="AIE118:AIF118"/>
    <mergeCell ref="AII118:AIJ118"/>
    <mergeCell ref="AIM118:AIN118"/>
    <mergeCell ref="AIQ118:AIR118"/>
    <mergeCell ref="AIU118:AIV118"/>
    <mergeCell ref="AIY118:AIZ118"/>
    <mergeCell ref="AJC118:AJD118"/>
    <mergeCell ref="AJG118:AJH118"/>
    <mergeCell ref="AJK118:AJL118"/>
    <mergeCell ref="AJO118:AJP118"/>
    <mergeCell ref="AJS118:AJT118"/>
    <mergeCell ref="AJW118:AJX118"/>
    <mergeCell ref="AKA118:AKB118"/>
    <mergeCell ref="AKE118:AKF118"/>
    <mergeCell ref="AKI118:AKJ118"/>
    <mergeCell ref="AKM118:AKN118"/>
    <mergeCell ref="AKQ118:AKR118"/>
    <mergeCell ref="AKU118:AKV118"/>
    <mergeCell ref="AKY118:AKZ118"/>
    <mergeCell ref="ALC118:ALD118"/>
    <mergeCell ref="ALG118:ALH118"/>
    <mergeCell ref="ALK118:ALL118"/>
    <mergeCell ref="ALO118:ALP118"/>
    <mergeCell ref="ALS118:ALT118"/>
    <mergeCell ref="ALW118:ALX118"/>
    <mergeCell ref="AMA118:AMB118"/>
    <mergeCell ref="AME118:AMF118"/>
    <mergeCell ref="AMI118:AMJ118"/>
    <mergeCell ref="O119:P119"/>
    <mergeCell ref="S119:T119"/>
    <mergeCell ref="W119:X119"/>
    <mergeCell ref="AA119:AB119"/>
    <mergeCell ref="AE119:AF119"/>
    <mergeCell ref="AI119:AJ119"/>
    <mergeCell ref="AM119:AN119"/>
    <mergeCell ref="AQ119:AR119"/>
    <mergeCell ref="AU119:AV119"/>
    <mergeCell ref="AY119:AZ119"/>
    <mergeCell ref="BC119:BD119"/>
    <mergeCell ref="BG119:BH119"/>
    <mergeCell ref="BK119:BL119"/>
    <mergeCell ref="BO119:BP119"/>
    <mergeCell ref="BS119:BT119"/>
    <mergeCell ref="BW119:BX119"/>
    <mergeCell ref="CA119:CB119"/>
    <mergeCell ref="CE119:CF119"/>
    <mergeCell ref="CI119:CJ119"/>
    <mergeCell ref="CM119:CN119"/>
    <mergeCell ref="CQ119:CR119"/>
    <mergeCell ref="CU119:CV119"/>
    <mergeCell ref="CY119:CZ119"/>
    <mergeCell ref="DC119:DD119"/>
    <mergeCell ref="DG119:DH119"/>
    <mergeCell ref="DK119:DL119"/>
    <mergeCell ref="DO119:DP119"/>
    <mergeCell ref="DS119:DT119"/>
    <mergeCell ref="DW119:DX119"/>
    <mergeCell ref="EA119:EB119"/>
    <mergeCell ref="EE119:EF119"/>
    <mergeCell ref="EI119:EJ119"/>
    <mergeCell ref="EM119:EN119"/>
    <mergeCell ref="EQ119:ER119"/>
    <mergeCell ref="EU119:EV119"/>
    <mergeCell ref="EY119:EZ119"/>
    <mergeCell ref="FC119:FD119"/>
    <mergeCell ref="FG119:FH119"/>
    <mergeCell ref="FK119:FL119"/>
    <mergeCell ref="FO119:FP119"/>
    <mergeCell ref="FS119:FT119"/>
    <mergeCell ref="FW119:FX119"/>
    <mergeCell ref="GA119:GB119"/>
    <mergeCell ref="GE119:GF119"/>
    <mergeCell ref="GI119:GJ119"/>
    <mergeCell ref="GM119:GN119"/>
    <mergeCell ref="GQ119:GR119"/>
    <mergeCell ref="GU119:GV119"/>
    <mergeCell ref="GY119:GZ119"/>
    <mergeCell ref="HC119:HD119"/>
    <mergeCell ref="HG119:HH119"/>
    <mergeCell ref="HK119:HL119"/>
    <mergeCell ref="HO119:HP119"/>
    <mergeCell ref="HS119:HT119"/>
    <mergeCell ref="HW119:HX119"/>
    <mergeCell ref="IA119:IB119"/>
    <mergeCell ref="IE119:IF119"/>
    <mergeCell ref="II119:IJ119"/>
    <mergeCell ref="IM119:IN119"/>
    <mergeCell ref="IQ119:IR119"/>
    <mergeCell ref="IU119:IV119"/>
    <mergeCell ref="IY119:IZ119"/>
    <mergeCell ref="JC119:JD119"/>
    <mergeCell ref="JG119:JH119"/>
    <mergeCell ref="JK119:JL119"/>
    <mergeCell ref="JO119:JP119"/>
    <mergeCell ref="JS119:JT119"/>
    <mergeCell ref="JW119:JX119"/>
    <mergeCell ref="KA119:KB119"/>
    <mergeCell ref="KE119:KF119"/>
    <mergeCell ref="KI119:KJ119"/>
    <mergeCell ref="KM119:KN119"/>
    <mergeCell ref="KQ119:KR119"/>
    <mergeCell ref="KU119:KV119"/>
    <mergeCell ref="KY119:KZ119"/>
    <mergeCell ref="LC119:LD119"/>
    <mergeCell ref="LG119:LH119"/>
    <mergeCell ref="LK119:LL119"/>
    <mergeCell ref="LO119:LP119"/>
    <mergeCell ref="LS119:LT119"/>
    <mergeCell ref="LW119:LX119"/>
    <mergeCell ref="MA119:MB119"/>
    <mergeCell ref="ME119:MF119"/>
    <mergeCell ref="MI119:MJ119"/>
    <mergeCell ref="MM119:MN119"/>
    <mergeCell ref="MQ119:MR119"/>
    <mergeCell ref="MU119:MV119"/>
    <mergeCell ref="MY119:MZ119"/>
    <mergeCell ref="NC119:ND119"/>
    <mergeCell ref="NG119:NH119"/>
    <mergeCell ref="NK119:NL119"/>
    <mergeCell ref="NO119:NP119"/>
    <mergeCell ref="NS119:NT119"/>
    <mergeCell ref="NW119:NX119"/>
    <mergeCell ref="OA119:OB119"/>
    <mergeCell ref="OE119:OF119"/>
    <mergeCell ref="OI119:OJ119"/>
    <mergeCell ref="OM119:ON119"/>
    <mergeCell ref="OQ119:OR119"/>
    <mergeCell ref="OU119:OV119"/>
    <mergeCell ref="OY119:OZ119"/>
    <mergeCell ref="PC119:PD119"/>
    <mergeCell ref="PG119:PH119"/>
    <mergeCell ref="PK119:PL119"/>
    <mergeCell ref="PO119:PP119"/>
    <mergeCell ref="PS119:PT119"/>
    <mergeCell ref="PW119:PX119"/>
    <mergeCell ref="QA119:QB119"/>
    <mergeCell ref="QE119:QF119"/>
    <mergeCell ref="QI119:QJ119"/>
    <mergeCell ref="QM119:QN119"/>
    <mergeCell ref="QQ119:QR119"/>
    <mergeCell ref="QU119:QV119"/>
    <mergeCell ref="QY119:QZ119"/>
    <mergeCell ref="RC119:RD119"/>
    <mergeCell ref="RG119:RH119"/>
    <mergeCell ref="RK119:RL119"/>
    <mergeCell ref="RO119:RP119"/>
    <mergeCell ref="RS119:RT119"/>
    <mergeCell ref="RW119:RX119"/>
    <mergeCell ref="SA119:SB119"/>
    <mergeCell ref="SE119:SF119"/>
    <mergeCell ref="SI119:SJ119"/>
    <mergeCell ref="SM119:SN119"/>
    <mergeCell ref="SQ119:SR119"/>
    <mergeCell ref="SU119:SV119"/>
    <mergeCell ref="SY119:SZ119"/>
    <mergeCell ref="TC119:TD119"/>
    <mergeCell ref="TG119:TH119"/>
    <mergeCell ref="TK119:TL119"/>
    <mergeCell ref="TO119:TP119"/>
    <mergeCell ref="TS119:TT119"/>
    <mergeCell ref="TW119:TX119"/>
    <mergeCell ref="UA119:UB119"/>
    <mergeCell ref="UE119:UF119"/>
    <mergeCell ref="UI119:UJ119"/>
    <mergeCell ref="UM119:UN119"/>
    <mergeCell ref="UQ119:UR119"/>
    <mergeCell ref="UU119:UV119"/>
    <mergeCell ref="UY119:UZ119"/>
    <mergeCell ref="VC119:VD119"/>
    <mergeCell ref="VG119:VH119"/>
    <mergeCell ref="VK119:VL119"/>
    <mergeCell ref="VO119:VP119"/>
    <mergeCell ref="VS119:VT119"/>
    <mergeCell ref="VW119:VX119"/>
    <mergeCell ref="WA119:WB119"/>
    <mergeCell ref="WE119:WF119"/>
    <mergeCell ref="WI119:WJ119"/>
    <mergeCell ref="WM119:WN119"/>
    <mergeCell ref="WQ119:WR119"/>
    <mergeCell ref="WU119:WV119"/>
    <mergeCell ref="WY119:WZ119"/>
    <mergeCell ref="XC119:XD119"/>
    <mergeCell ref="XG119:XH119"/>
    <mergeCell ref="XK119:XL119"/>
    <mergeCell ref="XO119:XP119"/>
    <mergeCell ref="XS119:XT119"/>
    <mergeCell ref="XW119:XX119"/>
    <mergeCell ref="YA119:YB119"/>
    <mergeCell ref="YE119:YF119"/>
    <mergeCell ref="YI119:YJ119"/>
    <mergeCell ref="YM119:YN119"/>
    <mergeCell ref="YQ119:YR119"/>
    <mergeCell ref="YU119:YV119"/>
    <mergeCell ref="YY119:YZ119"/>
    <mergeCell ref="ZC119:ZD119"/>
    <mergeCell ref="ZG119:ZH119"/>
    <mergeCell ref="ZK119:ZL119"/>
    <mergeCell ref="ZO119:ZP119"/>
    <mergeCell ref="ZS119:ZT119"/>
    <mergeCell ref="ZW119:ZX119"/>
    <mergeCell ref="AAA119:AAB119"/>
    <mergeCell ref="AAE119:AAF119"/>
    <mergeCell ref="AAI119:AAJ119"/>
    <mergeCell ref="AAM119:AAN119"/>
    <mergeCell ref="AAQ119:AAR119"/>
    <mergeCell ref="AAU119:AAV119"/>
    <mergeCell ref="AAY119:AAZ119"/>
    <mergeCell ref="ABC119:ABD119"/>
    <mergeCell ref="ABG119:ABH119"/>
    <mergeCell ref="ABK119:ABL119"/>
    <mergeCell ref="ABO119:ABP119"/>
    <mergeCell ref="ABS119:ABT119"/>
    <mergeCell ref="ABW119:ABX119"/>
    <mergeCell ref="ACA119:ACB119"/>
    <mergeCell ref="ACE119:ACF119"/>
    <mergeCell ref="ACI119:ACJ119"/>
    <mergeCell ref="ACM119:ACN119"/>
    <mergeCell ref="ACQ119:ACR119"/>
    <mergeCell ref="ACU119:ACV119"/>
    <mergeCell ref="ACY119:ACZ119"/>
    <mergeCell ref="ADC119:ADD119"/>
    <mergeCell ref="ADG119:ADH119"/>
    <mergeCell ref="ADK119:ADL119"/>
    <mergeCell ref="ADO119:ADP119"/>
    <mergeCell ref="ADS119:ADT119"/>
    <mergeCell ref="ADW119:ADX119"/>
    <mergeCell ref="AEA119:AEB119"/>
    <mergeCell ref="AEE119:AEF119"/>
    <mergeCell ref="AEI119:AEJ119"/>
    <mergeCell ref="AEM119:AEN119"/>
    <mergeCell ref="AEQ119:AER119"/>
    <mergeCell ref="AEU119:AEV119"/>
    <mergeCell ref="AEY119:AEZ119"/>
    <mergeCell ref="AFC119:AFD119"/>
    <mergeCell ref="AFG119:AFH119"/>
    <mergeCell ref="AFK119:AFL119"/>
    <mergeCell ref="AFO119:AFP119"/>
    <mergeCell ref="AFS119:AFT119"/>
    <mergeCell ref="AFW119:AFX119"/>
    <mergeCell ref="AGA119:AGB119"/>
    <mergeCell ref="AGE119:AGF119"/>
    <mergeCell ref="AGI119:AGJ119"/>
    <mergeCell ref="AGM119:AGN119"/>
    <mergeCell ref="AGQ119:AGR119"/>
    <mergeCell ref="AGU119:AGV119"/>
    <mergeCell ref="AGY119:AGZ119"/>
    <mergeCell ref="AHC119:AHD119"/>
    <mergeCell ref="AHG119:AHH119"/>
    <mergeCell ref="AHK119:AHL119"/>
    <mergeCell ref="AHO119:AHP119"/>
    <mergeCell ref="AHS119:AHT119"/>
    <mergeCell ref="AHW119:AHX119"/>
    <mergeCell ref="AIA119:AIB119"/>
    <mergeCell ref="AIE119:AIF119"/>
    <mergeCell ref="AII119:AIJ119"/>
    <mergeCell ref="AIM119:AIN119"/>
    <mergeCell ref="AIQ119:AIR119"/>
    <mergeCell ref="AIU119:AIV119"/>
    <mergeCell ref="AIY119:AIZ119"/>
    <mergeCell ref="AJC119:AJD119"/>
    <mergeCell ref="AJG119:AJH119"/>
    <mergeCell ref="AJK119:AJL119"/>
    <mergeCell ref="AJO119:AJP119"/>
    <mergeCell ref="AJS119:AJT119"/>
    <mergeCell ref="AJW119:AJX119"/>
    <mergeCell ref="AKA119:AKB119"/>
    <mergeCell ref="AKE119:AKF119"/>
    <mergeCell ref="AKI119:AKJ119"/>
    <mergeCell ref="AKM119:AKN119"/>
    <mergeCell ref="AKQ119:AKR119"/>
    <mergeCell ref="AKU119:AKV119"/>
    <mergeCell ref="AKY119:AKZ119"/>
    <mergeCell ref="ALC119:ALD119"/>
    <mergeCell ref="ALG119:ALH119"/>
    <mergeCell ref="ALK119:ALL119"/>
    <mergeCell ref="ALO119:ALP119"/>
    <mergeCell ref="ALS119:ALT119"/>
    <mergeCell ref="ALW119:ALX119"/>
    <mergeCell ref="AMA119:AMB119"/>
    <mergeCell ref="AME119:AMF119"/>
    <mergeCell ref="AMI119:AMJ119"/>
    <mergeCell ref="O120:P120"/>
    <mergeCell ref="S120:T120"/>
    <mergeCell ref="W120:X120"/>
    <mergeCell ref="AA120:AB120"/>
    <mergeCell ref="AE120:AF120"/>
    <mergeCell ref="AI120:AJ120"/>
    <mergeCell ref="AM120:AN120"/>
    <mergeCell ref="AQ120:AR120"/>
    <mergeCell ref="AU120:AV120"/>
    <mergeCell ref="AY120:AZ120"/>
    <mergeCell ref="BC120:BD120"/>
    <mergeCell ref="BG120:BH120"/>
    <mergeCell ref="BK120:BL120"/>
    <mergeCell ref="BO120:BP120"/>
    <mergeCell ref="BS120:BT120"/>
    <mergeCell ref="BW120:BX120"/>
    <mergeCell ref="CA120:CB120"/>
    <mergeCell ref="CE120:CF120"/>
    <mergeCell ref="CI120:CJ120"/>
    <mergeCell ref="CM120:CN120"/>
    <mergeCell ref="CQ120:CR120"/>
    <mergeCell ref="CU120:CV120"/>
    <mergeCell ref="CY120:CZ120"/>
    <mergeCell ref="DC120:DD120"/>
    <mergeCell ref="DG120:DH120"/>
    <mergeCell ref="DK120:DL120"/>
    <mergeCell ref="DO120:DP120"/>
    <mergeCell ref="DS120:DT120"/>
    <mergeCell ref="DW120:DX120"/>
    <mergeCell ref="EA120:EB120"/>
    <mergeCell ref="EE120:EF120"/>
    <mergeCell ref="EI120:EJ120"/>
    <mergeCell ref="EM120:EN120"/>
    <mergeCell ref="EQ120:ER120"/>
    <mergeCell ref="EU120:EV120"/>
    <mergeCell ref="EY120:EZ120"/>
    <mergeCell ref="FC120:FD120"/>
    <mergeCell ref="FG120:FH120"/>
    <mergeCell ref="FK120:FL120"/>
    <mergeCell ref="FO120:FP120"/>
    <mergeCell ref="FS120:FT120"/>
    <mergeCell ref="FW120:FX120"/>
    <mergeCell ref="GA120:GB120"/>
    <mergeCell ref="GE120:GF120"/>
    <mergeCell ref="GI120:GJ120"/>
    <mergeCell ref="GM120:GN120"/>
    <mergeCell ref="GQ120:GR120"/>
    <mergeCell ref="GU120:GV120"/>
    <mergeCell ref="GY120:GZ120"/>
    <mergeCell ref="HC120:HD120"/>
    <mergeCell ref="HG120:HH120"/>
    <mergeCell ref="HK120:HL120"/>
    <mergeCell ref="HO120:HP120"/>
    <mergeCell ref="HS120:HT120"/>
    <mergeCell ref="HW120:HX120"/>
    <mergeCell ref="IA120:IB120"/>
    <mergeCell ref="IE120:IF120"/>
    <mergeCell ref="II120:IJ120"/>
    <mergeCell ref="IM120:IN120"/>
    <mergeCell ref="IQ120:IR120"/>
    <mergeCell ref="IU120:IV120"/>
    <mergeCell ref="IY120:IZ120"/>
    <mergeCell ref="JC120:JD120"/>
    <mergeCell ref="JG120:JH120"/>
    <mergeCell ref="JK120:JL120"/>
    <mergeCell ref="JO120:JP120"/>
    <mergeCell ref="JS120:JT120"/>
    <mergeCell ref="JW120:JX120"/>
    <mergeCell ref="KA120:KB120"/>
    <mergeCell ref="KE120:KF120"/>
    <mergeCell ref="KI120:KJ120"/>
    <mergeCell ref="KM120:KN120"/>
    <mergeCell ref="KQ120:KR120"/>
    <mergeCell ref="KU120:KV120"/>
    <mergeCell ref="KY120:KZ120"/>
    <mergeCell ref="LC120:LD120"/>
    <mergeCell ref="LG120:LH120"/>
    <mergeCell ref="LK120:LL120"/>
    <mergeCell ref="LO120:LP120"/>
    <mergeCell ref="LS120:LT120"/>
    <mergeCell ref="LW120:LX120"/>
    <mergeCell ref="MA120:MB120"/>
    <mergeCell ref="ME120:MF120"/>
    <mergeCell ref="MI120:MJ120"/>
    <mergeCell ref="MM120:MN120"/>
    <mergeCell ref="MQ120:MR120"/>
    <mergeCell ref="MU120:MV120"/>
    <mergeCell ref="MY120:MZ120"/>
    <mergeCell ref="NC120:ND120"/>
    <mergeCell ref="NG120:NH120"/>
    <mergeCell ref="NK120:NL120"/>
    <mergeCell ref="NO120:NP120"/>
    <mergeCell ref="NS120:NT120"/>
    <mergeCell ref="NW120:NX120"/>
    <mergeCell ref="OA120:OB120"/>
    <mergeCell ref="OE120:OF120"/>
    <mergeCell ref="OI120:OJ120"/>
    <mergeCell ref="OM120:ON120"/>
    <mergeCell ref="OQ120:OR120"/>
    <mergeCell ref="OU120:OV120"/>
    <mergeCell ref="OY120:OZ120"/>
    <mergeCell ref="PC120:PD120"/>
    <mergeCell ref="PG120:PH120"/>
    <mergeCell ref="PK120:PL120"/>
    <mergeCell ref="PO120:PP120"/>
    <mergeCell ref="PS120:PT120"/>
    <mergeCell ref="PW120:PX120"/>
    <mergeCell ref="QA120:QB120"/>
    <mergeCell ref="QE120:QF120"/>
    <mergeCell ref="QI120:QJ120"/>
    <mergeCell ref="QM120:QN120"/>
    <mergeCell ref="QQ120:QR120"/>
    <mergeCell ref="QU120:QV120"/>
    <mergeCell ref="QY120:QZ120"/>
    <mergeCell ref="RC120:RD120"/>
    <mergeCell ref="RG120:RH120"/>
    <mergeCell ref="RK120:RL120"/>
    <mergeCell ref="RO120:RP120"/>
    <mergeCell ref="RS120:RT120"/>
    <mergeCell ref="RW120:RX120"/>
    <mergeCell ref="SA120:SB120"/>
    <mergeCell ref="SE120:SF120"/>
    <mergeCell ref="SI120:SJ120"/>
    <mergeCell ref="SM120:SN120"/>
    <mergeCell ref="SQ120:SR120"/>
    <mergeCell ref="SU120:SV120"/>
    <mergeCell ref="SY120:SZ120"/>
    <mergeCell ref="TC120:TD120"/>
    <mergeCell ref="TG120:TH120"/>
    <mergeCell ref="TK120:TL120"/>
    <mergeCell ref="TO120:TP120"/>
    <mergeCell ref="TS120:TT120"/>
    <mergeCell ref="TW120:TX120"/>
    <mergeCell ref="UA120:UB120"/>
    <mergeCell ref="UE120:UF120"/>
    <mergeCell ref="UI120:UJ120"/>
    <mergeCell ref="UM120:UN120"/>
    <mergeCell ref="UQ120:UR120"/>
    <mergeCell ref="UU120:UV120"/>
    <mergeCell ref="UY120:UZ120"/>
    <mergeCell ref="VC120:VD120"/>
    <mergeCell ref="VG120:VH120"/>
    <mergeCell ref="VK120:VL120"/>
    <mergeCell ref="VO120:VP120"/>
    <mergeCell ref="VS120:VT120"/>
    <mergeCell ref="VW120:VX120"/>
    <mergeCell ref="WA120:WB120"/>
    <mergeCell ref="WE120:WF120"/>
    <mergeCell ref="WI120:WJ120"/>
    <mergeCell ref="WM120:WN120"/>
    <mergeCell ref="WQ120:WR120"/>
    <mergeCell ref="WU120:WV120"/>
    <mergeCell ref="WY120:WZ120"/>
    <mergeCell ref="XC120:XD120"/>
    <mergeCell ref="XG120:XH120"/>
    <mergeCell ref="XK120:XL120"/>
    <mergeCell ref="XO120:XP120"/>
    <mergeCell ref="XS120:XT120"/>
    <mergeCell ref="XW120:XX120"/>
    <mergeCell ref="YA120:YB120"/>
    <mergeCell ref="YE120:YF120"/>
    <mergeCell ref="YI120:YJ120"/>
    <mergeCell ref="YM120:YN120"/>
    <mergeCell ref="YQ120:YR120"/>
    <mergeCell ref="YU120:YV120"/>
    <mergeCell ref="YY120:YZ120"/>
    <mergeCell ref="ZC120:ZD120"/>
    <mergeCell ref="ZG120:ZH120"/>
    <mergeCell ref="ZK120:ZL120"/>
    <mergeCell ref="ZO120:ZP120"/>
    <mergeCell ref="ZS120:ZT120"/>
    <mergeCell ref="ZW120:ZX120"/>
    <mergeCell ref="AAA120:AAB120"/>
    <mergeCell ref="AAE120:AAF120"/>
    <mergeCell ref="AAI120:AAJ120"/>
    <mergeCell ref="AAM120:AAN120"/>
    <mergeCell ref="AAQ120:AAR120"/>
    <mergeCell ref="AAU120:AAV120"/>
    <mergeCell ref="AAY120:AAZ120"/>
    <mergeCell ref="ABC120:ABD120"/>
    <mergeCell ref="ABG120:ABH120"/>
    <mergeCell ref="ABK120:ABL120"/>
    <mergeCell ref="ABO120:ABP120"/>
    <mergeCell ref="ABS120:ABT120"/>
    <mergeCell ref="ABW120:ABX120"/>
    <mergeCell ref="ACA120:ACB120"/>
    <mergeCell ref="ACE120:ACF120"/>
    <mergeCell ref="ACI120:ACJ120"/>
    <mergeCell ref="ACM120:ACN120"/>
    <mergeCell ref="ACQ120:ACR120"/>
    <mergeCell ref="ACU120:ACV120"/>
    <mergeCell ref="ACY120:ACZ120"/>
    <mergeCell ref="ADC120:ADD120"/>
    <mergeCell ref="ADG120:ADH120"/>
    <mergeCell ref="ADK120:ADL120"/>
    <mergeCell ref="ADO120:ADP120"/>
    <mergeCell ref="ADS120:ADT120"/>
    <mergeCell ref="ADW120:ADX120"/>
    <mergeCell ref="AEA120:AEB120"/>
    <mergeCell ref="AEE120:AEF120"/>
    <mergeCell ref="AEI120:AEJ120"/>
    <mergeCell ref="AEM120:AEN120"/>
    <mergeCell ref="AEQ120:AER120"/>
    <mergeCell ref="AEU120:AEV120"/>
    <mergeCell ref="AEY120:AEZ120"/>
    <mergeCell ref="AFC120:AFD120"/>
    <mergeCell ref="AFG120:AFH120"/>
    <mergeCell ref="AFK120:AFL120"/>
    <mergeCell ref="AFO120:AFP120"/>
    <mergeCell ref="AFS120:AFT120"/>
    <mergeCell ref="AFW120:AFX120"/>
    <mergeCell ref="AGA120:AGB120"/>
    <mergeCell ref="AGE120:AGF120"/>
    <mergeCell ref="AGI120:AGJ120"/>
    <mergeCell ref="AGM120:AGN120"/>
    <mergeCell ref="AGQ120:AGR120"/>
    <mergeCell ref="AGU120:AGV120"/>
    <mergeCell ref="AGY120:AGZ120"/>
    <mergeCell ref="AHC120:AHD120"/>
    <mergeCell ref="AHG120:AHH120"/>
    <mergeCell ref="AHK120:AHL120"/>
    <mergeCell ref="AHO120:AHP120"/>
    <mergeCell ref="AHS120:AHT120"/>
    <mergeCell ref="AHW120:AHX120"/>
    <mergeCell ref="AIA120:AIB120"/>
    <mergeCell ref="AIE120:AIF120"/>
    <mergeCell ref="AII120:AIJ120"/>
    <mergeCell ref="AIM120:AIN120"/>
    <mergeCell ref="AIQ120:AIR120"/>
    <mergeCell ref="AIU120:AIV120"/>
    <mergeCell ref="AIY120:AIZ120"/>
    <mergeCell ref="AJC120:AJD120"/>
    <mergeCell ref="AJG120:AJH120"/>
    <mergeCell ref="AJK120:AJL120"/>
    <mergeCell ref="AJO120:AJP120"/>
    <mergeCell ref="AJS120:AJT120"/>
    <mergeCell ref="AJW120:AJX120"/>
    <mergeCell ref="AKA120:AKB120"/>
    <mergeCell ref="AKE120:AKF120"/>
    <mergeCell ref="AKI120:AKJ120"/>
    <mergeCell ref="AKM120:AKN120"/>
    <mergeCell ref="AKQ120:AKR120"/>
    <mergeCell ref="AKU120:AKV120"/>
    <mergeCell ref="AKY120:AKZ120"/>
    <mergeCell ref="ALC120:ALD120"/>
    <mergeCell ref="ALG120:ALH120"/>
    <mergeCell ref="ALK120:ALL120"/>
    <mergeCell ref="ALO120:ALP120"/>
    <mergeCell ref="ALS120:ALT120"/>
    <mergeCell ref="ALW120:ALX120"/>
    <mergeCell ref="AMA120:AMB120"/>
    <mergeCell ref="AME120:AMF120"/>
    <mergeCell ref="AMI120:AMJ120"/>
    <mergeCell ref="O121:P121"/>
    <mergeCell ref="S121:T121"/>
    <mergeCell ref="W121:X121"/>
    <mergeCell ref="AA121:AB121"/>
    <mergeCell ref="AE121:AF121"/>
    <mergeCell ref="AI121:AJ121"/>
    <mergeCell ref="AM121:AN121"/>
    <mergeCell ref="AQ121:AR121"/>
    <mergeCell ref="AU121:AV121"/>
    <mergeCell ref="AY121:AZ121"/>
    <mergeCell ref="BC121:BD121"/>
    <mergeCell ref="BG121:BH121"/>
    <mergeCell ref="BK121:BL121"/>
    <mergeCell ref="BO121:BP121"/>
    <mergeCell ref="BS121:BT121"/>
    <mergeCell ref="BW121:BX121"/>
    <mergeCell ref="CA121:CB121"/>
    <mergeCell ref="CE121:CF121"/>
    <mergeCell ref="CI121:CJ121"/>
    <mergeCell ref="CM121:CN121"/>
    <mergeCell ref="CQ121:CR121"/>
    <mergeCell ref="CU121:CV121"/>
    <mergeCell ref="CY121:CZ121"/>
    <mergeCell ref="DC121:DD121"/>
    <mergeCell ref="DG121:DH121"/>
    <mergeCell ref="DK121:DL121"/>
    <mergeCell ref="DO121:DP121"/>
    <mergeCell ref="DS121:DT121"/>
    <mergeCell ref="DW121:DX121"/>
    <mergeCell ref="EA121:EB121"/>
    <mergeCell ref="EE121:EF121"/>
    <mergeCell ref="EI121:EJ121"/>
    <mergeCell ref="EM121:EN121"/>
    <mergeCell ref="EQ121:ER121"/>
    <mergeCell ref="EU121:EV121"/>
    <mergeCell ref="EY121:EZ121"/>
    <mergeCell ref="FC121:FD121"/>
    <mergeCell ref="FG121:FH121"/>
    <mergeCell ref="FK121:FL121"/>
    <mergeCell ref="FO121:FP121"/>
    <mergeCell ref="FS121:FT121"/>
    <mergeCell ref="FW121:FX121"/>
    <mergeCell ref="GA121:GB121"/>
    <mergeCell ref="GE121:GF121"/>
    <mergeCell ref="GI121:GJ121"/>
    <mergeCell ref="GM121:GN121"/>
    <mergeCell ref="GQ121:GR121"/>
    <mergeCell ref="GU121:GV121"/>
    <mergeCell ref="GY121:GZ121"/>
    <mergeCell ref="HC121:HD121"/>
    <mergeCell ref="HG121:HH121"/>
    <mergeCell ref="HK121:HL121"/>
    <mergeCell ref="HO121:HP121"/>
    <mergeCell ref="HS121:HT121"/>
    <mergeCell ref="HW121:HX121"/>
    <mergeCell ref="IA121:IB121"/>
    <mergeCell ref="IE121:IF121"/>
    <mergeCell ref="II121:IJ121"/>
    <mergeCell ref="IM121:IN121"/>
    <mergeCell ref="IQ121:IR121"/>
    <mergeCell ref="IU121:IV121"/>
    <mergeCell ref="IY121:IZ121"/>
    <mergeCell ref="JC121:JD121"/>
    <mergeCell ref="JG121:JH121"/>
    <mergeCell ref="JK121:JL121"/>
    <mergeCell ref="JO121:JP121"/>
    <mergeCell ref="JS121:JT121"/>
    <mergeCell ref="JW121:JX121"/>
    <mergeCell ref="KA121:KB121"/>
    <mergeCell ref="KE121:KF121"/>
    <mergeCell ref="KI121:KJ121"/>
    <mergeCell ref="KM121:KN121"/>
    <mergeCell ref="KQ121:KR121"/>
    <mergeCell ref="KU121:KV121"/>
    <mergeCell ref="KY121:KZ121"/>
    <mergeCell ref="LC121:LD121"/>
    <mergeCell ref="LG121:LH121"/>
    <mergeCell ref="LK121:LL121"/>
    <mergeCell ref="LO121:LP121"/>
    <mergeCell ref="LS121:LT121"/>
    <mergeCell ref="LW121:LX121"/>
    <mergeCell ref="MA121:MB121"/>
    <mergeCell ref="ME121:MF121"/>
    <mergeCell ref="MI121:MJ121"/>
    <mergeCell ref="MM121:MN121"/>
    <mergeCell ref="MQ121:MR121"/>
    <mergeCell ref="MU121:MV121"/>
    <mergeCell ref="MY121:MZ121"/>
    <mergeCell ref="NC121:ND121"/>
    <mergeCell ref="NG121:NH121"/>
    <mergeCell ref="NK121:NL121"/>
    <mergeCell ref="NO121:NP121"/>
    <mergeCell ref="NS121:NT121"/>
    <mergeCell ref="NW121:NX121"/>
    <mergeCell ref="OA121:OB121"/>
    <mergeCell ref="OE121:OF121"/>
    <mergeCell ref="OI121:OJ121"/>
    <mergeCell ref="OM121:ON121"/>
    <mergeCell ref="OQ121:OR121"/>
    <mergeCell ref="OU121:OV121"/>
    <mergeCell ref="OY121:OZ121"/>
    <mergeCell ref="PC121:PD121"/>
    <mergeCell ref="PG121:PH121"/>
    <mergeCell ref="PK121:PL121"/>
    <mergeCell ref="PO121:PP121"/>
    <mergeCell ref="PS121:PT121"/>
    <mergeCell ref="PW121:PX121"/>
    <mergeCell ref="QA121:QB121"/>
    <mergeCell ref="QE121:QF121"/>
    <mergeCell ref="QI121:QJ121"/>
    <mergeCell ref="QM121:QN121"/>
    <mergeCell ref="QQ121:QR121"/>
    <mergeCell ref="QU121:QV121"/>
    <mergeCell ref="QY121:QZ121"/>
    <mergeCell ref="RC121:RD121"/>
    <mergeCell ref="RG121:RH121"/>
    <mergeCell ref="RK121:RL121"/>
    <mergeCell ref="RO121:RP121"/>
    <mergeCell ref="RS121:RT121"/>
    <mergeCell ref="RW121:RX121"/>
    <mergeCell ref="SA121:SB121"/>
    <mergeCell ref="SE121:SF121"/>
    <mergeCell ref="SI121:SJ121"/>
    <mergeCell ref="SM121:SN121"/>
    <mergeCell ref="SQ121:SR121"/>
    <mergeCell ref="SU121:SV121"/>
    <mergeCell ref="SY121:SZ121"/>
    <mergeCell ref="TC121:TD121"/>
    <mergeCell ref="TG121:TH121"/>
    <mergeCell ref="TK121:TL121"/>
    <mergeCell ref="TO121:TP121"/>
    <mergeCell ref="TS121:TT121"/>
    <mergeCell ref="TW121:TX121"/>
    <mergeCell ref="UA121:UB121"/>
    <mergeCell ref="UE121:UF121"/>
    <mergeCell ref="UI121:UJ121"/>
    <mergeCell ref="UM121:UN121"/>
    <mergeCell ref="UQ121:UR121"/>
    <mergeCell ref="UU121:UV121"/>
    <mergeCell ref="UY121:UZ121"/>
    <mergeCell ref="VC121:VD121"/>
    <mergeCell ref="VG121:VH121"/>
    <mergeCell ref="VK121:VL121"/>
    <mergeCell ref="VO121:VP121"/>
    <mergeCell ref="VS121:VT121"/>
    <mergeCell ref="VW121:VX121"/>
    <mergeCell ref="WA121:WB121"/>
    <mergeCell ref="WE121:WF121"/>
    <mergeCell ref="WI121:WJ121"/>
    <mergeCell ref="WM121:WN121"/>
    <mergeCell ref="WQ121:WR121"/>
    <mergeCell ref="WU121:WV121"/>
    <mergeCell ref="WY121:WZ121"/>
    <mergeCell ref="XC121:XD121"/>
    <mergeCell ref="XG121:XH121"/>
    <mergeCell ref="XK121:XL121"/>
    <mergeCell ref="XO121:XP121"/>
    <mergeCell ref="XS121:XT121"/>
    <mergeCell ref="XW121:XX121"/>
    <mergeCell ref="YA121:YB121"/>
    <mergeCell ref="YE121:YF121"/>
    <mergeCell ref="YI121:YJ121"/>
    <mergeCell ref="YM121:YN121"/>
    <mergeCell ref="YQ121:YR121"/>
    <mergeCell ref="YU121:YV121"/>
    <mergeCell ref="YY121:YZ121"/>
    <mergeCell ref="ZC121:ZD121"/>
    <mergeCell ref="ZG121:ZH121"/>
    <mergeCell ref="ZK121:ZL121"/>
    <mergeCell ref="ZO121:ZP121"/>
    <mergeCell ref="ZS121:ZT121"/>
    <mergeCell ref="ZW121:ZX121"/>
    <mergeCell ref="AAA121:AAB121"/>
    <mergeCell ref="AAE121:AAF121"/>
    <mergeCell ref="AAI121:AAJ121"/>
    <mergeCell ref="AAM121:AAN121"/>
    <mergeCell ref="AAQ121:AAR121"/>
    <mergeCell ref="AAU121:AAV121"/>
    <mergeCell ref="AAY121:AAZ121"/>
    <mergeCell ref="ABC121:ABD121"/>
    <mergeCell ref="ABG121:ABH121"/>
    <mergeCell ref="ABK121:ABL121"/>
    <mergeCell ref="ABO121:ABP121"/>
    <mergeCell ref="ABS121:ABT121"/>
    <mergeCell ref="ABW121:ABX121"/>
    <mergeCell ref="ACA121:ACB121"/>
    <mergeCell ref="ACE121:ACF121"/>
    <mergeCell ref="ACI121:ACJ121"/>
    <mergeCell ref="ACM121:ACN121"/>
    <mergeCell ref="ACQ121:ACR121"/>
    <mergeCell ref="ACU121:ACV121"/>
    <mergeCell ref="ACY121:ACZ121"/>
    <mergeCell ref="ADC121:ADD121"/>
    <mergeCell ref="ADG121:ADH121"/>
    <mergeCell ref="ADK121:ADL121"/>
    <mergeCell ref="ADO121:ADP121"/>
    <mergeCell ref="ADS121:ADT121"/>
    <mergeCell ref="ADW121:ADX121"/>
    <mergeCell ref="AEA121:AEB121"/>
    <mergeCell ref="AEE121:AEF121"/>
    <mergeCell ref="AEI121:AEJ121"/>
    <mergeCell ref="AEM121:AEN121"/>
    <mergeCell ref="AEQ121:AER121"/>
    <mergeCell ref="AEU121:AEV121"/>
    <mergeCell ref="AEY121:AEZ121"/>
    <mergeCell ref="AFC121:AFD121"/>
    <mergeCell ref="AFG121:AFH121"/>
    <mergeCell ref="AFK121:AFL121"/>
    <mergeCell ref="AFO121:AFP121"/>
    <mergeCell ref="AFS121:AFT121"/>
    <mergeCell ref="AFW121:AFX121"/>
    <mergeCell ref="AGA121:AGB121"/>
    <mergeCell ref="AGE121:AGF121"/>
    <mergeCell ref="AGI121:AGJ121"/>
    <mergeCell ref="AGM121:AGN121"/>
    <mergeCell ref="AGQ121:AGR121"/>
    <mergeCell ref="AGU121:AGV121"/>
    <mergeCell ref="AGY121:AGZ121"/>
    <mergeCell ref="AHC121:AHD121"/>
    <mergeCell ref="AHG121:AHH121"/>
    <mergeCell ref="AHK121:AHL121"/>
    <mergeCell ref="AHO121:AHP121"/>
    <mergeCell ref="AHS121:AHT121"/>
    <mergeCell ref="AHW121:AHX121"/>
    <mergeCell ref="AIA121:AIB121"/>
    <mergeCell ref="AIE121:AIF121"/>
    <mergeCell ref="AII121:AIJ121"/>
    <mergeCell ref="AIM121:AIN121"/>
    <mergeCell ref="AIQ121:AIR121"/>
    <mergeCell ref="AIU121:AIV121"/>
    <mergeCell ref="AIY121:AIZ121"/>
    <mergeCell ref="AJC121:AJD121"/>
    <mergeCell ref="AJG121:AJH121"/>
    <mergeCell ref="AJK121:AJL121"/>
    <mergeCell ref="AJO121:AJP121"/>
    <mergeCell ref="AJS121:AJT121"/>
    <mergeCell ref="AJW121:AJX121"/>
    <mergeCell ref="AKA121:AKB121"/>
    <mergeCell ref="AKE121:AKF121"/>
    <mergeCell ref="AKI121:AKJ121"/>
    <mergeCell ref="AKM121:AKN121"/>
    <mergeCell ref="AKQ121:AKR121"/>
    <mergeCell ref="AKU121:AKV121"/>
    <mergeCell ref="AKY121:AKZ121"/>
    <mergeCell ref="ALC121:ALD121"/>
    <mergeCell ref="ALG121:ALH121"/>
    <mergeCell ref="ALK121:ALL121"/>
    <mergeCell ref="ALO121:ALP121"/>
    <mergeCell ref="ALS121:ALT121"/>
    <mergeCell ref="ALW121:ALX121"/>
    <mergeCell ref="AMA121:AMB121"/>
    <mergeCell ref="AME121:AMF121"/>
    <mergeCell ref="AMI121:AMJ121"/>
    <mergeCell ref="O122:P122"/>
    <mergeCell ref="S122:T122"/>
    <mergeCell ref="W122:X122"/>
    <mergeCell ref="AA122:AB122"/>
    <mergeCell ref="AE122:AF122"/>
    <mergeCell ref="AI122:AJ122"/>
    <mergeCell ref="AM122:AN122"/>
    <mergeCell ref="AQ122:AR122"/>
    <mergeCell ref="AU122:AV122"/>
    <mergeCell ref="AY122:AZ122"/>
    <mergeCell ref="BC122:BD122"/>
    <mergeCell ref="BG122:BH122"/>
    <mergeCell ref="BK122:BL122"/>
    <mergeCell ref="BO122:BP122"/>
    <mergeCell ref="BS122:BT122"/>
    <mergeCell ref="BW122:BX122"/>
    <mergeCell ref="CA122:CB122"/>
    <mergeCell ref="CE122:CF122"/>
    <mergeCell ref="CI122:CJ122"/>
    <mergeCell ref="CM122:CN122"/>
    <mergeCell ref="CQ122:CR122"/>
    <mergeCell ref="CU122:CV122"/>
    <mergeCell ref="CY122:CZ122"/>
    <mergeCell ref="DC122:DD122"/>
    <mergeCell ref="DG122:DH122"/>
    <mergeCell ref="DK122:DL122"/>
    <mergeCell ref="DO122:DP122"/>
    <mergeCell ref="DS122:DT122"/>
    <mergeCell ref="DW122:DX122"/>
    <mergeCell ref="EA122:EB122"/>
    <mergeCell ref="EE122:EF122"/>
    <mergeCell ref="EI122:EJ122"/>
    <mergeCell ref="EM122:EN122"/>
    <mergeCell ref="EQ122:ER122"/>
    <mergeCell ref="EU122:EV122"/>
    <mergeCell ref="EY122:EZ122"/>
    <mergeCell ref="FC122:FD122"/>
    <mergeCell ref="FG122:FH122"/>
    <mergeCell ref="FK122:FL122"/>
    <mergeCell ref="FO122:FP122"/>
    <mergeCell ref="FS122:FT122"/>
    <mergeCell ref="FW122:FX122"/>
    <mergeCell ref="GA122:GB122"/>
    <mergeCell ref="GE122:GF122"/>
    <mergeCell ref="GI122:GJ122"/>
    <mergeCell ref="GM122:GN122"/>
    <mergeCell ref="GQ122:GR122"/>
    <mergeCell ref="GU122:GV122"/>
    <mergeCell ref="GY122:GZ122"/>
    <mergeCell ref="HC122:HD122"/>
    <mergeCell ref="HG122:HH122"/>
    <mergeCell ref="HK122:HL122"/>
    <mergeCell ref="HO122:HP122"/>
    <mergeCell ref="HS122:HT122"/>
    <mergeCell ref="HW122:HX122"/>
    <mergeCell ref="IA122:IB122"/>
    <mergeCell ref="IE122:IF122"/>
    <mergeCell ref="II122:IJ122"/>
    <mergeCell ref="IM122:IN122"/>
    <mergeCell ref="IQ122:IR122"/>
    <mergeCell ref="IU122:IV122"/>
    <mergeCell ref="IY122:IZ122"/>
    <mergeCell ref="JC122:JD122"/>
    <mergeCell ref="JG122:JH122"/>
    <mergeCell ref="JK122:JL122"/>
    <mergeCell ref="JO122:JP122"/>
    <mergeCell ref="JS122:JT122"/>
    <mergeCell ref="JW122:JX122"/>
    <mergeCell ref="KA122:KB122"/>
    <mergeCell ref="KE122:KF122"/>
    <mergeCell ref="KI122:KJ122"/>
    <mergeCell ref="KM122:KN122"/>
    <mergeCell ref="KQ122:KR122"/>
    <mergeCell ref="KU122:KV122"/>
    <mergeCell ref="KY122:KZ122"/>
    <mergeCell ref="LC122:LD122"/>
    <mergeCell ref="LG122:LH122"/>
    <mergeCell ref="LK122:LL122"/>
    <mergeCell ref="LO122:LP122"/>
    <mergeCell ref="LS122:LT122"/>
    <mergeCell ref="LW122:LX122"/>
    <mergeCell ref="MA122:MB122"/>
    <mergeCell ref="ME122:MF122"/>
    <mergeCell ref="MI122:MJ122"/>
    <mergeCell ref="MM122:MN122"/>
    <mergeCell ref="MQ122:MR122"/>
    <mergeCell ref="MU122:MV122"/>
    <mergeCell ref="MY122:MZ122"/>
    <mergeCell ref="NC122:ND122"/>
    <mergeCell ref="NG122:NH122"/>
    <mergeCell ref="NK122:NL122"/>
    <mergeCell ref="NO122:NP122"/>
    <mergeCell ref="NS122:NT122"/>
    <mergeCell ref="NW122:NX122"/>
    <mergeCell ref="OA122:OB122"/>
    <mergeCell ref="OE122:OF122"/>
    <mergeCell ref="OI122:OJ122"/>
    <mergeCell ref="OM122:ON122"/>
    <mergeCell ref="OQ122:OR122"/>
    <mergeCell ref="OU122:OV122"/>
    <mergeCell ref="OY122:OZ122"/>
    <mergeCell ref="PC122:PD122"/>
    <mergeCell ref="PG122:PH122"/>
    <mergeCell ref="PK122:PL122"/>
    <mergeCell ref="PO122:PP122"/>
    <mergeCell ref="PS122:PT122"/>
    <mergeCell ref="PW122:PX122"/>
    <mergeCell ref="QA122:QB122"/>
    <mergeCell ref="QE122:QF122"/>
    <mergeCell ref="QI122:QJ122"/>
    <mergeCell ref="QM122:QN122"/>
    <mergeCell ref="QQ122:QR122"/>
    <mergeCell ref="QU122:QV122"/>
    <mergeCell ref="QY122:QZ122"/>
    <mergeCell ref="RC122:RD122"/>
    <mergeCell ref="RG122:RH122"/>
    <mergeCell ref="RK122:RL122"/>
    <mergeCell ref="RO122:RP122"/>
    <mergeCell ref="RS122:RT122"/>
    <mergeCell ref="RW122:RX122"/>
    <mergeCell ref="SA122:SB122"/>
    <mergeCell ref="SE122:SF122"/>
    <mergeCell ref="SI122:SJ122"/>
    <mergeCell ref="SM122:SN122"/>
    <mergeCell ref="SQ122:SR122"/>
    <mergeCell ref="SU122:SV122"/>
    <mergeCell ref="SY122:SZ122"/>
    <mergeCell ref="TC122:TD122"/>
    <mergeCell ref="TG122:TH122"/>
    <mergeCell ref="TK122:TL122"/>
    <mergeCell ref="TO122:TP122"/>
    <mergeCell ref="TS122:TT122"/>
    <mergeCell ref="TW122:TX122"/>
    <mergeCell ref="UA122:UB122"/>
    <mergeCell ref="UE122:UF122"/>
    <mergeCell ref="UI122:UJ122"/>
    <mergeCell ref="UM122:UN122"/>
    <mergeCell ref="UQ122:UR122"/>
    <mergeCell ref="UU122:UV122"/>
    <mergeCell ref="UY122:UZ122"/>
    <mergeCell ref="VC122:VD122"/>
    <mergeCell ref="VG122:VH122"/>
    <mergeCell ref="VK122:VL122"/>
    <mergeCell ref="VO122:VP122"/>
    <mergeCell ref="VS122:VT122"/>
    <mergeCell ref="VW122:VX122"/>
    <mergeCell ref="WA122:WB122"/>
    <mergeCell ref="WE122:WF122"/>
    <mergeCell ref="WI122:WJ122"/>
    <mergeCell ref="WM122:WN122"/>
    <mergeCell ref="WQ122:WR122"/>
    <mergeCell ref="WU122:WV122"/>
    <mergeCell ref="WY122:WZ122"/>
    <mergeCell ref="XC122:XD122"/>
    <mergeCell ref="XG122:XH122"/>
    <mergeCell ref="XK122:XL122"/>
    <mergeCell ref="XO122:XP122"/>
    <mergeCell ref="XS122:XT122"/>
    <mergeCell ref="XW122:XX122"/>
    <mergeCell ref="YA122:YB122"/>
    <mergeCell ref="YE122:YF122"/>
    <mergeCell ref="YI122:YJ122"/>
    <mergeCell ref="YM122:YN122"/>
    <mergeCell ref="YQ122:YR122"/>
    <mergeCell ref="YU122:YV122"/>
    <mergeCell ref="YY122:YZ122"/>
    <mergeCell ref="ZC122:ZD122"/>
    <mergeCell ref="ZG122:ZH122"/>
    <mergeCell ref="ZK122:ZL122"/>
    <mergeCell ref="ZO122:ZP122"/>
    <mergeCell ref="ZS122:ZT122"/>
    <mergeCell ref="ZW122:ZX122"/>
    <mergeCell ref="AAA122:AAB122"/>
    <mergeCell ref="AAE122:AAF122"/>
    <mergeCell ref="AAI122:AAJ122"/>
    <mergeCell ref="AAM122:AAN122"/>
    <mergeCell ref="AAQ122:AAR122"/>
    <mergeCell ref="AAU122:AAV122"/>
    <mergeCell ref="AAY122:AAZ122"/>
    <mergeCell ref="ABC122:ABD122"/>
    <mergeCell ref="ABG122:ABH122"/>
    <mergeCell ref="ABK122:ABL122"/>
    <mergeCell ref="ABO122:ABP122"/>
    <mergeCell ref="ABS122:ABT122"/>
    <mergeCell ref="ABW122:ABX122"/>
    <mergeCell ref="ACA122:ACB122"/>
    <mergeCell ref="ACE122:ACF122"/>
    <mergeCell ref="ACI122:ACJ122"/>
    <mergeCell ref="ACM122:ACN122"/>
    <mergeCell ref="ACQ122:ACR122"/>
    <mergeCell ref="ACU122:ACV122"/>
    <mergeCell ref="ACY122:ACZ122"/>
    <mergeCell ref="ADC122:ADD122"/>
    <mergeCell ref="ADG122:ADH122"/>
    <mergeCell ref="ADK122:ADL122"/>
    <mergeCell ref="ADO122:ADP122"/>
    <mergeCell ref="ADS122:ADT122"/>
    <mergeCell ref="ADW122:ADX122"/>
    <mergeCell ref="AEA122:AEB122"/>
    <mergeCell ref="AEE122:AEF122"/>
    <mergeCell ref="AEI122:AEJ122"/>
    <mergeCell ref="AEM122:AEN122"/>
    <mergeCell ref="AEQ122:AER122"/>
    <mergeCell ref="AEU122:AEV122"/>
    <mergeCell ref="AEY122:AEZ122"/>
    <mergeCell ref="AFC122:AFD122"/>
    <mergeCell ref="AFG122:AFH122"/>
    <mergeCell ref="AFK122:AFL122"/>
    <mergeCell ref="AFO122:AFP122"/>
    <mergeCell ref="AFS122:AFT122"/>
    <mergeCell ref="AFW122:AFX122"/>
    <mergeCell ref="AGA122:AGB122"/>
    <mergeCell ref="AGE122:AGF122"/>
    <mergeCell ref="AGI122:AGJ122"/>
    <mergeCell ref="AGM122:AGN122"/>
    <mergeCell ref="AGQ122:AGR122"/>
    <mergeCell ref="AGU122:AGV122"/>
    <mergeCell ref="AGY122:AGZ122"/>
    <mergeCell ref="AHC122:AHD122"/>
    <mergeCell ref="AHG122:AHH122"/>
    <mergeCell ref="AHK122:AHL122"/>
    <mergeCell ref="AHO122:AHP122"/>
    <mergeCell ref="AHS122:AHT122"/>
    <mergeCell ref="AHW122:AHX122"/>
    <mergeCell ref="AIA122:AIB122"/>
    <mergeCell ref="AIE122:AIF122"/>
    <mergeCell ref="AII122:AIJ122"/>
    <mergeCell ref="AIM122:AIN122"/>
    <mergeCell ref="AIQ122:AIR122"/>
    <mergeCell ref="AIU122:AIV122"/>
    <mergeCell ref="AIY122:AIZ122"/>
    <mergeCell ref="AJC122:AJD122"/>
    <mergeCell ref="AJG122:AJH122"/>
    <mergeCell ref="AJK122:AJL122"/>
    <mergeCell ref="AJO122:AJP122"/>
    <mergeCell ref="AJS122:AJT122"/>
    <mergeCell ref="AJW122:AJX122"/>
    <mergeCell ref="AKA122:AKB122"/>
    <mergeCell ref="AKE122:AKF122"/>
    <mergeCell ref="AKI122:AKJ122"/>
    <mergeCell ref="AKM122:AKN122"/>
    <mergeCell ref="AKQ122:AKR122"/>
    <mergeCell ref="AKU122:AKV122"/>
    <mergeCell ref="AKY122:AKZ122"/>
    <mergeCell ref="ALC122:ALD122"/>
    <mergeCell ref="ALG122:ALH122"/>
    <mergeCell ref="ALK122:ALL122"/>
    <mergeCell ref="ALO122:ALP122"/>
    <mergeCell ref="ALS122:ALT122"/>
    <mergeCell ref="ALW122:ALX122"/>
    <mergeCell ref="AMA122:AMB122"/>
    <mergeCell ref="AME122:AMF122"/>
    <mergeCell ref="AMI122:AMJ122"/>
    <mergeCell ref="O123:P123"/>
    <mergeCell ref="S123:T123"/>
    <mergeCell ref="W123:X123"/>
    <mergeCell ref="AA123:AB123"/>
    <mergeCell ref="AE123:AF123"/>
    <mergeCell ref="AI123:AJ123"/>
    <mergeCell ref="AM123:AN123"/>
    <mergeCell ref="AQ123:AR123"/>
    <mergeCell ref="AU123:AV123"/>
    <mergeCell ref="AY123:AZ123"/>
    <mergeCell ref="BC123:BD123"/>
    <mergeCell ref="BG123:BH123"/>
    <mergeCell ref="BK123:BL123"/>
    <mergeCell ref="BO123:BP123"/>
    <mergeCell ref="BS123:BT123"/>
    <mergeCell ref="BW123:BX123"/>
    <mergeCell ref="CA123:CB123"/>
    <mergeCell ref="CE123:CF123"/>
    <mergeCell ref="CI123:CJ123"/>
    <mergeCell ref="CM123:CN123"/>
    <mergeCell ref="CQ123:CR123"/>
    <mergeCell ref="CU123:CV123"/>
    <mergeCell ref="CY123:CZ123"/>
    <mergeCell ref="DC123:DD123"/>
    <mergeCell ref="DG123:DH123"/>
    <mergeCell ref="DK123:DL123"/>
    <mergeCell ref="DO123:DP123"/>
    <mergeCell ref="DS123:DT123"/>
    <mergeCell ref="DW123:DX123"/>
    <mergeCell ref="EA123:EB123"/>
    <mergeCell ref="EE123:EF123"/>
    <mergeCell ref="EI123:EJ123"/>
    <mergeCell ref="EM123:EN123"/>
    <mergeCell ref="EQ123:ER123"/>
    <mergeCell ref="EU123:EV123"/>
    <mergeCell ref="EY123:EZ123"/>
    <mergeCell ref="FC123:FD123"/>
    <mergeCell ref="FG123:FH123"/>
    <mergeCell ref="FK123:FL123"/>
    <mergeCell ref="FO123:FP123"/>
    <mergeCell ref="FS123:FT123"/>
    <mergeCell ref="FW123:FX123"/>
    <mergeCell ref="GA123:GB123"/>
    <mergeCell ref="GE123:GF123"/>
    <mergeCell ref="GI123:GJ123"/>
    <mergeCell ref="GM123:GN123"/>
    <mergeCell ref="GQ123:GR123"/>
    <mergeCell ref="GU123:GV123"/>
    <mergeCell ref="GY123:GZ123"/>
    <mergeCell ref="HC123:HD123"/>
    <mergeCell ref="HG123:HH123"/>
    <mergeCell ref="HK123:HL123"/>
    <mergeCell ref="HO123:HP123"/>
    <mergeCell ref="HS123:HT123"/>
    <mergeCell ref="HW123:HX123"/>
    <mergeCell ref="IA123:IB123"/>
    <mergeCell ref="IE123:IF123"/>
    <mergeCell ref="II123:IJ123"/>
    <mergeCell ref="IM123:IN123"/>
    <mergeCell ref="IQ123:IR123"/>
    <mergeCell ref="IU123:IV123"/>
    <mergeCell ref="IY123:IZ123"/>
    <mergeCell ref="JC123:JD123"/>
    <mergeCell ref="JG123:JH123"/>
    <mergeCell ref="JK123:JL123"/>
    <mergeCell ref="JO123:JP123"/>
    <mergeCell ref="JS123:JT123"/>
    <mergeCell ref="JW123:JX123"/>
    <mergeCell ref="KA123:KB123"/>
    <mergeCell ref="KE123:KF123"/>
    <mergeCell ref="KI123:KJ123"/>
    <mergeCell ref="KM123:KN123"/>
    <mergeCell ref="KQ123:KR123"/>
    <mergeCell ref="KU123:KV123"/>
    <mergeCell ref="KY123:KZ123"/>
    <mergeCell ref="LC123:LD123"/>
    <mergeCell ref="LG123:LH123"/>
    <mergeCell ref="LK123:LL123"/>
    <mergeCell ref="LO123:LP123"/>
    <mergeCell ref="LS123:LT123"/>
    <mergeCell ref="LW123:LX123"/>
    <mergeCell ref="MA123:MB123"/>
    <mergeCell ref="ME123:MF123"/>
    <mergeCell ref="MI123:MJ123"/>
    <mergeCell ref="MM123:MN123"/>
    <mergeCell ref="MQ123:MR123"/>
    <mergeCell ref="MU123:MV123"/>
    <mergeCell ref="MY123:MZ123"/>
    <mergeCell ref="NC123:ND123"/>
    <mergeCell ref="NG123:NH123"/>
    <mergeCell ref="NK123:NL123"/>
    <mergeCell ref="NO123:NP123"/>
    <mergeCell ref="NS123:NT123"/>
    <mergeCell ref="NW123:NX123"/>
    <mergeCell ref="OA123:OB123"/>
    <mergeCell ref="OE123:OF123"/>
    <mergeCell ref="OI123:OJ123"/>
    <mergeCell ref="OM123:ON123"/>
    <mergeCell ref="OQ123:OR123"/>
    <mergeCell ref="OU123:OV123"/>
    <mergeCell ref="OY123:OZ123"/>
    <mergeCell ref="PC123:PD123"/>
    <mergeCell ref="PG123:PH123"/>
    <mergeCell ref="PK123:PL123"/>
    <mergeCell ref="PO123:PP123"/>
    <mergeCell ref="PS123:PT123"/>
    <mergeCell ref="PW123:PX123"/>
    <mergeCell ref="QA123:QB123"/>
    <mergeCell ref="QE123:QF123"/>
    <mergeCell ref="QI123:QJ123"/>
    <mergeCell ref="QM123:QN123"/>
    <mergeCell ref="QQ123:QR123"/>
    <mergeCell ref="QU123:QV123"/>
    <mergeCell ref="QY123:QZ123"/>
    <mergeCell ref="RC123:RD123"/>
    <mergeCell ref="RG123:RH123"/>
    <mergeCell ref="RK123:RL123"/>
    <mergeCell ref="RO123:RP123"/>
    <mergeCell ref="RS123:RT123"/>
    <mergeCell ref="RW123:RX123"/>
    <mergeCell ref="SA123:SB123"/>
    <mergeCell ref="SE123:SF123"/>
    <mergeCell ref="SI123:SJ123"/>
    <mergeCell ref="SM123:SN123"/>
    <mergeCell ref="SQ123:SR123"/>
    <mergeCell ref="SU123:SV123"/>
    <mergeCell ref="SY123:SZ123"/>
    <mergeCell ref="TC123:TD123"/>
    <mergeCell ref="TG123:TH123"/>
    <mergeCell ref="TK123:TL123"/>
    <mergeCell ref="TO123:TP123"/>
    <mergeCell ref="TS123:TT123"/>
    <mergeCell ref="TW123:TX123"/>
    <mergeCell ref="UA123:UB123"/>
    <mergeCell ref="UE123:UF123"/>
    <mergeCell ref="UI123:UJ123"/>
    <mergeCell ref="UM123:UN123"/>
    <mergeCell ref="UQ123:UR123"/>
    <mergeCell ref="UU123:UV123"/>
    <mergeCell ref="UY123:UZ123"/>
    <mergeCell ref="VC123:VD123"/>
    <mergeCell ref="VG123:VH123"/>
    <mergeCell ref="VK123:VL123"/>
    <mergeCell ref="VO123:VP123"/>
    <mergeCell ref="VS123:VT123"/>
    <mergeCell ref="VW123:VX123"/>
    <mergeCell ref="WA123:WB123"/>
    <mergeCell ref="WE123:WF123"/>
    <mergeCell ref="WI123:WJ123"/>
    <mergeCell ref="WM123:WN123"/>
    <mergeCell ref="WQ123:WR123"/>
    <mergeCell ref="WU123:WV123"/>
    <mergeCell ref="WY123:WZ123"/>
    <mergeCell ref="XC123:XD123"/>
    <mergeCell ref="XG123:XH123"/>
    <mergeCell ref="XK123:XL123"/>
    <mergeCell ref="XO123:XP123"/>
    <mergeCell ref="XS123:XT123"/>
    <mergeCell ref="XW123:XX123"/>
    <mergeCell ref="YA123:YB123"/>
    <mergeCell ref="YE123:YF123"/>
    <mergeCell ref="YI123:YJ123"/>
    <mergeCell ref="YM123:YN123"/>
    <mergeCell ref="YQ123:YR123"/>
    <mergeCell ref="YU123:YV123"/>
    <mergeCell ref="YY123:YZ123"/>
    <mergeCell ref="ZC123:ZD123"/>
    <mergeCell ref="ZG123:ZH123"/>
    <mergeCell ref="ZK123:ZL123"/>
    <mergeCell ref="ZO123:ZP123"/>
    <mergeCell ref="ZS123:ZT123"/>
    <mergeCell ref="ZW123:ZX123"/>
    <mergeCell ref="AAA123:AAB123"/>
    <mergeCell ref="AAE123:AAF123"/>
    <mergeCell ref="AAI123:AAJ123"/>
    <mergeCell ref="AAM123:AAN123"/>
    <mergeCell ref="AAQ123:AAR123"/>
    <mergeCell ref="AAU123:AAV123"/>
    <mergeCell ref="AAY123:AAZ123"/>
    <mergeCell ref="ABC123:ABD123"/>
    <mergeCell ref="ABG123:ABH123"/>
    <mergeCell ref="ABK123:ABL123"/>
    <mergeCell ref="ABO123:ABP123"/>
    <mergeCell ref="ABS123:ABT123"/>
    <mergeCell ref="ABW123:ABX123"/>
    <mergeCell ref="ACA123:ACB123"/>
    <mergeCell ref="ACE123:ACF123"/>
    <mergeCell ref="ACI123:ACJ123"/>
    <mergeCell ref="ACM123:ACN123"/>
    <mergeCell ref="ACQ123:ACR123"/>
    <mergeCell ref="ACU123:ACV123"/>
    <mergeCell ref="ACY123:ACZ123"/>
    <mergeCell ref="ADC123:ADD123"/>
    <mergeCell ref="ADG123:ADH123"/>
    <mergeCell ref="ADK123:ADL123"/>
    <mergeCell ref="ADO123:ADP123"/>
    <mergeCell ref="ADS123:ADT123"/>
    <mergeCell ref="ADW123:ADX123"/>
    <mergeCell ref="AEA123:AEB123"/>
    <mergeCell ref="AEE123:AEF123"/>
    <mergeCell ref="AEI123:AEJ123"/>
    <mergeCell ref="AEM123:AEN123"/>
    <mergeCell ref="AEQ123:AER123"/>
    <mergeCell ref="AEU123:AEV123"/>
    <mergeCell ref="AEY123:AEZ123"/>
    <mergeCell ref="AFC123:AFD123"/>
    <mergeCell ref="AFG123:AFH123"/>
    <mergeCell ref="AFK123:AFL123"/>
    <mergeCell ref="AFO123:AFP123"/>
    <mergeCell ref="AFS123:AFT123"/>
    <mergeCell ref="AFW123:AFX123"/>
    <mergeCell ref="AGA123:AGB123"/>
    <mergeCell ref="AGE123:AGF123"/>
    <mergeCell ref="AGI123:AGJ123"/>
    <mergeCell ref="AGM123:AGN123"/>
    <mergeCell ref="AGQ123:AGR123"/>
    <mergeCell ref="AGU123:AGV123"/>
    <mergeCell ref="AGY123:AGZ123"/>
    <mergeCell ref="AHC123:AHD123"/>
    <mergeCell ref="AHG123:AHH123"/>
    <mergeCell ref="AHK123:AHL123"/>
    <mergeCell ref="AHO123:AHP123"/>
    <mergeCell ref="AHS123:AHT123"/>
    <mergeCell ref="AHW123:AHX123"/>
    <mergeCell ref="AIA123:AIB123"/>
    <mergeCell ref="AIE123:AIF123"/>
    <mergeCell ref="AII123:AIJ123"/>
    <mergeCell ref="AIM123:AIN123"/>
    <mergeCell ref="AIQ123:AIR123"/>
    <mergeCell ref="AIU123:AIV123"/>
    <mergeCell ref="AIY123:AIZ123"/>
    <mergeCell ref="AJC123:AJD123"/>
    <mergeCell ref="AJG123:AJH123"/>
    <mergeCell ref="AJK123:AJL123"/>
    <mergeCell ref="AJO123:AJP123"/>
    <mergeCell ref="AJS123:AJT123"/>
    <mergeCell ref="AJW123:AJX123"/>
    <mergeCell ref="AKA123:AKB123"/>
    <mergeCell ref="AKE123:AKF123"/>
    <mergeCell ref="AKI123:AKJ123"/>
    <mergeCell ref="AKM123:AKN123"/>
    <mergeCell ref="AKQ123:AKR123"/>
    <mergeCell ref="AKU123:AKV123"/>
    <mergeCell ref="AKY123:AKZ123"/>
    <mergeCell ref="ALC123:ALD123"/>
    <mergeCell ref="ALG123:ALH123"/>
    <mergeCell ref="ALK123:ALL123"/>
    <mergeCell ref="ALO123:ALP123"/>
    <mergeCell ref="ALS123:ALT123"/>
    <mergeCell ref="ALW123:ALX123"/>
    <mergeCell ref="AMA123:AMB123"/>
    <mergeCell ref="AME123:AMF123"/>
    <mergeCell ref="AMI123:AMJ123"/>
    <mergeCell ref="O124:P124"/>
    <mergeCell ref="S124:T124"/>
    <mergeCell ref="W124:X124"/>
    <mergeCell ref="AA124:AB124"/>
    <mergeCell ref="AE124:AF124"/>
    <mergeCell ref="AI124:AJ124"/>
    <mergeCell ref="AM124:AN124"/>
    <mergeCell ref="AQ124:AR124"/>
    <mergeCell ref="AU124:AV124"/>
    <mergeCell ref="AY124:AZ124"/>
    <mergeCell ref="BC124:BD124"/>
    <mergeCell ref="BG124:BH124"/>
    <mergeCell ref="BK124:BL124"/>
    <mergeCell ref="BO124:BP124"/>
    <mergeCell ref="BS124:BT124"/>
    <mergeCell ref="BW124:BX124"/>
    <mergeCell ref="CA124:CB124"/>
    <mergeCell ref="CE124:CF124"/>
    <mergeCell ref="CI124:CJ124"/>
    <mergeCell ref="CM124:CN124"/>
    <mergeCell ref="CQ124:CR124"/>
    <mergeCell ref="CU124:CV124"/>
    <mergeCell ref="CY124:CZ124"/>
    <mergeCell ref="DC124:DD124"/>
    <mergeCell ref="DG124:DH124"/>
    <mergeCell ref="DK124:DL124"/>
    <mergeCell ref="DO124:DP124"/>
    <mergeCell ref="DS124:DT124"/>
    <mergeCell ref="DW124:DX124"/>
    <mergeCell ref="EA124:EB124"/>
    <mergeCell ref="EE124:EF124"/>
    <mergeCell ref="EI124:EJ124"/>
    <mergeCell ref="EM124:EN124"/>
    <mergeCell ref="EQ124:ER124"/>
    <mergeCell ref="EU124:EV124"/>
    <mergeCell ref="EY124:EZ124"/>
    <mergeCell ref="FC124:FD124"/>
    <mergeCell ref="FG124:FH124"/>
    <mergeCell ref="FK124:FL124"/>
    <mergeCell ref="FO124:FP124"/>
    <mergeCell ref="FS124:FT124"/>
    <mergeCell ref="FW124:FX124"/>
    <mergeCell ref="GA124:GB124"/>
    <mergeCell ref="GE124:GF124"/>
    <mergeCell ref="GI124:GJ124"/>
    <mergeCell ref="GM124:GN124"/>
    <mergeCell ref="GQ124:GR124"/>
    <mergeCell ref="GU124:GV124"/>
    <mergeCell ref="GY124:GZ124"/>
    <mergeCell ref="HC124:HD124"/>
    <mergeCell ref="HG124:HH124"/>
    <mergeCell ref="HK124:HL124"/>
    <mergeCell ref="HO124:HP124"/>
    <mergeCell ref="HS124:HT124"/>
    <mergeCell ref="HW124:HX124"/>
    <mergeCell ref="IA124:IB124"/>
    <mergeCell ref="IE124:IF124"/>
    <mergeCell ref="II124:IJ124"/>
    <mergeCell ref="IM124:IN124"/>
    <mergeCell ref="IQ124:IR124"/>
    <mergeCell ref="IU124:IV124"/>
    <mergeCell ref="IY124:IZ124"/>
    <mergeCell ref="JC124:JD124"/>
    <mergeCell ref="JG124:JH124"/>
    <mergeCell ref="JK124:JL124"/>
    <mergeCell ref="JO124:JP124"/>
    <mergeCell ref="JS124:JT124"/>
    <mergeCell ref="JW124:JX124"/>
    <mergeCell ref="KA124:KB124"/>
    <mergeCell ref="KE124:KF124"/>
    <mergeCell ref="KI124:KJ124"/>
    <mergeCell ref="KM124:KN124"/>
    <mergeCell ref="KQ124:KR124"/>
    <mergeCell ref="KU124:KV124"/>
    <mergeCell ref="KY124:KZ124"/>
    <mergeCell ref="LC124:LD124"/>
    <mergeCell ref="LG124:LH124"/>
    <mergeCell ref="LK124:LL124"/>
    <mergeCell ref="LO124:LP124"/>
    <mergeCell ref="LS124:LT124"/>
    <mergeCell ref="LW124:LX124"/>
    <mergeCell ref="MA124:MB124"/>
    <mergeCell ref="ME124:MF124"/>
    <mergeCell ref="MI124:MJ124"/>
    <mergeCell ref="MM124:MN124"/>
    <mergeCell ref="MQ124:MR124"/>
    <mergeCell ref="MU124:MV124"/>
    <mergeCell ref="MY124:MZ124"/>
    <mergeCell ref="NC124:ND124"/>
    <mergeCell ref="NG124:NH124"/>
    <mergeCell ref="NK124:NL124"/>
    <mergeCell ref="NO124:NP124"/>
    <mergeCell ref="NS124:NT124"/>
    <mergeCell ref="NW124:NX124"/>
    <mergeCell ref="OA124:OB124"/>
    <mergeCell ref="OE124:OF124"/>
    <mergeCell ref="OI124:OJ124"/>
    <mergeCell ref="OM124:ON124"/>
    <mergeCell ref="OQ124:OR124"/>
    <mergeCell ref="OU124:OV124"/>
    <mergeCell ref="OY124:OZ124"/>
    <mergeCell ref="PC124:PD124"/>
    <mergeCell ref="PG124:PH124"/>
    <mergeCell ref="PK124:PL124"/>
    <mergeCell ref="PO124:PP124"/>
    <mergeCell ref="PS124:PT124"/>
    <mergeCell ref="PW124:PX124"/>
    <mergeCell ref="QA124:QB124"/>
    <mergeCell ref="QE124:QF124"/>
    <mergeCell ref="QI124:QJ124"/>
    <mergeCell ref="QM124:QN124"/>
    <mergeCell ref="QQ124:QR124"/>
    <mergeCell ref="QU124:QV124"/>
    <mergeCell ref="QY124:QZ124"/>
    <mergeCell ref="RC124:RD124"/>
    <mergeCell ref="RG124:RH124"/>
    <mergeCell ref="RK124:RL124"/>
    <mergeCell ref="RO124:RP124"/>
    <mergeCell ref="RS124:RT124"/>
    <mergeCell ref="RW124:RX124"/>
    <mergeCell ref="SA124:SB124"/>
    <mergeCell ref="SE124:SF124"/>
    <mergeCell ref="SI124:SJ124"/>
    <mergeCell ref="SM124:SN124"/>
    <mergeCell ref="SQ124:SR124"/>
    <mergeCell ref="SU124:SV124"/>
    <mergeCell ref="SY124:SZ124"/>
    <mergeCell ref="TC124:TD124"/>
    <mergeCell ref="TG124:TH124"/>
    <mergeCell ref="TK124:TL124"/>
    <mergeCell ref="TO124:TP124"/>
    <mergeCell ref="TS124:TT124"/>
    <mergeCell ref="TW124:TX124"/>
    <mergeCell ref="UA124:UB124"/>
    <mergeCell ref="UE124:UF124"/>
    <mergeCell ref="UI124:UJ124"/>
    <mergeCell ref="UM124:UN124"/>
    <mergeCell ref="UQ124:UR124"/>
    <mergeCell ref="UU124:UV124"/>
    <mergeCell ref="UY124:UZ124"/>
    <mergeCell ref="VC124:VD124"/>
    <mergeCell ref="VG124:VH124"/>
    <mergeCell ref="VK124:VL124"/>
    <mergeCell ref="VO124:VP124"/>
    <mergeCell ref="VS124:VT124"/>
    <mergeCell ref="VW124:VX124"/>
    <mergeCell ref="WA124:WB124"/>
    <mergeCell ref="WE124:WF124"/>
    <mergeCell ref="WI124:WJ124"/>
    <mergeCell ref="WM124:WN124"/>
    <mergeCell ref="WQ124:WR124"/>
    <mergeCell ref="WU124:WV124"/>
    <mergeCell ref="WY124:WZ124"/>
    <mergeCell ref="XC124:XD124"/>
    <mergeCell ref="XG124:XH124"/>
    <mergeCell ref="XK124:XL124"/>
    <mergeCell ref="XO124:XP124"/>
    <mergeCell ref="XS124:XT124"/>
    <mergeCell ref="XW124:XX124"/>
    <mergeCell ref="YA124:YB124"/>
    <mergeCell ref="YE124:YF124"/>
    <mergeCell ref="YI124:YJ124"/>
    <mergeCell ref="YM124:YN124"/>
    <mergeCell ref="YQ124:YR124"/>
    <mergeCell ref="YU124:YV124"/>
    <mergeCell ref="YY124:YZ124"/>
    <mergeCell ref="ZC124:ZD124"/>
    <mergeCell ref="ZG124:ZH124"/>
    <mergeCell ref="ZK124:ZL124"/>
    <mergeCell ref="ZO124:ZP124"/>
    <mergeCell ref="ZS124:ZT124"/>
    <mergeCell ref="ZW124:ZX124"/>
    <mergeCell ref="AAA124:AAB124"/>
    <mergeCell ref="AAE124:AAF124"/>
    <mergeCell ref="AAI124:AAJ124"/>
    <mergeCell ref="AAM124:AAN124"/>
    <mergeCell ref="AAQ124:AAR124"/>
    <mergeCell ref="AAU124:AAV124"/>
    <mergeCell ref="AAY124:AAZ124"/>
    <mergeCell ref="ABC124:ABD124"/>
    <mergeCell ref="ABG124:ABH124"/>
    <mergeCell ref="ABK124:ABL124"/>
    <mergeCell ref="ABO124:ABP124"/>
    <mergeCell ref="ABS124:ABT124"/>
    <mergeCell ref="ABW124:ABX124"/>
    <mergeCell ref="ACA124:ACB124"/>
    <mergeCell ref="ACE124:ACF124"/>
    <mergeCell ref="ACI124:ACJ124"/>
    <mergeCell ref="ACM124:ACN124"/>
    <mergeCell ref="ACQ124:ACR124"/>
    <mergeCell ref="ACU124:ACV124"/>
    <mergeCell ref="ACY124:ACZ124"/>
    <mergeCell ref="ADC124:ADD124"/>
    <mergeCell ref="ADG124:ADH124"/>
    <mergeCell ref="ADK124:ADL124"/>
    <mergeCell ref="ADO124:ADP124"/>
    <mergeCell ref="ADS124:ADT124"/>
    <mergeCell ref="ADW124:ADX124"/>
    <mergeCell ref="AEA124:AEB124"/>
    <mergeCell ref="AEE124:AEF124"/>
    <mergeCell ref="AEI124:AEJ124"/>
    <mergeCell ref="AEM124:AEN124"/>
    <mergeCell ref="AEQ124:AER124"/>
    <mergeCell ref="AEU124:AEV124"/>
    <mergeCell ref="AEY124:AEZ124"/>
    <mergeCell ref="AFC124:AFD124"/>
    <mergeCell ref="AFG124:AFH124"/>
    <mergeCell ref="AFK124:AFL124"/>
    <mergeCell ref="AFO124:AFP124"/>
    <mergeCell ref="AFS124:AFT124"/>
    <mergeCell ref="AFW124:AFX124"/>
    <mergeCell ref="AGA124:AGB124"/>
    <mergeCell ref="AGE124:AGF124"/>
    <mergeCell ref="AGI124:AGJ124"/>
    <mergeCell ref="AGM124:AGN124"/>
    <mergeCell ref="AGQ124:AGR124"/>
    <mergeCell ref="AGU124:AGV124"/>
    <mergeCell ref="AGY124:AGZ124"/>
    <mergeCell ref="AHC124:AHD124"/>
    <mergeCell ref="AHG124:AHH124"/>
    <mergeCell ref="AHK124:AHL124"/>
    <mergeCell ref="AHO124:AHP124"/>
    <mergeCell ref="AHS124:AHT124"/>
    <mergeCell ref="AHW124:AHX124"/>
    <mergeCell ref="AIA124:AIB124"/>
    <mergeCell ref="AIE124:AIF124"/>
    <mergeCell ref="AII124:AIJ124"/>
    <mergeCell ref="AIM124:AIN124"/>
    <mergeCell ref="AIQ124:AIR124"/>
    <mergeCell ref="AIU124:AIV124"/>
    <mergeCell ref="AIY124:AIZ124"/>
    <mergeCell ref="AJC124:AJD124"/>
    <mergeCell ref="AJG124:AJH124"/>
    <mergeCell ref="AJK124:AJL124"/>
    <mergeCell ref="AJO124:AJP124"/>
    <mergeCell ref="AJS124:AJT124"/>
    <mergeCell ref="AJW124:AJX124"/>
    <mergeCell ref="AKA124:AKB124"/>
    <mergeCell ref="AKE124:AKF124"/>
    <mergeCell ref="AKI124:AKJ124"/>
    <mergeCell ref="AKM124:AKN124"/>
    <mergeCell ref="AKQ124:AKR124"/>
    <mergeCell ref="AKU124:AKV124"/>
    <mergeCell ref="AKY124:AKZ124"/>
    <mergeCell ref="ALC124:ALD124"/>
    <mergeCell ref="ALG124:ALH124"/>
    <mergeCell ref="ALK124:ALL124"/>
    <mergeCell ref="ALO124:ALP124"/>
    <mergeCell ref="ALS124:ALT124"/>
    <mergeCell ref="ALW124:ALX124"/>
    <mergeCell ref="AMA124:AMB124"/>
    <mergeCell ref="AME124:AMF124"/>
    <mergeCell ref="AMI124:AMJ124"/>
    <mergeCell ref="O125:P125"/>
    <mergeCell ref="S125:T125"/>
    <mergeCell ref="W125:X125"/>
    <mergeCell ref="AA125:AB125"/>
    <mergeCell ref="AE125:AF125"/>
    <mergeCell ref="AI125:AJ125"/>
    <mergeCell ref="AM125:AN125"/>
    <mergeCell ref="AQ125:AR125"/>
    <mergeCell ref="AU125:AV125"/>
    <mergeCell ref="AY125:AZ125"/>
    <mergeCell ref="BC125:BD125"/>
    <mergeCell ref="BG125:BH125"/>
    <mergeCell ref="BK125:BL125"/>
    <mergeCell ref="BO125:BP125"/>
    <mergeCell ref="BS125:BT125"/>
    <mergeCell ref="BW125:BX125"/>
    <mergeCell ref="CA125:CB125"/>
    <mergeCell ref="CE125:CF125"/>
    <mergeCell ref="CI125:CJ125"/>
    <mergeCell ref="CM125:CN125"/>
    <mergeCell ref="CQ125:CR125"/>
    <mergeCell ref="CU125:CV125"/>
    <mergeCell ref="CY125:CZ125"/>
    <mergeCell ref="DC125:DD125"/>
    <mergeCell ref="DG125:DH125"/>
    <mergeCell ref="DK125:DL125"/>
    <mergeCell ref="DO125:DP125"/>
    <mergeCell ref="DS125:DT125"/>
    <mergeCell ref="DW125:DX125"/>
    <mergeCell ref="EA125:EB125"/>
    <mergeCell ref="EE125:EF125"/>
    <mergeCell ref="EI125:EJ125"/>
    <mergeCell ref="EM125:EN125"/>
    <mergeCell ref="EQ125:ER125"/>
    <mergeCell ref="EU125:EV125"/>
    <mergeCell ref="EY125:EZ125"/>
    <mergeCell ref="FC125:FD125"/>
    <mergeCell ref="FG125:FH125"/>
    <mergeCell ref="FK125:FL125"/>
    <mergeCell ref="FO125:FP125"/>
    <mergeCell ref="FS125:FT125"/>
    <mergeCell ref="FW125:FX125"/>
    <mergeCell ref="GA125:GB125"/>
    <mergeCell ref="GE125:GF125"/>
    <mergeCell ref="GI125:GJ125"/>
    <mergeCell ref="GM125:GN125"/>
    <mergeCell ref="GQ125:GR125"/>
    <mergeCell ref="GU125:GV125"/>
    <mergeCell ref="GY125:GZ125"/>
    <mergeCell ref="HC125:HD125"/>
    <mergeCell ref="HG125:HH125"/>
    <mergeCell ref="HK125:HL125"/>
    <mergeCell ref="HO125:HP125"/>
    <mergeCell ref="HS125:HT125"/>
    <mergeCell ref="HW125:HX125"/>
    <mergeCell ref="IA125:IB125"/>
    <mergeCell ref="IE125:IF125"/>
    <mergeCell ref="II125:IJ125"/>
    <mergeCell ref="IM125:IN125"/>
    <mergeCell ref="IQ125:IR125"/>
    <mergeCell ref="IU125:IV125"/>
    <mergeCell ref="IY125:IZ125"/>
    <mergeCell ref="JC125:JD125"/>
    <mergeCell ref="JG125:JH125"/>
    <mergeCell ref="JK125:JL125"/>
    <mergeCell ref="JO125:JP125"/>
    <mergeCell ref="JS125:JT125"/>
    <mergeCell ref="JW125:JX125"/>
    <mergeCell ref="KA125:KB125"/>
    <mergeCell ref="KE125:KF125"/>
    <mergeCell ref="KI125:KJ125"/>
    <mergeCell ref="KM125:KN125"/>
    <mergeCell ref="KQ125:KR125"/>
    <mergeCell ref="KU125:KV125"/>
    <mergeCell ref="KY125:KZ125"/>
    <mergeCell ref="LC125:LD125"/>
    <mergeCell ref="LG125:LH125"/>
    <mergeCell ref="LK125:LL125"/>
    <mergeCell ref="LO125:LP125"/>
    <mergeCell ref="LS125:LT125"/>
    <mergeCell ref="LW125:LX125"/>
    <mergeCell ref="MA125:MB125"/>
    <mergeCell ref="ME125:MF125"/>
    <mergeCell ref="MI125:MJ125"/>
    <mergeCell ref="MM125:MN125"/>
    <mergeCell ref="MQ125:MR125"/>
    <mergeCell ref="MU125:MV125"/>
    <mergeCell ref="MY125:MZ125"/>
    <mergeCell ref="NC125:ND125"/>
    <mergeCell ref="NG125:NH125"/>
    <mergeCell ref="NK125:NL125"/>
    <mergeCell ref="NO125:NP125"/>
    <mergeCell ref="NS125:NT125"/>
    <mergeCell ref="NW125:NX125"/>
    <mergeCell ref="OA125:OB125"/>
    <mergeCell ref="OE125:OF125"/>
    <mergeCell ref="OI125:OJ125"/>
    <mergeCell ref="OM125:ON125"/>
    <mergeCell ref="OQ125:OR125"/>
    <mergeCell ref="OU125:OV125"/>
    <mergeCell ref="OY125:OZ125"/>
    <mergeCell ref="PC125:PD125"/>
    <mergeCell ref="PG125:PH125"/>
    <mergeCell ref="PK125:PL125"/>
    <mergeCell ref="PO125:PP125"/>
    <mergeCell ref="PS125:PT125"/>
    <mergeCell ref="PW125:PX125"/>
    <mergeCell ref="QA125:QB125"/>
    <mergeCell ref="QE125:QF125"/>
    <mergeCell ref="QI125:QJ125"/>
    <mergeCell ref="QM125:QN125"/>
    <mergeCell ref="QQ125:QR125"/>
    <mergeCell ref="QU125:QV125"/>
    <mergeCell ref="QY125:QZ125"/>
    <mergeCell ref="RC125:RD125"/>
    <mergeCell ref="RG125:RH125"/>
    <mergeCell ref="RK125:RL125"/>
    <mergeCell ref="RO125:RP125"/>
    <mergeCell ref="RS125:RT125"/>
    <mergeCell ref="RW125:RX125"/>
    <mergeCell ref="SA125:SB125"/>
    <mergeCell ref="SE125:SF125"/>
    <mergeCell ref="SI125:SJ125"/>
    <mergeCell ref="SM125:SN125"/>
    <mergeCell ref="SQ125:SR125"/>
    <mergeCell ref="SU125:SV125"/>
    <mergeCell ref="SY125:SZ125"/>
    <mergeCell ref="TC125:TD125"/>
    <mergeCell ref="TG125:TH125"/>
    <mergeCell ref="TK125:TL125"/>
    <mergeCell ref="TO125:TP125"/>
    <mergeCell ref="TS125:TT125"/>
    <mergeCell ref="TW125:TX125"/>
    <mergeCell ref="UA125:UB125"/>
    <mergeCell ref="UE125:UF125"/>
    <mergeCell ref="UI125:UJ125"/>
    <mergeCell ref="UM125:UN125"/>
    <mergeCell ref="UQ125:UR125"/>
    <mergeCell ref="UU125:UV125"/>
    <mergeCell ref="UY125:UZ125"/>
    <mergeCell ref="VC125:VD125"/>
    <mergeCell ref="VG125:VH125"/>
    <mergeCell ref="VK125:VL125"/>
    <mergeCell ref="VO125:VP125"/>
    <mergeCell ref="VS125:VT125"/>
    <mergeCell ref="VW125:VX125"/>
    <mergeCell ref="WA125:WB125"/>
    <mergeCell ref="WE125:WF125"/>
    <mergeCell ref="WI125:WJ125"/>
    <mergeCell ref="WM125:WN125"/>
    <mergeCell ref="WQ125:WR125"/>
    <mergeCell ref="WU125:WV125"/>
    <mergeCell ref="WY125:WZ125"/>
    <mergeCell ref="XC125:XD125"/>
    <mergeCell ref="XG125:XH125"/>
    <mergeCell ref="XK125:XL125"/>
    <mergeCell ref="XO125:XP125"/>
    <mergeCell ref="XS125:XT125"/>
    <mergeCell ref="XW125:XX125"/>
    <mergeCell ref="YA125:YB125"/>
    <mergeCell ref="YE125:YF125"/>
    <mergeCell ref="YI125:YJ125"/>
    <mergeCell ref="YM125:YN125"/>
    <mergeCell ref="YQ125:YR125"/>
    <mergeCell ref="YU125:YV125"/>
    <mergeCell ref="YY125:YZ125"/>
    <mergeCell ref="ZC125:ZD125"/>
    <mergeCell ref="ZG125:ZH125"/>
    <mergeCell ref="ZK125:ZL125"/>
    <mergeCell ref="ZO125:ZP125"/>
    <mergeCell ref="ZS125:ZT125"/>
    <mergeCell ref="ZW125:ZX125"/>
    <mergeCell ref="AAA125:AAB125"/>
    <mergeCell ref="AAE125:AAF125"/>
    <mergeCell ref="AAI125:AAJ125"/>
    <mergeCell ref="AAM125:AAN125"/>
    <mergeCell ref="AAQ125:AAR125"/>
    <mergeCell ref="AAU125:AAV125"/>
    <mergeCell ref="AAY125:AAZ125"/>
    <mergeCell ref="ABC125:ABD125"/>
    <mergeCell ref="ABG125:ABH125"/>
    <mergeCell ref="ABK125:ABL125"/>
    <mergeCell ref="ABO125:ABP125"/>
    <mergeCell ref="ABS125:ABT125"/>
    <mergeCell ref="ABW125:ABX125"/>
    <mergeCell ref="ACA125:ACB125"/>
    <mergeCell ref="ACE125:ACF125"/>
    <mergeCell ref="ACI125:ACJ125"/>
    <mergeCell ref="ACM125:ACN125"/>
    <mergeCell ref="ACQ125:ACR125"/>
    <mergeCell ref="ACU125:ACV125"/>
    <mergeCell ref="ACY125:ACZ125"/>
    <mergeCell ref="ADC125:ADD125"/>
    <mergeCell ref="ADG125:ADH125"/>
    <mergeCell ref="ADK125:ADL125"/>
    <mergeCell ref="ADO125:ADP125"/>
    <mergeCell ref="ADS125:ADT125"/>
    <mergeCell ref="ADW125:ADX125"/>
    <mergeCell ref="AEA125:AEB125"/>
    <mergeCell ref="AEE125:AEF125"/>
    <mergeCell ref="AEI125:AEJ125"/>
    <mergeCell ref="AEM125:AEN125"/>
    <mergeCell ref="AEQ125:AER125"/>
    <mergeCell ref="AEU125:AEV125"/>
    <mergeCell ref="AEY125:AEZ125"/>
    <mergeCell ref="AFC125:AFD125"/>
    <mergeCell ref="AFG125:AFH125"/>
    <mergeCell ref="AFK125:AFL125"/>
    <mergeCell ref="AFO125:AFP125"/>
    <mergeCell ref="AFS125:AFT125"/>
    <mergeCell ref="AFW125:AFX125"/>
    <mergeCell ref="AGA125:AGB125"/>
    <mergeCell ref="AGE125:AGF125"/>
    <mergeCell ref="AGI125:AGJ125"/>
    <mergeCell ref="AGM125:AGN125"/>
    <mergeCell ref="AGQ125:AGR125"/>
    <mergeCell ref="AGU125:AGV125"/>
    <mergeCell ref="AGY125:AGZ125"/>
    <mergeCell ref="AHC125:AHD125"/>
    <mergeCell ref="AHG125:AHH125"/>
    <mergeCell ref="AHK125:AHL125"/>
    <mergeCell ref="AHO125:AHP125"/>
    <mergeCell ref="AHS125:AHT125"/>
    <mergeCell ref="AHW125:AHX125"/>
    <mergeCell ref="AIA125:AIB125"/>
    <mergeCell ref="AIE125:AIF125"/>
    <mergeCell ref="AII125:AIJ125"/>
    <mergeCell ref="AIM125:AIN125"/>
    <mergeCell ref="AIQ125:AIR125"/>
    <mergeCell ref="AIU125:AIV125"/>
    <mergeCell ref="AIY125:AIZ125"/>
    <mergeCell ref="AJC125:AJD125"/>
    <mergeCell ref="AJG125:AJH125"/>
    <mergeCell ref="AJK125:AJL125"/>
    <mergeCell ref="AJO125:AJP125"/>
    <mergeCell ref="AJS125:AJT125"/>
    <mergeCell ref="AJW125:AJX125"/>
    <mergeCell ref="AKA125:AKB125"/>
    <mergeCell ref="AKE125:AKF125"/>
    <mergeCell ref="AKI125:AKJ125"/>
    <mergeCell ref="AKM125:AKN125"/>
    <mergeCell ref="AKQ125:AKR125"/>
    <mergeCell ref="AKU125:AKV125"/>
    <mergeCell ref="AKY125:AKZ125"/>
    <mergeCell ref="ALC125:ALD125"/>
    <mergeCell ref="ALG125:ALH125"/>
    <mergeCell ref="ALK125:ALL125"/>
    <mergeCell ref="ALO125:ALP125"/>
    <mergeCell ref="ALS125:ALT125"/>
    <mergeCell ref="ALW125:ALX125"/>
    <mergeCell ref="AMA125:AMB125"/>
    <mergeCell ref="AME125:AMF125"/>
    <mergeCell ref="AMI125:AMJ125"/>
    <mergeCell ref="O126:P126"/>
    <mergeCell ref="S126:T126"/>
    <mergeCell ref="W126:X126"/>
    <mergeCell ref="AA126:AB126"/>
    <mergeCell ref="AE126:AF126"/>
    <mergeCell ref="AI126:AJ126"/>
    <mergeCell ref="AM126:AN126"/>
    <mergeCell ref="AQ126:AR126"/>
    <mergeCell ref="AU126:AV126"/>
    <mergeCell ref="AY126:AZ126"/>
    <mergeCell ref="BC126:BD126"/>
    <mergeCell ref="BG126:BH126"/>
    <mergeCell ref="BK126:BL126"/>
    <mergeCell ref="BO126:BP126"/>
    <mergeCell ref="BS126:BT126"/>
    <mergeCell ref="BW126:BX126"/>
    <mergeCell ref="CA126:CB126"/>
    <mergeCell ref="CE126:CF126"/>
    <mergeCell ref="CI126:CJ126"/>
    <mergeCell ref="CM126:CN126"/>
    <mergeCell ref="CQ126:CR126"/>
    <mergeCell ref="CU126:CV126"/>
    <mergeCell ref="CY126:CZ126"/>
    <mergeCell ref="DC126:DD126"/>
    <mergeCell ref="DG126:DH126"/>
    <mergeCell ref="DK126:DL126"/>
    <mergeCell ref="DO126:DP126"/>
    <mergeCell ref="DS126:DT126"/>
    <mergeCell ref="DW126:DX126"/>
    <mergeCell ref="EA126:EB126"/>
    <mergeCell ref="EE126:EF126"/>
    <mergeCell ref="EI126:EJ126"/>
    <mergeCell ref="EM126:EN126"/>
    <mergeCell ref="EQ126:ER126"/>
    <mergeCell ref="EU126:EV126"/>
    <mergeCell ref="EY126:EZ126"/>
    <mergeCell ref="FC126:FD126"/>
    <mergeCell ref="FG126:FH126"/>
    <mergeCell ref="FK126:FL126"/>
    <mergeCell ref="FO126:FP126"/>
    <mergeCell ref="FS126:FT126"/>
    <mergeCell ref="FW126:FX126"/>
    <mergeCell ref="GA126:GB126"/>
    <mergeCell ref="GE126:GF126"/>
    <mergeCell ref="GI126:GJ126"/>
    <mergeCell ref="GM126:GN126"/>
    <mergeCell ref="GQ126:GR126"/>
    <mergeCell ref="GU126:GV126"/>
    <mergeCell ref="GY126:GZ126"/>
    <mergeCell ref="HC126:HD126"/>
    <mergeCell ref="HG126:HH126"/>
    <mergeCell ref="HK126:HL126"/>
    <mergeCell ref="HO126:HP126"/>
    <mergeCell ref="HS126:HT126"/>
    <mergeCell ref="HW126:HX126"/>
    <mergeCell ref="IA126:IB126"/>
    <mergeCell ref="IE126:IF126"/>
    <mergeCell ref="II126:IJ126"/>
    <mergeCell ref="IM126:IN126"/>
    <mergeCell ref="IQ126:IR126"/>
    <mergeCell ref="IU126:IV126"/>
    <mergeCell ref="IY126:IZ126"/>
    <mergeCell ref="JC126:JD126"/>
    <mergeCell ref="JG126:JH126"/>
    <mergeCell ref="JK126:JL126"/>
    <mergeCell ref="JO126:JP126"/>
    <mergeCell ref="JS126:JT126"/>
    <mergeCell ref="JW126:JX126"/>
    <mergeCell ref="KA126:KB126"/>
    <mergeCell ref="KE126:KF126"/>
    <mergeCell ref="KI126:KJ126"/>
    <mergeCell ref="KM126:KN126"/>
    <mergeCell ref="KQ126:KR126"/>
    <mergeCell ref="KU126:KV126"/>
    <mergeCell ref="KY126:KZ126"/>
    <mergeCell ref="LC126:LD126"/>
    <mergeCell ref="LG126:LH126"/>
    <mergeCell ref="LK126:LL126"/>
    <mergeCell ref="LO126:LP126"/>
    <mergeCell ref="LS126:LT126"/>
    <mergeCell ref="LW126:LX126"/>
    <mergeCell ref="MA126:MB126"/>
    <mergeCell ref="ME126:MF126"/>
    <mergeCell ref="MI126:MJ126"/>
    <mergeCell ref="MM126:MN126"/>
    <mergeCell ref="MQ126:MR126"/>
    <mergeCell ref="MU126:MV126"/>
    <mergeCell ref="MY126:MZ126"/>
    <mergeCell ref="NC126:ND126"/>
    <mergeCell ref="NG126:NH126"/>
    <mergeCell ref="NK126:NL126"/>
    <mergeCell ref="NO126:NP126"/>
    <mergeCell ref="NS126:NT126"/>
    <mergeCell ref="NW126:NX126"/>
    <mergeCell ref="OA126:OB126"/>
    <mergeCell ref="OE126:OF126"/>
    <mergeCell ref="OI126:OJ126"/>
    <mergeCell ref="OM126:ON126"/>
    <mergeCell ref="OQ126:OR126"/>
    <mergeCell ref="OU126:OV126"/>
    <mergeCell ref="OY126:OZ126"/>
    <mergeCell ref="PC126:PD126"/>
    <mergeCell ref="PG126:PH126"/>
    <mergeCell ref="PK126:PL126"/>
    <mergeCell ref="PO126:PP126"/>
    <mergeCell ref="PS126:PT126"/>
    <mergeCell ref="PW126:PX126"/>
    <mergeCell ref="QA126:QB126"/>
    <mergeCell ref="QE126:QF126"/>
    <mergeCell ref="QI126:QJ126"/>
    <mergeCell ref="QM126:QN126"/>
    <mergeCell ref="QQ126:QR126"/>
    <mergeCell ref="QU126:QV126"/>
    <mergeCell ref="QY126:QZ126"/>
    <mergeCell ref="RC126:RD126"/>
    <mergeCell ref="RG126:RH126"/>
    <mergeCell ref="RK126:RL126"/>
    <mergeCell ref="RO126:RP126"/>
    <mergeCell ref="RS126:RT126"/>
    <mergeCell ref="RW126:RX126"/>
    <mergeCell ref="SA126:SB126"/>
    <mergeCell ref="SE126:SF126"/>
    <mergeCell ref="SI126:SJ126"/>
    <mergeCell ref="SM126:SN126"/>
    <mergeCell ref="SQ126:SR126"/>
    <mergeCell ref="SU126:SV126"/>
    <mergeCell ref="SY126:SZ126"/>
    <mergeCell ref="TC126:TD126"/>
    <mergeCell ref="TG126:TH126"/>
    <mergeCell ref="TK126:TL126"/>
    <mergeCell ref="TO126:TP126"/>
    <mergeCell ref="TS126:TT126"/>
    <mergeCell ref="TW126:TX126"/>
    <mergeCell ref="UA126:UB126"/>
    <mergeCell ref="UE126:UF126"/>
    <mergeCell ref="UI126:UJ126"/>
    <mergeCell ref="UM126:UN126"/>
    <mergeCell ref="UQ126:UR126"/>
    <mergeCell ref="UU126:UV126"/>
    <mergeCell ref="UY126:UZ126"/>
    <mergeCell ref="VC126:VD126"/>
    <mergeCell ref="VG126:VH126"/>
    <mergeCell ref="VK126:VL126"/>
    <mergeCell ref="VO126:VP126"/>
    <mergeCell ref="VS126:VT126"/>
    <mergeCell ref="VW126:VX126"/>
    <mergeCell ref="WA126:WB126"/>
    <mergeCell ref="WE126:WF126"/>
    <mergeCell ref="WI126:WJ126"/>
    <mergeCell ref="WM126:WN126"/>
    <mergeCell ref="WQ126:WR126"/>
    <mergeCell ref="WU126:WV126"/>
    <mergeCell ref="WY126:WZ126"/>
    <mergeCell ref="XC126:XD126"/>
    <mergeCell ref="XG126:XH126"/>
    <mergeCell ref="XK126:XL126"/>
    <mergeCell ref="XO126:XP126"/>
    <mergeCell ref="XS126:XT126"/>
    <mergeCell ref="XW126:XX126"/>
    <mergeCell ref="YA126:YB126"/>
    <mergeCell ref="YE126:YF126"/>
    <mergeCell ref="YI126:YJ126"/>
    <mergeCell ref="YM126:YN126"/>
    <mergeCell ref="YQ126:YR126"/>
    <mergeCell ref="YU126:YV126"/>
    <mergeCell ref="YY126:YZ126"/>
    <mergeCell ref="ZC126:ZD126"/>
    <mergeCell ref="ZG126:ZH126"/>
    <mergeCell ref="ZK126:ZL126"/>
    <mergeCell ref="ZO126:ZP126"/>
    <mergeCell ref="ZS126:ZT126"/>
    <mergeCell ref="ZW126:ZX126"/>
    <mergeCell ref="AAA126:AAB126"/>
    <mergeCell ref="AAE126:AAF126"/>
    <mergeCell ref="AAI126:AAJ126"/>
    <mergeCell ref="AAM126:AAN126"/>
    <mergeCell ref="AAQ126:AAR126"/>
    <mergeCell ref="AAU126:AAV126"/>
    <mergeCell ref="AAY126:AAZ126"/>
    <mergeCell ref="ABC126:ABD126"/>
    <mergeCell ref="ABG126:ABH126"/>
    <mergeCell ref="ABK126:ABL126"/>
    <mergeCell ref="ABO126:ABP126"/>
    <mergeCell ref="ABS126:ABT126"/>
    <mergeCell ref="ABW126:ABX126"/>
    <mergeCell ref="ACA126:ACB126"/>
    <mergeCell ref="ACE126:ACF126"/>
    <mergeCell ref="ACI126:ACJ126"/>
    <mergeCell ref="ACM126:ACN126"/>
    <mergeCell ref="ACQ126:ACR126"/>
    <mergeCell ref="ACU126:ACV126"/>
    <mergeCell ref="ACY126:ACZ126"/>
    <mergeCell ref="ADC126:ADD126"/>
    <mergeCell ref="ADG126:ADH126"/>
    <mergeCell ref="ADK126:ADL126"/>
    <mergeCell ref="ADO126:ADP126"/>
    <mergeCell ref="ADS126:ADT126"/>
    <mergeCell ref="ADW126:ADX126"/>
    <mergeCell ref="AEA126:AEB126"/>
    <mergeCell ref="AEE126:AEF126"/>
    <mergeCell ref="AEI126:AEJ126"/>
    <mergeCell ref="AEM126:AEN126"/>
    <mergeCell ref="AEQ126:AER126"/>
    <mergeCell ref="AEU126:AEV126"/>
    <mergeCell ref="AEY126:AEZ126"/>
    <mergeCell ref="AFC126:AFD126"/>
    <mergeCell ref="AFG126:AFH126"/>
    <mergeCell ref="AFK126:AFL126"/>
    <mergeCell ref="AFO126:AFP126"/>
    <mergeCell ref="AFS126:AFT126"/>
    <mergeCell ref="AFW126:AFX126"/>
    <mergeCell ref="AGA126:AGB126"/>
    <mergeCell ref="AGE126:AGF126"/>
    <mergeCell ref="AGI126:AGJ126"/>
    <mergeCell ref="AGM126:AGN126"/>
    <mergeCell ref="AGQ126:AGR126"/>
    <mergeCell ref="AGU126:AGV126"/>
    <mergeCell ref="AGY126:AGZ126"/>
    <mergeCell ref="AHC126:AHD126"/>
    <mergeCell ref="AHG126:AHH126"/>
    <mergeCell ref="AHK126:AHL126"/>
    <mergeCell ref="AHO126:AHP126"/>
    <mergeCell ref="AHS126:AHT126"/>
    <mergeCell ref="AHW126:AHX126"/>
    <mergeCell ref="AIA126:AIB126"/>
    <mergeCell ref="AIE126:AIF126"/>
    <mergeCell ref="AII126:AIJ126"/>
    <mergeCell ref="AIM126:AIN126"/>
    <mergeCell ref="AIQ126:AIR126"/>
    <mergeCell ref="AIU126:AIV126"/>
    <mergeCell ref="AIY126:AIZ126"/>
    <mergeCell ref="AJC126:AJD126"/>
    <mergeCell ref="AJG126:AJH126"/>
    <mergeCell ref="AJK126:AJL126"/>
    <mergeCell ref="AJO126:AJP126"/>
    <mergeCell ref="AJS126:AJT126"/>
    <mergeCell ref="AJW126:AJX126"/>
    <mergeCell ref="AKA126:AKB126"/>
    <mergeCell ref="AKE126:AKF126"/>
    <mergeCell ref="AKI126:AKJ126"/>
    <mergeCell ref="AKM126:AKN126"/>
    <mergeCell ref="AKQ126:AKR126"/>
    <mergeCell ref="AKU126:AKV126"/>
    <mergeCell ref="AKY126:AKZ126"/>
    <mergeCell ref="ALC126:ALD126"/>
    <mergeCell ref="ALG126:ALH126"/>
    <mergeCell ref="ALK126:ALL126"/>
    <mergeCell ref="ALO126:ALP126"/>
    <mergeCell ref="ALS126:ALT126"/>
    <mergeCell ref="ALW126:ALX126"/>
    <mergeCell ref="AMA126:AMB126"/>
    <mergeCell ref="AME126:AMF126"/>
    <mergeCell ref="AMI126:AMJ126"/>
    <mergeCell ref="O127:P127"/>
    <mergeCell ref="S127:T127"/>
    <mergeCell ref="W127:X127"/>
    <mergeCell ref="AA127:AB127"/>
    <mergeCell ref="AE127:AF127"/>
    <mergeCell ref="AI127:AJ127"/>
    <mergeCell ref="AM127:AN127"/>
    <mergeCell ref="AQ127:AR127"/>
    <mergeCell ref="AU127:AV127"/>
    <mergeCell ref="AY127:AZ127"/>
    <mergeCell ref="BC127:BD127"/>
    <mergeCell ref="BG127:BH127"/>
    <mergeCell ref="BK127:BL127"/>
    <mergeCell ref="BO127:BP127"/>
    <mergeCell ref="BS127:BT127"/>
    <mergeCell ref="BW127:BX127"/>
    <mergeCell ref="CA127:CB127"/>
    <mergeCell ref="CE127:CF127"/>
    <mergeCell ref="CI127:CJ127"/>
    <mergeCell ref="CM127:CN127"/>
    <mergeCell ref="CQ127:CR127"/>
    <mergeCell ref="CU127:CV127"/>
    <mergeCell ref="CY127:CZ127"/>
    <mergeCell ref="DC127:DD127"/>
    <mergeCell ref="DG127:DH127"/>
    <mergeCell ref="DK127:DL127"/>
    <mergeCell ref="DO127:DP127"/>
    <mergeCell ref="DS127:DT127"/>
    <mergeCell ref="DW127:DX127"/>
    <mergeCell ref="EA127:EB127"/>
    <mergeCell ref="EE127:EF127"/>
    <mergeCell ref="EI127:EJ127"/>
    <mergeCell ref="EM127:EN127"/>
    <mergeCell ref="EQ127:ER127"/>
    <mergeCell ref="EU127:EV127"/>
    <mergeCell ref="EY127:EZ127"/>
    <mergeCell ref="FC127:FD127"/>
    <mergeCell ref="FG127:FH127"/>
    <mergeCell ref="FK127:FL127"/>
    <mergeCell ref="FO127:FP127"/>
    <mergeCell ref="FS127:FT127"/>
    <mergeCell ref="FW127:FX127"/>
    <mergeCell ref="GA127:GB127"/>
    <mergeCell ref="GE127:GF127"/>
    <mergeCell ref="GI127:GJ127"/>
    <mergeCell ref="GM127:GN127"/>
    <mergeCell ref="GQ127:GR127"/>
    <mergeCell ref="GU127:GV127"/>
    <mergeCell ref="GY127:GZ127"/>
    <mergeCell ref="HC127:HD127"/>
    <mergeCell ref="HG127:HH127"/>
    <mergeCell ref="HK127:HL127"/>
    <mergeCell ref="HO127:HP127"/>
    <mergeCell ref="HS127:HT127"/>
    <mergeCell ref="HW127:HX127"/>
    <mergeCell ref="IA127:IB127"/>
    <mergeCell ref="IE127:IF127"/>
    <mergeCell ref="II127:IJ127"/>
    <mergeCell ref="IM127:IN127"/>
    <mergeCell ref="IQ127:IR127"/>
    <mergeCell ref="IU127:IV127"/>
    <mergeCell ref="IY127:IZ127"/>
    <mergeCell ref="JC127:JD127"/>
    <mergeCell ref="JG127:JH127"/>
    <mergeCell ref="JK127:JL127"/>
    <mergeCell ref="JO127:JP127"/>
    <mergeCell ref="JS127:JT127"/>
    <mergeCell ref="JW127:JX127"/>
    <mergeCell ref="KA127:KB127"/>
    <mergeCell ref="KE127:KF127"/>
    <mergeCell ref="KI127:KJ127"/>
    <mergeCell ref="KM127:KN127"/>
    <mergeCell ref="KQ127:KR127"/>
    <mergeCell ref="KU127:KV127"/>
    <mergeCell ref="KY127:KZ127"/>
    <mergeCell ref="LC127:LD127"/>
    <mergeCell ref="LG127:LH127"/>
    <mergeCell ref="LK127:LL127"/>
    <mergeCell ref="LO127:LP127"/>
    <mergeCell ref="LS127:LT127"/>
    <mergeCell ref="LW127:LX127"/>
    <mergeCell ref="MA127:MB127"/>
    <mergeCell ref="ME127:MF127"/>
    <mergeCell ref="MI127:MJ127"/>
    <mergeCell ref="MM127:MN127"/>
    <mergeCell ref="MQ127:MR127"/>
    <mergeCell ref="MU127:MV127"/>
    <mergeCell ref="MY127:MZ127"/>
    <mergeCell ref="NC127:ND127"/>
    <mergeCell ref="NG127:NH127"/>
    <mergeCell ref="NK127:NL127"/>
    <mergeCell ref="NO127:NP127"/>
    <mergeCell ref="NS127:NT127"/>
    <mergeCell ref="NW127:NX127"/>
    <mergeCell ref="OA127:OB127"/>
    <mergeCell ref="OE127:OF127"/>
    <mergeCell ref="OI127:OJ127"/>
    <mergeCell ref="OM127:ON127"/>
    <mergeCell ref="OQ127:OR127"/>
    <mergeCell ref="OU127:OV127"/>
    <mergeCell ref="OY127:OZ127"/>
    <mergeCell ref="PC127:PD127"/>
    <mergeCell ref="PG127:PH127"/>
    <mergeCell ref="PK127:PL127"/>
    <mergeCell ref="PO127:PP127"/>
    <mergeCell ref="PS127:PT127"/>
    <mergeCell ref="PW127:PX127"/>
    <mergeCell ref="QA127:QB127"/>
    <mergeCell ref="QE127:QF127"/>
    <mergeCell ref="QI127:QJ127"/>
    <mergeCell ref="QM127:QN127"/>
    <mergeCell ref="QQ127:QR127"/>
    <mergeCell ref="QU127:QV127"/>
    <mergeCell ref="QY127:QZ127"/>
    <mergeCell ref="RC127:RD127"/>
    <mergeCell ref="RG127:RH127"/>
    <mergeCell ref="RK127:RL127"/>
    <mergeCell ref="RO127:RP127"/>
    <mergeCell ref="RS127:RT127"/>
    <mergeCell ref="RW127:RX127"/>
    <mergeCell ref="SA127:SB127"/>
    <mergeCell ref="SE127:SF127"/>
    <mergeCell ref="SI127:SJ127"/>
    <mergeCell ref="SM127:SN127"/>
    <mergeCell ref="SQ127:SR127"/>
    <mergeCell ref="SU127:SV127"/>
    <mergeCell ref="SY127:SZ127"/>
    <mergeCell ref="TC127:TD127"/>
    <mergeCell ref="TG127:TH127"/>
    <mergeCell ref="TK127:TL127"/>
    <mergeCell ref="TO127:TP127"/>
    <mergeCell ref="TS127:TT127"/>
    <mergeCell ref="TW127:TX127"/>
    <mergeCell ref="UA127:UB127"/>
    <mergeCell ref="UE127:UF127"/>
    <mergeCell ref="UI127:UJ127"/>
    <mergeCell ref="UM127:UN127"/>
    <mergeCell ref="UQ127:UR127"/>
    <mergeCell ref="UU127:UV127"/>
    <mergeCell ref="UY127:UZ127"/>
    <mergeCell ref="VC127:VD127"/>
    <mergeCell ref="VG127:VH127"/>
    <mergeCell ref="VK127:VL127"/>
    <mergeCell ref="VO127:VP127"/>
    <mergeCell ref="VS127:VT127"/>
    <mergeCell ref="VW127:VX127"/>
    <mergeCell ref="WA127:WB127"/>
    <mergeCell ref="WE127:WF127"/>
    <mergeCell ref="WI127:WJ127"/>
    <mergeCell ref="WM127:WN127"/>
    <mergeCell ref="WQ127:WR127"/>
    <mergeCell ref="WU127:WV127"/>
    <mergeCell ref="WY127:WZ127"/>
    <mergeCell ref="XC127:XD127"/>
    <mergeCell ref="XG127:XH127"/>
    <mergeCell ref="XK127:XL127"/>
    <mergeCell ref="XO127:XP127"/>
    <mergeCell ref="XS127:XT127"/>
    <mergeCell ref="XW127:XX127"/>
    <mergeCell ref="YA127:YB127"/>
    <mergeCell ref="YE127:YF127"/>
    <mergeCell ref="YI127:YJ127"/>
    <mergeCell ref="YM127:YN127"/>
    <mergeCell ref="YQ127:YR127"/>
    <mergeCell ref="YU127:YV127"/>
    <mergeCell ref="YY127:YZ127"/>
    <mergeCell ref="ZC127:ZD127"/>
    <mergeCell ref="ZG127:ZH127"/>
    <mergeCell ref="ZK127:ZL127"/>
    <mergeCell ref="ZO127:ZP127"/>
    <mergeCell ref="ZS127:ZT127"/>
    <mergeCell ref="ZW127:ZX127"/>
    <mergeCell ref="AAA127:AAB127"/>
    <mergeCell ref="AAE127:AAF127"/>
    <mergeCell ref="AAI127:AAJ127"/>
    <mergeCell ref="AAM127:AAN127"/>
    <mergeCell ref="AAQ127:AAR127"/>
    <mergeCell ref="AAU127:AAV127"/>
    <mergeCell ref="AAY127:AAZ127"/>
    <mergeCell ref="ABC127:ABD127"/>
    <mergeCell ref="ABG127:ABH127"/>
    <mergeCell ref="ABK127:ABL127"/>
    <mergeCell ref="ABO127:ABP127"/>
    <mergeCell ref="ABS127:ABT127"/>
    <mergeCell ref="ABW127:ABX127"/>
    <mergeCell ref="ACA127:ACB127"/>
    <mergeCell ref="ACE127:ACF127"/>
    <mergeCell ref="ACI127:ACJ127"/>
    <mergeCell ref="ACM127:ACN127"/>
    <mergeCell ref="ACQ127:ACR127"/>
    <mergeCell ref="ACU127:ACV127"/>
    <mergeCell ref="ACY127:ACZ127"/>
    <mergeCell ref="ADC127:ADD127"/>
    <mergeCell ref="ADG127:ADH127"/>
    <mergeCell ref="ADK127:ADL127"/>
    <mergeCell ref="ADO127:ADP127"/>
    <mergeCell ref="ADS127:ADT127"/>
    <mergeCell ref="ADW127:ADX127"/>
    <mergeCell ref="AEA127:AEB127"/>
    <mergeCell ref="AEE127:AEF127"/>
    <mergeCell ref="AEI127:AEJ127"/>
    <mergeCell ref="AEM127:AEN127"/>
    <mergeCell ref="AEQ127:AER127"/>
    <mergeCell ref="AEU127:AEV127"/>
    <mergeCell ref="AEY127:AEZ127"/>
    <mergeCell ref="AFC127:AFD127"/>
    <mergeCell ref="AFG127:AFH127"/>
    <mergeCell ref="AFK127:AFL127"/>
    <mergeCell ref="AFO127:AFP127"/>
    <mergeCell ref="AFS127:AFT127"/>
    <mergeCell ref="AFW127:AFX127"/>
    <mergeCell ref="AGA127:AGB127"/>
    <mergeCell ref="AGE127:AGF127"/>
    <mergeCell ref="AGI127:AGJ127"/>
    <mergeCell ref="AGM127:AGN127"/>
    <mergeCell ref="AGQ127:AGR127"/>
    <mergeCell ref="AGU127:AGV127"/>
    <mergeCell ref="AGY127:AGZ127"/>
    <mergeCell ref="AHC127:AHD127"/>
    <mergeCell ref="AHG127:AHH127"/>
    <mergeCell ref="AHK127:AHL127"/>
    <mergeCell ref="AHO127:AHP127"/>
    <mergeCell ref="AHS127:AHT127"/>
    <mergeCell ref="AHW127:AHX127"/>
    <mergeCell ref="AIA127:AIB127"/>
    <mergeCell ref="AIE127:AIF127"/>
    <mergeCell ref="AII127:AIJ127"/>
    <mergeCell ref="AIM127:AIN127"/>
    <mergeCell ref="AIQ127:AIR127"/>
    <mergeCell ref="AIU127:AIV127"/>
    <mergeCell ref="AIY127:AIZ127"/>
    <mergeCell ref="AJC127:AJD127"/>
    <mergeCell ref="AJG127:AJH127"/>
    <mergeCell ref="AJK127:AJL127"/>
    <mergeCell ref="AJO127:AJP127"/>
    <mergeCell ref="AJS127:AJT127"/>
    <mergeCell ref="AJW127:AJX127"/>
    <mergeCell ref="AKA127:AKB127"/>
    <mergeCell ref="AKE127:AKF127"/>
    <mergeCell ref="AKI127:AKJ127"/>
    <mergeCell ref="AKM127:AKN127"/>
    <mergeCell ref="AKQ127:AKR127"/>
    <mergeCell ref="AKU127:AKV127"/>
    <mergeCell ref="AKY127:AKZ127"/>
    <mergeCell ref="ALC127:ALD127"/>
    <mergeCell ref="ALG127:ALH127"/>
    <mergeCell ref="ALK127:ALL127"/>
    <mergeCell ref="ALO127:ALP127"/>
    <mergeCell ref="ALS127:ALT127"/>
    <mergeCell ref="ALW127:ALX127"/>
    <mergeCell ref="AMA127:AMB127"/>
    <mergeCell ref="AME127:AMF127"/>
    <mergeCell ref="AMI127:AMJ127"/>
    <mergeCell ref="O128:P128"/>
    <mergeCell ref="S128:T128"/>
    <mergeCell ref="W128:X128"/>
    <mergeCell ref="AA128:AB128"/>
    <mergeCell ref="AE128:AF128"/>
    <mergeCell ref="AI128:AJ128"/>
    <mergeCell ref="AM128:AN128"/>
    <mergeCell ref="AQ128:AR128"/>
    <mergeCell ref="AU128:AV128"/>
    <mergeCell ref="AY128:AZ128"/>
    <mergeCell ref="BC128:BD128"/>
    <mergeCell ref="BG128:BH128"/>
    <mergeCell ref="BK128:BL128"/>
    <mergeCell ref="BO128:BP128"/>
    <mergeCell ref="BS128:BT128"/>
    <mergeCell ref="BW128:BX128"/>
    <mergeCell ref="CA128:CB128"/>
    <mergeCell ref="CE128:CF128"/>
    <mergeCell ref="CI128:CJ128"/>
    <mergeCell ref="CM128:CN128"/>
    <mergeCell ref="CQ128:CR128"/>
    <mergeCell ref="CU128:CV128"/>
    <mergeCell ref="CY128:CZ128"/>
    <mergeCell ref="DC128:DD128"/>
    <mergeCell ref="DG128:DH128"/>
    <mergeCell ref="DK128:DL128"/>
    <mergeCell ref="DO128:DP128"/>
    <mergeCell ref="DS128:DT128"/>
    <mergeCell ref="DW128:DX128"/>
    <mergeCell ref="EA128:EB128"/>
    <mergeCell ref="EE128:EF128"/>
    <mergeCell ref="EI128:EJ128"/>
    <mergeCell ref="EM128:EN128"/>
    <mergeCell ref="EQ128:ER128"/>
    <mergeCell ref="EU128:EV128"/>
    <mergeCell ref="EY128:EZ128"/>
    <mergeCell ref="FC128:FD128"/>
    <mergeCell ref="FG128:FH128"/>
    <mergeCell ref="FK128:FL128"/>
    <mergeCell ref="FO128:FP128"/>
    <mergeCell ref="FS128:FT128"/>
    <mergeCell ref="FW128:FX128"/>
    <mergeCell ref="GA128:GB128"/>
    <mergeCell ref="GE128:GF128"/>
    <mergeCell ref="GI128:GJ128"/>
    <mergeCell ref="GM128:GN128"/>
    <mergeCell ref="GQ128:GR128"/>
    <mergeCell ref="GU128:GV128"/>
    <mergeCell ref="GY128:GZ128"/>
    <mergeCell ref="HC128:HD128"/>
    <mergeCell ref="HG128:HH128"/>
    <mergeCell ref="HK128:HL128"/>
    <mergeCell ref="HO128:HP128"/>
    <mergeCell ref="HS128:HT128"/>
    <mergeCell ref="HW128:HX128"/>
    <mergeCell ref="IA128:IB128"/>
    <mergeCell ref="IE128:IF128"/>
    <mergeCell ref="II128:IJ128"/>
    <mergeCell ref="IM128:IN128"/>
    <mergeCell ref="IQ128:IR128"/>
    <mergeCell ref="IU128:IV128"/>
    <mergeCell ref="IY128:IZ128"/>
    <mergeCell ref="JC128:JD128"/>
    <mergeCell ref="JG128:JH128"/>
    <mergeCell ref="JK128:JL128"/>
    <mergeCell ref="JO128:JP128"/>
    <mergeCell ref="JS128:JT128"/>
    <mergeCell ref="JW128:JX128"/>
    <mergeCell ref="KA128:KB128"/>
    <mergeCell ref="KE128:KF128"/>
    <mergeCell ref="KI128:KJ128"/>
    <mergeCell ref="KM128:KN128"/>
    <mergeCell ref="KQ128:KR128"/>
    <mergeCell ref="KU128:KV128"/>
    <mergeCell ref="KY128:KZ128"/>
    <mergeCell ref="LC128:LD128"/>
    <mergeCell ref="LG128:LH128"/>
    <mergeCell ref="LK128:LL128"/>
    <mergeCell ref="LO128:LP128"/>
    <mergeCell ref="LS128:LT128"/>
    <mergeCell ref="LW128:LX128"/>
    <mergeCell ref="MA128:MB128"/>
    <mergeCell ref="ME128:MF128"/>
    <mergeCell ref="MI128:MJ128"/>
    <mergeCell ref="MM128:MN128"/>
    <mergeCell ref="MQ128:MR128"/>
    <mergeCell ref="MU128:MV128"/>
    <mergeCell ref="MY128:MZ128"/>
    <mergeCell ref="NC128:ND128"/>
    <mergeCell ref="NG128:NH128"/>
    <mergeCell ref="NK128:NL128"/>
    <mergeCell ref="NO128:NP128"/>
    <mergeCell ref="NS128:NT128"/>
    <mergeCell ref="NW128:NX128"/>
    <mergeCell ref="OA128:OB128"/>
    <mergeCell ref="OE128:OF128"/>
    <mergeCell ref="OI128:OJ128"/>
    <mergeCell ref="OM128:ON128"/>
    <mergeCell ref="OQ128:OR128"/>
    <mergeCell ref="OU128:OV128"/>
    <mergeCell ref="OY128:OZ128"/>
    <mergeCell ref="PC128:PD128"/>
    <mergeCell ref="PG128:PH128"/>
    <mergeCell ref="PK128:PL128"/>
    <mergeCell ref="PO128:PP128"/>
    <mergeCell ref="PS128:PT128"/>
    <mergeCell ref="PW128:PX128"/>
    <mergeCell ref="QA128:QB128"/>
    <mergeCell ref="QE128:QF128"/>
    <mergeCell ref="QI128:QJ128"/>
    <mergeCell ref="QM128:QN128"/>
    <mergeCell ref="QQ128:QR128"/>
    <mergeCell ref="QU128:QV128"/>
    <mergeCell ref="QY128:QZ128"/>
    <mergeCell ref="RC128:RD128"/>
    <mergeCell ref="RG128:RH128"/>
    <mergeCell ref="RK128:RL128"/>
    <mergeCell ref="RO128:RP128"/>
    <mergeCell ref="RS128:RT128"/>
    <mergeCell ref="RW128:RX128"/>
    <mergeCell ref="SA128:SB128"/>
    <mergeCell ref="SE128:SF128"/>
    <mergeCell ref="SI128:SJ128"/>
    <mergeCell ref="SM128:SN128"/>
    <mergeCell ref="SQ128:SR128"/>
    <mergeCell ref="SU128:SV128"/>
    <mergeCell ref="SY128:SZ128"/>
    <mergeCell ref="TC128:TD128"/>
    <mergeCell ref="TG128:TH128"/>
    <mergeCell ref="TK128:TL128"/>
    <mergeCell ref="TO128:TP128"/>
    <mergeCell ref="TS128:TT128"/>
    <mergeCell ref="TW128:TX128"/>
    <mergeCell ref="UA128:UB128"/>
    <mergeCell ref="UE128:UF128"/>
    <mergeCell ref="UI128:UJ128"/>
    <mergeCell ref="UM128:UN128"/>
    <mergeCell ref="UQ128:UR128"/>
    <mergeCell ref="UU128:UV128"/>
    <mergeCell ref="UY128:UZ128"/>
    <mergeCell ref="VC128:VD128"/>
    <mergeCell ref="VG128:VH128"/>
    <mergeCell ref="VK128:VL128"/>
    <mergeCell ref="VO128:VP128"/>
    <mergeCell ref="VS128:VT128"/>
    <mergeCell ref="VW128:VX128"/>
    <mergeCell ref="WA128:WB128"/>
    <mergeCell ref="WE128:WF128"/>
    <mergeCell ref="WI128:WJ128"/>
    <mergeCell ref="WM128:WN128"/>
    <mergeCell ref="WQ128:WR128"/>
    <mergeCell ref="WU128:WV128"/>
    <mergeCell ref="WY128:WZ128"/>
    <mergeCell ref="XC128:XD128"/>
    <mergeCell ref="XG128:XH128"/>
    <mergeCell ref="XK128:XL128"/>
    <mergeCell ref="XO128:XP128"/>
    <mergeCell ref="XS128:XT128"/>
    <mergeCell ref="XW128:XX128"/>
    <mergeCell ref="YA128:YB128"/>
    <mergeCell ref="YE128:YF128"/>
    <mergeCell ref="YI128:YJ128"/>
    <mergeCell ref="YM128:YN128"/>
    <mergeCell ref="YQ128:YR128"/>
    <mergeCell ref="YU128:YV128"/>
    <mergeCell ref="YY128:YZ128"/>
    <mergeCell ref="ZC128:ZD128"/>
    <mergeCell ref="ZG128:ZH128"/>
    <mergeCell ref="ZK128:ZL128"/>
    <mergeCell ref="ZO128:ZP128"/>
    <mergeCell ref="ZS128:ZT128"/>
    <mergeCell ref="ZW128:ZX128"/>
    <mergeCell ref="AAA128:AAB128"/>
    <mergeCell ref="AAE128:AAF128"/>
    <mergeCell ref="AAI128:AAJ128"/>
    <mergeCell ref="AAM128:AAN128"/>
    <mergeCell ref="AAQ128:AAR128"/>
    <mergeCell ref="AAU128:AAV128"/>
    <mergeCell ref="AAY128:AAZ128"/>
    <mergeCell ref="ABC128:ABD128"/>
    <mergeCell ref="ABG128:ABH128"/>
    <mergeCell ref="ABK128:ABL128"/>
    <mergeCell ref="ABO128:ABP128"/>
    <mergeCell ref="ABS128:ABT128"/>
    <mergeCell ref="ABW128:ABX128"/>
    <mergeCell ref="ACA128:ACB128"/>
    <mergeCell ref="ACE128:ACF128"/>
    <mergeCell ref="ACI128:ACJ128"/>
    <mergeCell ref="ACM128:ACN128"/>
    <mergeCell ref="ACQ128:ACR128"/>
    <mergeCell ref="ACU128:ACV128"/>
    <mergeCell ref="ACY128:ACZ128"/>
    <mergeCell ref="ADC128:ADD128"/>
    <mergeCell ref="ADG128:ADH128"/>
    <mergeCell ref="ADK128:ADL128"/>
    <mergeCell ref="ADO128:ADP128"/>
    <mergeCell ref="ADS128:ADT128"/>
    <mergeCell ref="ADW128:ADX128"/>
    <mergeCell ref="AEA128:AEB128"/>
    <mergeCell ref="AEE128:AEF128"/>
    <mergeCell ref="AEI128:AEJ128"/>
    <mergeCell ref="AEM128:AEN128"/>
    <mergeCell ref="AEQ128:AER128"/>
    <mergeCell ref="AEU128:AEV128"/>
    <mergeCell ref="AEY128:AEZ128"/>
    <mergeCell ref="AFC128:AFD128"/>
    <mergeCell ref="AFG128:AFH128"/>
    <mergeCell ref="AFK128:AFL128"/>
    <mergeCell ref="AFO128:AFP128"/>
    <mergeCell ref="AFS128:AFT128"/>
    <mergeCell ref="AFW128:AFX128"/>
    <mergeCell ref="AGA128:AGB128"/>
    <mergeCell ref="AGE128:AGF128"/>
    <mergeCell ref="AGI128:AGJ128"/>
    <mergeCell ref="AGM128:AGN128"/>
    <mergeCell ref="AGQ128:AGR128"/>
    <mergeCell ref="AGU128:AGV128"/>
    <mergeCell ref="AGY128:AGZ128"/>
    <mergeCell ref="AHC128:AHD128"/>
    <mergeCell ref="AHG128:AHH128"/>
    <mergeCell ref="AHK128:AHL128"/>
    <mergeCell ref="AHO128:AHP128"/>
    <mergeCell ref="AHS128:AHT128"/>
    <mergeCell ref="AHW128:AHX128"/>
    <mergeCell ref="AIA128:AIB128"/>
    <mergeCell ref="AIE128:AIF128"/>
    <mergeCell ref="AII128:AIJ128"/>
    <mergeCell ref="AIM128:AIN128"/>
    <mergeCell ref="AIQ128:AIR128"/>
    <mergeCell ref="AIU128:AIV128"/>
    <mergeCell ref="AIY128:AIZ128"/>
    <mergeCell ref="AJC128:AJD128"/>
    <mergeCell ref="AJG128:AJH128"/>
    <mergeCell ref="AJK128:AJL128"/>
    <mergeCell ref="AJO128:AJP128"/>
    <mergeCell ref="AJS128:AJT128"/>
    <mergeCell ref="AJW128:AJX128"/>
    <mergeCell ref="AKA128:AKB128"/>
    <mergeCell ref="AKE128:AKF128"/>
    <mergeCell ref="AKI128:AKJ128"/>
    <mergeCell ref="AKM128:AKN128"/>
    <mergeCell ref="AKQ128:AKR128"/>
    <mergeCell ref="AKU128:AKV128"/>
    <mergeCell ref="AKY128:AKZ128"/>
    <mergeCell ref="ALC128:ALD128"/>
    <mergeCell ref="ALG128:ALH128"/>
    <mergeCell ref="ALK128:ALL128"/>
    <mergeCell ref="ALO128:ALP128"/>
    <mergeCell ref="ALS128:ALT128"/>
    <mergeCell ref="ALW128:ALX128"/>
    <mergeCell ref="AMA128:AMB128"/>
    <mergeCell ref="AME128:AMF128"/>
    <mergeCell ref="AMI128:AMJ128"/>
    <mergeCell ref="O129:P129"/>
    <mergeCell ref="S129:T129"/>
    <mergeCell ref="W129:X129"/>
    <mergeCell ref="AA129:AB129"/>
    <mergeCell ref="AE129:AF129"/>
    <mergeCell ref="AI129:AJ129"/>
    <mergeCell ref="AM129:AN129"/>
    <mergeCell ref="AQ129:AR129"/>
    <mergeCell ref="AU129:AV129"/>
    <mergeCell ref="AY129:AZ129"/>
    <mergeCell ref="BC129:BD129"/>
    <mergeCell ref="BG129:BH129"/>
    <mergeCell ref="BK129:BL129"/>
    <mergeCell ref="BO129:BP129"/>
    <mergeCell ref="BS129:BT129"/>
    <mergeCell ref="BW129:BX129"/>
    <mergeCell ref="CA129:CB129"/>
    <mergeCell ref="CE129:CF129"/>
    <mergeCell ref="CI129:CJ129"/>
    <mergeCell ref="CM129:CN129"/>
    <mergeCell ref="CQ129:CR129"/>
    <mergeCell ref="CU129:CV129"/>
    <mergeCell ref="CY129:CZ129"/>
    <mergeCell ref="DC129:DD129"/>
    <mergeCell ref="DG129:DH129"/>
    <mergeCell ref="DK129:DL129"/>
    <mergeCell ref="DO129:DP129"/>
    <mergeCell ref="DS129:DT129"/>
    <mergeCell ref="DW129:DX129"/>
    <mergeCell ref="EA129:EB129"/>
    <mergeCell ref="EE129:EF129"/>
    <mergeCell ref="EI129:EJ129"/>
    <mergeCell ref="EM129:EN129"/>
    <mergeCell ref="EQ129:ER129"/>
    <mergeCell ref="EU129:EV129"/>
    <mergeCell ref="EY129:EZ129"/>
    <mergeCell ref="FC129:FD129"/>
    <mergeCell ref="FG129:FH129"/>
    <mergeCell ref="FK129:FL129"/>
    <mergeCell ref="FO129:FP129"/>
    <mergeCell ref="FS129:FT129"/>
    <mergeCell ref="FW129:FX129"/>
    <mergeCell ref="GA129:GB129"/>
    <mergeCell ref="GE129:GF129"/>
    <mergeCell ref="GI129:GJ129"/>
    <mergeCell ref="GM129:GN129"/>
    <mergeCell ref="GQ129:GR129"/>
    <mergeCell ref="GU129:GV129"/>
    <mergeCell ref="GY129:GZ129"/>
    <mergeCell ref="HC129:HD129"/>
    <mergeCell ref="HG129:HH129"/>
    <mergeCell ref="HK129:HL129"/>
    <mergeCell ref="HO129:HP129"/>
    <mergeCell ref="HS129:HT129"/>
    <mergeCell ref="HW129:HX129"/>
    <mergeCell ref="IA129:IB129"/>
    <mergeCell ref="IE129:IF129"/>
    <mergeCell ref="II129:IJ129"/>
    <mergeCell ref="IM129:IN129"/>
    <mergeCell ref="IQ129:IR129"/>
    <mergeCell ref="IU129:IV129"/>
    <mergeCell ref="IY129:IZ129"/>
    <mergeCell ref="JC129:JD129"/>
    <mergeCell ref="JG129:JH129"/>
    <mergeCell ref="JK129:JL129"/>
    <mergeCell ref="JO129:JP129"/>
    <mergeCell ref="JS129:JT129"/>
    <mergeCell ref="JW129:JX129"/>
    <mergeCell ref="KA129:KB129"/>
    <mergeCell ref="KE129:KF129"/>
    <mergeCell ref="KI129:KJ129"/>
    <mergeCell ref="KM129:KN129"/>
    <mergeCell ref="KQ129:KR129"/>
    <mergeCell ref="KU129:KV129"/>
    <mergeCell ref="KY129:KZ129"/>
    <mergeCell ref="LC129:LD129"/>
    <mergeCell ref="LG129:LH129"/>
    <mergeCell ref="LK129:LL129"/>
    <mergeCell ref="LO129:LP129"/>
    <mergeCell ref="LS129:LT129"/>
    <mergeCell ref="LW129:LX129"/>
    <mergeCell ref="MA129:MB129"/>
    <mergeCell ref="ME129:MF129"/>
    <mergeCell ref="MI129:MJ129"/>
    <mergeCell ref="MM129:MN129"/>
    <mergeCell ref="MQ129:MR129"/>
    <mergeCell ref="MU129:MV129"/>
    <mergeCell ref="MY129:MZ129"/>
    <mergeCell ref="NC129:ND129"/>
    <mergeCell ref="NG129:NH129"/>
    <mergeCell ref="NK129:NL129"/>
    <mergeCell ref="NO129:NP129"/>
    <mergeCell ref="NS129:NT129"/>
    <mergeCell ref="NW129:NX129"/>
    <mergeCell ref="OA129:OB129"/>
    <mergeCell ref="OE129:OF129"/>
    <mergeCell ref="OI129:OJ129"/>
    <mergeCell ref="OM129:ON129"/>
    <mergeCell ref="OQ129:OR129"/>
    <mergeCell ref="OU129:OV129"/>
    <mergeCell ref="OY129:OZ129"/>
    <mergeCell ref="PC129:PD129"/>
    <mergeCell ref="PG129:PH129"/>
    <mergeCell ref="PK129:PL129"/>
    <mergeCell ref="PO129:PP129"/>
    <mergeCell ref="PS129:PT129"/>
    <mergeCell ref="PW129:PX129"/>
    <mergeCell ref="QA129:QB129"/>
    <mergeCell ref="QE129:QF129"/>
    <mergeCell ref="QI129:QJ129"/>
    <mergeCell ref="QM129:QN129"/>
    <mergeCell ref="QQ129:QR129"/>
    <mergeCell ref="QU129:QV129"/>
    <mergeCell ref="QY129:QZ129"/>
    <mergeCell ref="RC129:RD129"/>
    <mergeCell ref="RG129:RH129"/>
    <mergeCell ref="RK129:RL129"/>
    <mergeCell ref="RO129:RP129"/>
    <mergeCell ref="RS129:RT129"/>
    <mergeCell ref="RW129:RX129"/>
    <mergeCell ref="SA129:SB129"/>
    <mergeCell ref="SE129:SF129"/>
    <mergeCell ref="SI129:SJ129"/>
    <mergeCell ref="SM129:SN129"/>
    <mergeCell ref="SQ129:SR129"/>
    <mergeCell ref="SU129:SV129"/>
    <mergeCell ref="SY129:SZ129"/>
    <mergeCell ref="TC129:TD129"/>
    <mergeCell ref="TG129:TH129"/>
    <mergeCell ref="TK129:TL129"/>
    <mergeCell ref="TO129:TP129"/>
    <mergeCell ref="TS129:TT129"/>
    <mergeCell ref="TW129:TX129"/>
    <mergeCell ref="UA129:UB129"/>
    <mergeCell ref="UE129:UF129"/>
    <mergeCell ref="UI129:UJ129"/>
    <mergeCell ref="UM129:UN129"/>
    <mergeCell ref="UQ129:UR129"/>
    <mergeCell ref="UU129:UV129"/>
    <mergeCell ref="UY129:UZ129"/>
    <mergeCell ref="VC129:VD129"/>
    <mergeCell ref="VG129:VH129"/>
    <mergeCell ref="VK129:VL129"/>
    <mergeCell ref="VO129:VP129"/>
    <mergeCell ref="VS129:VT129"/>
    <mergeCell ref="VW129:VX129"/>
    <mergeCell ref="WA129:WB129"/>
    <mergeCell ref="WE129:WF129"/>
    <mergeCell ref="WI129:WJ129"/>
    <mergeCell ref="WM129:WN129"/>
    <mergeCell ref="WQ129:WR129"/>
    <mergeCell ref="WU129:WV129"/>
    <mergeCell ref="WY129:WZ129"/>
    <mergeCell ref="XC129:XD129"/>
    <mergeCell ref="XG129:XH129"/>
    <mergeCell ref="XK129:XL129"/>
    <mergeCell ref="XO129:XP129"/>
    <mergeCell ref="XS129:XT129"/>
    <mergeCell ref="XW129:XX129"/>
    <mergeCell ref="YA129:YB129"/>
    <mergeCell ref="YE129:YF129"/>
    <mergeCell ref="YI129:YJ129"/>
    <mergeCell ref="YM129:YN129"/>
    <mergeCell ref="YQ129:YR129"/>
    <mergeCell ref="YU129:YV129"/>
    <mergeCell ref="YY129:YZ129"/>
    <mergeCell ref="ZC129:ZD129"/>
    <mergeCell ref="ZG129:ZH129"/>
    <mergeCell ref="ZK129:ZL129"/>
    <mergeCell ref="ZO129:ZP129"/>
    <mergeCell ref="ZS129:ZT129"/>
    <mergeCell ref="ZW129:ZX129"/>
    <mergeCell ref="AAA129:AAB129"/>
    <mergeCell ref="AAE129:AAF129"/>
    <mergeCell ref="AAI129:AAJ129"/>
    <mergeCell ref="AAM129:AAN129"/>
    <mergeCell ref="AAQ129:AAR129"/>
    <mergeCell ref="AAU129:AAV129"/>
    <mergeCell ref="AAY129:AAZ129"/>
    <mergeCell ref="ABC129:ABD129"/>
    <mergeCell ref="ABG129:ABH129"/>
    <mergeCell ref="ABK129:ABL129"/>
    <mergeCell ref="ABO129:ABP129"/>
    <mergeCell ref="ABS129:ABT129"/>
    <mergeCell ref="ABW129:ABX129"/>
    <mergeCell ref="ACA129:ACB129"/>
    <mergeCell ref="ACE129:ACF129"/>
    <mergeCell ref="ACI129:ACJ129"/>
    <mergeCell ref="ACM129:ACN129"/>
    <mergeCell ref="ACQ129:ACR129"/>
    <mergeCell ref="ACU129:ACV129"/>
    <mergeCell ref="ACY129:ACZ129"/>
    <mergeCell ref="ADC129:ADD129"/>
    <mergeCell ref="ADG129:ADH129"/>
    <mergeCell ref="ADK129:ADL129"/>
    <mergeCell ref="ADO129:ADP129"/>
    <mergeCell ref="ADS129:ADT129"/>
    <mergeCell ref="ADW129:ADX129"/>
    <mergeCell ref="AEA129:AEB129"/>
    <mergeCell ref="AEE129:AEF129"/>
    <mergeCell ref="AEI129:AEJ129"/>
    <mergeCell ref="AEM129:AEN129"/>
    <mergeCell ref="AEQ129:AER129"/>
    <mergeCell ref="AEU129:AEV129"/>
    <mergeCell ref="AEY129:AEZ129"/>
    <mergeCell ref="AFC129:AFD129"/>
    <mergeCell ref="AFG129:AFH129"/>
    <mergeCell ref="AFK129:AFL129"/>
    <mergeCell ref="AFO129:AFP129"/>
    <mergeCell ref="AFS129:AFT129"/>
    <mergeCell ref="AFW129:AFX129"/>
    <mergeCell ref="AGA129:AGB129"/>
    <mergeCell ref="AGE129:AGF129"/>
    <mergeCell ref="AGI129:AGJ129"/>
    <mergeCell ref="AGM129:AGN129"/>
    <mergeCell ref="AGQ129:AGR129"/>
    <mergeCell ref="AGU129:AGV129"/>
    <mergeCell ref="AGY129:AGZ129"/>
    <mergeCell ref="AHC129:AHD129"/>
    <mergeCell ref="AHG129:AHH129"/>
    <mergeCell ref="AHK129:AHL129"/>
    <mergeCell ref="AHO129:AHP129"/>
    <mergeCell ref="AHS129:AHT129"/>
    <mergeCell ref="AHW129:AHX129"/>
    <mergeCell ref="AIA129:AIB129"/>
    <mergeCell ref="AIE129:AIF129"/>
    <mergeCell ref="AII129:AIJ129"/>
    <mergeCell ref="AIM129:AIN129"/>
    <mergeCell ref="AIQ129:AIR129"/>
    <mergeCell ref="AIU129:AIV129"/>
    <mergeCell ref="AIY129:AIZ129"/>
    <mergeCell ref="AJC129:AJD129"/>
    <mergeCell ref="AJG129:AJH129"/>
    <mergeCell ref="AJK129:AJL129"/>
    <mergeCell ref="AJO129:AJP129"/>
    <mergeCell ref="AJS129:AJT129"/>
    <mergeCell ref="AJW129:AJX129"/>
    <mergeCell ref="AKA129:AKB129"/>
    <mergeCell ref="AKE129:AKF129"/>
    <mergeCell ref="AKI129:AKJ129"/>
    <mergeCell ref="AKM129:AKN129"/>
    <mergeCell ref="AKQ129:AKR129"/>
    <mergeCell ref="AKU129:AKV129"/>
    <mergeCell ref="AKY129:AKZ129"/>
    <mergeCell ref="ALC129:ALD129"/>
    <mergeCell ref="ALG129:ALH129"/>
    <mergeCell ref="ALK129:ALL129"/>
    <mergeCell ref="ALO129:ALP129"/>
    <mergeCell ref="ALS129:ALT129"/>
    <mergeCell ref="ALW129:ALX129"/>
    <mergeCell ref="AMA129:AMB129"/>
    <mergeCell ref="AME129:AMF129"/>
    <mergeCell ref="AMI129:AMJ129"/>
    <mergeCell ref="O130:P130"/>
    <mergeCell ref="S130:T130"/>
    <mergeCell ref="W130:X130"/>
    <mergeCell ref="AA130:AB130"/>
    <mergeCell ref="AE130:AF130"/>
    <mergeCell ref="AI130:AJ130"/>
    <mergeCell ref="AM130:AN130"/>
    <mergeCell ref="AQ130:AR130"/>
    <mergeCell ref="AU130:AV130"/>
    <mergeCell ref="AY130:AZ130"/>
    <mergeCell ref="BC130:BD130"/>
    <mergeCell ref="BG130:BH130"/>
    <mergeCell ref="BK130:BL130"/>
    <mergeCell ref="BO130:BP130"/>
    <mergeCell ref="BS130:BT130"/>
    <mergeCell ref="BW130:BX130"/>
    <mergeCell ref="CA130:CB130"/>
    <mergeCell ref="CE130:CF130"/>
    <mergeCell ref="CI130:CJ130"/>
    <mergeCell ref="CM130:CN130"/>
    <mergeCell ref="CQ130:CR130"/>
    <mergeCell ref="CU130:CV130"/>
    <mergeCell ref="CY130:CZ130"/>
    <mergeCell ref="DC130:DD130"/>
    <mergeCell ref="DG130:DH130"/>
    <mergeCell ref="DK130:DL130"/>
    <mergeCell ref="DO130:DP130"/>
    <mergeCell ref="DS130:DT130"/>
    <mergeCell ref="DW130:DX130"/>
    <mergeCell ref="EA130:EB130"/>
    <mergeCell ref="EE130:EF130"/>
    <mergeCell ref="EI130:EJ130"/>
    <mergeCell ref="EM130:EN130"/>
    <mergeCell ref="EQ130:ER130"/>
    <mergeCell ref="EU130:EV130"/>
    <mergeCell ref="EY130:EZ130"/>
    <mergeCell ref="FC130:FD130"/>
    <mergeCell ref="FG130:FH130"/>
    <mergeCell ref="FK130:FL130"/>
    <mergeCell ref="FO130:FP130"/>
    <mergeCell ref="FS130:FT130"/>
    <mergeCell ref="FW130:FX130"/>
    <mergeCell ref="GA130:GB130"/>
    <mergeCell ref="GE130:GF130"/>
    <mergeCell ref="GI130:GJ130"/>
    <mergeCell ref="GM130:GN130"/>
    <mergeCell ref="GQ130:GR130"/>
    <mergeCell ref="GU130:GV130"/>
    <mergeCell ref="GY130:GZ130"/>
    <mergeCell ref="HC130:HD130"/>
    <mergeCell ref="HG130:HH130"/>
    <mergeCell ref="HK130:HL130"/>
    <mergeCell ref="HO130:HP130"/>
    <mergeCell ref="HS130:HT130"/>
    <mergeCell ref="HW130:HX130"/>
    <mergeCell ref="IA130:IB130"/>
    <mergeCell ref="IE130:IF130"/>
    <mergeCell ref="II130:IJ130"/>
    <mergeCell ref="IM130:IN130"/>
    <mergeCell ref="IQ130:IR130"/>
    <mergeCell ref="IU130:IV130"/>
    <mergeCell ref="IY130:IZ130"/>
    <mergeCell ref="JC130:JD130"/>
    <mergeCell ref="JG130:JH130"/>
    <mergeCell ref="JK130:JL130"/>
    <mergeCell ref="JO130:JP130"/>
    <mergeCell ref="JS130:JT130"/>
    <mergeCell ref="JW130:JX130"/>
    <mergeCell ref="KA130:KB130"/>
    <mergeCell ref="KE130:KF130"/>
    <mergeCell ref="KI130:KJ130"/>
    <mergeCell ref="KM130:KN130"/>
    <mergeCell ref="KQ130:KR130"/>
    <mergeCell ref="KU130:KV130"/>
    <mergeCell ref="KY130:KZ130"/>
    <mergeCell ref="LC130:LD130"/>
    <mergeCell ref="LG130:LH130"/>
    <mergeCell ref="LK130:LL130"/>
    <mergeCell ref="LO130:LP130"/>
    <mergeCell ref="LS130:LT130"/>
    <mergeCell ref="LW130:LX130"/>
    <mergeCell ref="MA130:MB130"/>
    <mergeCell ref="ME130:MF130"/>
    <mergeCell ref="MI130:MJ130"/>
    <mergeCell ref="MM130:MN130"/>
    <mergeCell ref="MQ130:MR130"/>
    <mergeCell ref="MU130:MV130"/>
    <mergeCell ref="MY130:MZ130"/>
    <mergeCell ref="NC130:ND130"/>
    <mergeCell ref="NG130:NH130"/>
    <mergeCell ref="NK130:NL130"/>
    <mergeCell ref="NO130:NP130"/>
    <mergeCell ref="NS130:NT130"/>
    <mergeCell ref="NW130:NX130"/>
    <mergeCell ref="OA130:OB130"/>
    <mergeCell ref="OE130:OF130"/>
    <mergeCell ref="OI130:OJ130"/>
    <mergeCell ref="OM130:ON130"/>
    <mergeCell ref="OQ130:OR130"/>
    <mergeCell ref="OU130:OV130"/>
    <mergeCell ref="OY130:OZ130"/>
    <mergeCell ref="PC130:PD130"/>
    <mergeCell ref="PG130:PH130"/>
    <mergeCell ref="PK130:PL130"/>
    <mergeCell ref="PO130:PP130"/>
    <mergeCell ref="PS130:PT130"/>
    <mergeCell ref="PW130:PX130"/>
    <mergeCell ref="QA130:QB130"/>
    <mergeCell ref="QE130:QF130"/>
    <mergeCell ref="QI130:QJ130"/>
    <mergeCell ref="QM130:QN130"/>
    <mergeCell ref="QQ130:QR130"/>
    <mergeCell ref="QU130:QV130"/>
    <mergeCell ref="QY130:QZ130"/>
    <mergeCell ref="RC130:RD130"/>
    <mergeCell ref="RG130:RH130"/>
    <mergeCell ref="RK130:RL130"/>
    <mergeCell ref="RO130:RP130"/>
    <mergeCell ref="RS130:RT130"/>
    <mergeCell ref="RW130:RX130"/>
    <mergeCell ref="SA130:SB130"/>
    <mergeCell ref="SE130:SF130"/>
    <mergeCell ref="SI130:SJ130"/>
    <mergeCell ref="SM130:SN130"/>
    <mergeCell ref="SQ130:SR130"/>
    <mergeCell ref="SU130:SV130"/>
    <mergeCell ref="SY130:SZ130"/>
    <mergeCell ref="TC130:TD130"/>
    <mergeCell ref="TG130:TH130"/>
    <mergeCell ref="TK130:TL130"/>
    <mergeCell ref="TO130:TP130"/>
    <mergeCell ref="TS130:TT130"/>
    <mergeCell ref="TW130:TX130"/>
    <mergeCell ref="UA130:UB130"/>
    <mergeCell ref="UE130:UF130"/>
    <mergeCell ref="UI130:UJ130"/>
    <mergeCell ref="UM130:UN130"/>
    <mergeCell ref="UQ130:UR130"/>
    <mergeCell ref="UU130:UV130"/>
    <mergeCell ref="UY130:UZ130"/>
    <mergeCell ref="VC130:VD130"/>
    <mergeCell ref="VG130:VH130"/>
    <mergeCell ref="VK130:VL130"/>
    <mergeCell ref="VO130:VP130"/>
    <mergeCell ref="VS130:VT130"/>
    <mergeCell ref="VW130:VX130"/>
    <mergeCell ref="WA130:WB130"/>
    <mergeCell ref="WE130:WF130"/>
    <mergeCell ref="WI130:WJ130"/>
    <mergeCell ref="WM130:WN130"/>
    <mergeCell ref="WQ130:WR130"/>
    <mergeCell ref="WU130:WV130"/>
    <mergeCell ref="WY130:WZ130"/>
    <mergeCell ref="XC130:XD130"/>
    <mergeCell ref="XG130:XH130"/>
    <mergeCell ref="XK130:XL130"/>
    <mergeCell ref="XO130:XP130"/>
    <mergeCell ref="XS130:XT130"/>
    <mergeCell ref="XW130:XX130"/>
    <mergeCell ref="YA130:YB130"/>
    <mergeCell ref="YE130:YF130"/>
    <mergeCell ref="YI130:YJ130"/>
    <mergeCell ref="YM130:YN130"/>
    <mergeCell ref="YQ130:YR130"/>
    <mergeCell ref="YU130:YV130"/>
    <mergeCell ref="YY130:YZ130"/>
    <mergeCell ref="ZC130:ZD130"/>
    <mergeCell ref="ZG130:ZH130"/>
    <mergeCell ref="ZK130:ZL130"/>
    <mergeCell ref="ZO130:ZP130"/>
    <mergeCell ref="ZS130:ZT130"/>
    <mergeCell ref="ZW130:ZX130"/>
    <mergeCell ref="AAA130:AAB130"/>
    <mergeCell ref="AAE130:AAF130"/>
    <mergeCell ref="AAI130:AAJ130"/>
    <mergeCell ref="AAM130:AAN130"/>
    <mergeCell ref="AAQ130:AAR130"/>
    <mergeCell ref="AAU130:AAV130"/>
    <mergeCell ref="AAY130:AAZ130"/>
    <mergeCell ref="ABC130:ABD130"/>
    <mergeCell ref="ABG130:ABH130"/>
    <mergeCell ref="ABK130:ABL130"/>
    <mergeCell ref="ABO130:ABP130"/>
    <mergeCell ref="ABS130:ABT130"/>
    <mergeCell ref="ABW130:ABX130"/>
    <mergeCell ref="ACA130:ACB130"/>
    <mergeCell ref="ACE130:ACF130"/>
    <mergeCell ref="ACI130:ACJ130"/>
    <mergeCell ref="ACM130:ACN130"/>
    <mergeCell ref="ACQ130:ACR130"/>
    <mergeCell ref="ACU130:ACV130"/>
    <mergeCell ref="ACY130:ACZ130"/>
    <mergeCell ref="ADC130:ADD130"/>
    <mergeCell ref="ADG130:ADH130"/>
    <mergeCell ref="ADK130:ADL130"/>
    <mergeCell ref="ADO130:ADP130"/>
    <mergeCell ref="ADS130:ADT130"/>
    <mergeCell ref="ADW130:ADX130"/>
    <mergeCell ref="AEA130:AEB130"/>
    <mergeCell ref="AEE130:AEF130"/>
    <mergeCell ref="AEI130:AEJ130"/>
    <mergeCell ref="AEM130:AEN130"/>
    <mergeCell ref="AEQ130:AER130"/>
    <mergeCell ref="AEU130:AEV130"/>
    <mergeCell ref="AEY130:AEZ130"/>
    <mergeCell ref="AFC130:AFD130"/>
    <mergeCell ref="AFG130:AFH130"/>
    <mergeCell ref="AFK130:AFL130"/>
    <mergeCell ref="AFO130:AFP130"/>
    <mergeCell ref="AFS130:AFT130"/>
    <mergeCell ref="AFW130:AFX130"/>
    <mergeCell ref="AGA130:AGB130"/>
    <mergeCell ref="AGE130:AGF130"/>
    <mergeCell ref="AGI130:AGJ130"/>
    <mergeCell ref="AGM130:AGN130"/>
    <mergeCell ref="AGQ130:AGR130"/>
    <mergeCell ref="AGU130:AGV130"/>
    <mergeCell ref="AGY130:AGZ130"/>
    <mergeCell ref="AHC130:AHD130"/>
    <mergeCell ref="AHG130:AHH130"/>
    <mergeCell ref="AHK130:AHL130"/>
    <mergeCell ref="AHO130:AHP130"/>
    <mergeCell ref="AHS130:AHT130"/>
    <mergeCell ref="AHW130:AHX130"/>
    <mergeCell ref="AIA130:AIB130"/>
    <mergeCell ref="AIE130:AIF130"/>
    <mergeCell ref="AII130:AIJ130"/>
    <mergeCell ref="AIM130:AIN130"/>
    <mergeCell ref="AIQ130:AIR130"/>
    <mergeCell ref="AIU130:AIV130"/>
    <mergeCell ref="AIY130:AIZ130"/>
    <mergeCell ref="AJC130:AJD130"/>
    <mergeCell ref="AJG130:AJH130"/>
    <mergeCell ref="AJK130:AJL130"/>
    <mergeCell ref="AJO130:AJP130"/>
    <mergeCell ref="AJS130:AJT130"/>
    <mergeCell ref="AJW130:AJX130"/>
    <mergeCell ref="AKA130:AKB130"/>
    <mergeCell ref="AKE130:AKF130"/>
    <mergeCell ref="AKI130:AKJ130"/>
    <mergeCell ref="AKM130:AKN130"/>
    <mergeCell ref="AKQ130:AKR130"/>
    <mergeCell ref="AKU130:AKV130"/>
    <mergeCell ref="AKY130:AKZ130"/>
    <mergeCell ref="ALC130:ALD130"/>
    <mergeCell ref="ALG130:ALH130"/>
    <mergeCell ref="ALK130:ALL130"/>
    <mergeCell ref="ALO130:ALP130"/>
    <mergeCell ref="ALS130:ALT130"/>
    <mergeCell ref="ALW130:ALX130"/>
    <mergeCell ref="AMA130:AMB130"/>
    <mergeCell ref="AME130:AMF130"/>
    <mergeCell ref="AMI130:AMJ130"/>
    <mergeCell ref="O131:P131"/>
    <mergeCell ref="S131:T131"/>
    <mergeCell ref="W131:X131"/>
    <mergeCell ref="AA131:AB131"/>
    <mergeCell ref="AE131:AF131"/>
    <mergeCell ref="AI131:AJ131"/>
    <mergeCell ref="AM131:AN131"/>
    <mergeCell ref="AQ131:AR131"/>
    <mergeCell ref="AU131:AV131"/>
    <mergeCell ref="AY131:AZ131"/>
    <mergeCell ref="BC131:BD131"/>
    <mergeCell ref="BG131:BH131"/>
    <mergeCell ref="BK131:BL131"/>
    <mergeCell ref="BO131:BP131"/>
    <mergeCell ref="BS131:BT131"/>
    <mergeCell ref="BW131:BX131"/>
    <mergeCell ref="CA131:CB131"/>
    <mergeCell ref="CE131:CF131"/>
    <mergeCell ref="CI131:CJ131"/>
    <mergeCell ref="CM131:CN131"/>
    <mergeCell ref="CQ131:CR131"/>
    <mergeCell ref="CU131:CV131"/>
    <mergeCell ref="CY131:CZ131"/>
    <mergeCell ref="DC131:DD131"/>
    <mergeCell ref="DG131:DH131"/>
    <mergeCell ref="DK131:DL131"/>
    <mergeCell ref="DO131:DP131"/>
    <mergeCell ref="DS131:DT131"/>
    <mergeCell ref="DW131:DX131"/>
    <mergeCell ref="EA131:EB131"/>
    <mergeCell ref="EE131:EF131"/>
    <mergeCell ref="EI131:EJ131"/>
    <mergeCell ref="EM131:EN131"/>
    <mergeCell ref="EQ131:ER131"/>
    <mergeCell ref="EU131:EV131"/>
    <mergeCell ref="EY131:EZ131"/>
    <mergeCell ref="FC131:FD131"/>
    <mergeCell ref="FG131:FH131"/>
    <mergeCell ref="FK131:FL131"/>
    <mergeCell ref="FO131:FP131"/>
    <mergeCell ref="FS131:FT131"/>
    <mergeCell ref="FW131:FX131"/>
    <mergeCell ref="GA131:GB131"/>
    <mergeCell ref="GE131:GF131"/>
    <mergeCell ref="GI131:GJ131"/>
    <mergeCell ref="GM131:GN131"/>
    <mergeCell ref="GQ131:GR131"/>
    <mergeCell ref="GU131:GV131"/>
    <mergeCell ref="GY131:GZ131"/>
    <mergeCell ref="HC131:HD131"/>
    <mergeCell ref="HG131:HH131"/>
    <mergeCell ref="HK131:HL131"/>
    <mergeCell ref="HO131:HP131"/>
    <mergeCell ref="HS131:HT131"/>
    <mergeCell ref="HW131:HX131"/>
    <mergeCell ref="IA131:IB131"/>
    <mergeCell ref="IE131:IF131"/>
    <mergeCell ref="II131:IJ131"/>
    <mergeCell ref="IM131:IN131"/>
    <mergeCell ref="IQ131:IR131"/>
    <mergeCell ref="IU131:IV131"/>
    <mergeCell ref="IY131:IZ131"/>
    <mergeCell ref="JC131:JD131"/>
    <mergeCell ref="JG131:JH131"/>
    <mergeCell ref="JK131:JL131"/>
    <mergeCell ref="JO131:JP131"/>
    <mergeCell ref="JS131:JT131"/>
    <mergeCell ref="JW131:JX131"/>
    <mergeCell ref="KA131:KB131"/>
    <mergeCell ref="KE131:KF131"/>
    <mergeCell ref="KI131:KJ131"/>
    <mergeCell ref="KM131:KN131"/>
    <mergeCell ref="KQ131:KR131"/>
    <mergeCell ref="KU131:KV131"/>
    <mergeCell ref="KY131:KZ131"/>
    <mergeCell ref="LC131:LD131"/>
    <mergeCell ref="LG131:LH131"/>
    <mergeCell ref="LK131:LL131"/>
    <mergeCell ref="LO131:LP131"/>
    <mergeCell ref="LS131:LT131"/>
    <mergeCell ref="LW131:LX131"/>
    <mergeCell ref="MA131:MB131"/>
    <mergeCell ref="ME131:MF131"/>
    <mergeCell ref="MI131:MJ131"/>
    <mergeCell ref="MM131:MN131"/>
    <mergeCell ref="MQ131:MR131"/>
    <mergeCell ref="MU131:MV131"/>
    <mergeCell ref="MY131:MZ131"/>
    <mergeCell ref="NC131:ND131"/>
    <mergeCell ref="NG131:NH131"/>
    <mergeCell ref="NK131:NL131"/>
    <mergeCell ref="NO131:NP131"/>
    <mergeCell ref="NS131:NT131"/>
    <mergeCell ref="NW131:NX131"/>
    <mergeCell ref="OA131:OB131"/>
    <mergeCell ref="OE131:OF131"/>
    <mergeCell ref="OI131:OJ131"/>
    <mergeCell ref="OM131:ON131"/>
    <mergeCell ref="OQ131:OR131"/>
    <mergeCell ref="OU131:OV131"/>
    <mergeCell ref="OY131:OZ131"/>
    <mergeCell ref="PC131:PD131"/>
    <mergeCell ref="PG131:PH131"/>
    <mergeCell ref="PK131:PL131"/>
    <mergeCell ref="PO131:PP131"/>
    <mergeCell ref="PS131:PT131"/>
    <mergeCell ref="PW131:PX131"/>
    <mergeCell ref="QA131:QB131"/>
    <mergeCell ref="QE131:QF131"/>
    <mergeCell ref="QI131:QJ131"/>
    <mergeCell ref="QM131:QN131"/>
    <mergeCell ref="QQ131:QR131"/>
    <mergeCell ref="QU131:QV131"/>
    <mergeCell ref="QY131:QZ131"/>
    <mergeCell ref="RC131:RD131"/>
    <mergeCell ref="RG131:RH131"/>
    <mergeCell ref="RK131:RL131"/>
    <mergeCell ref="RO131:RP131"/>
    <mergeCell ref="RS131:RT131"/>
    <mergeCell ref="RW131:RX131"/>
    <mergeCell ref="SA131:SB131"/>
    <mergeCell ref="SE131:SF131"/>
    <mergeCell ref="SI131:SJ131"/>
    <mergeCell ref="SM131:SN131"/>
    <mergeCell ref="SQ131:SR131"/>
    <mergeCell ref="SU131:SV131"/>
    <mergeCell ref="SY131:SZ131"/>
    <mergeCell ref="TC131:TD131"/>
    <mergeCell ref="TG131:TH131"/>
    <mergeCell ref="TK131:TL131"/>
    <mergeCell ref="TO131:TP131"/>
    <mergeCell ref="TS131:TT131"/>
    <mergeCell ref="TW131:TX131"/>
    <mergeCell ref="UA131:UB131"/>
    <mergeCell ref="UE131:UF131"/>
    <mergeCell ref="UI131:UJ131"/>
    <mergeCell ref="UM131:UN131"/>
    <mergeCell ref="UQ131:UR131"/>
    <mergeCell ref="UU131:UV131"/>
    <mergeCell ref="UY131:UZ131"/>
    <mergeCell ref="VC131:VD131"/>
    <mergeCell ref="VG131:VH131"/>
    <mergeCell ref="VK131:VL131"/>
    <mergeCell ref="VO131:VP131"/>
    <mergeCell ref="VS131:VT131"/>
    <mergeCell ref="VW131:VX131"/>
    <mergeCell ref="WA131:WB131"/>
    <mergeCell ref="WE131:WF131"/>
    <mergeCell ref="WI131:WJ131"/>
    <mergeCell ref="WM131:WN131"/>
    <mergeCell ref="WQ131:WR131"/>
    <mergeCell ref="WU131:WV131"/>
    <mergeCell ref="WY131:WZ131"/>
    <mergeCell ref="XC131:XD131"/>
    <mergeCell ref="XG131:XH131"/>
    <mergeCell ref="XK131:XL131"/>
    <mergeCell ref="XO131:XP131"/>
    <mergeCell ref="XS131:XT131"/>
    <mergeCell ref="XW131:XX131"/>
    <mergeCell ref="YA131:YB131"/>
    <mergeCell ref="YE131:YF131"/>
    <mergeCell ref="YI131:YJ131"/>
    <mergeCell ref="YM131:YN131"/>
    <mergeCell ref="YQ131:YR131"/>
    <mergeCell ref="YU131:YV131"/>
    <mergeCell ref="YY131:YZ131"/>
    <mergeCell ref="ZC131:ZD131"/>
    <mergeCell ref="ZG131:ZH131"/>
    <mergeCell ref="ZK131:ZL131"/>
    <mergeCell ref="ZO131:ZP131"/>
    <mergeCell ref="ZS131:ZT131"/>
    <mergeCell ref="ZW131:ZX131"/>
    <mergeCell ref="AAA131:AAB131"/>
    <mergeCell ref="AAE131:AAF131"/>
    <mergeCell ref="AAI131:AAJ131"/>
    <mergeCell ref="AAM131:AAN131"/>
    <mergeCell ref="AAQ131:AAR131"/>
    <mergeCell ref="AAU131:AAV131"/>
    <mergeCell ref="AAY131:AAZ131"/>
    <mergeCell ref="ABC131:ABD131"/>
    <mergeCell ref="ABG131:ABH131"/>
    <mergeCell ref="ABK131:ABL131"/>
    <mergeCell ref="ABO131:ABP131"/>
    <mergeCell ref="ABS131:ABT131"/>
    <mergeCell ref="ABW131:ABX131"/>
    <mergeCell ref="ACA131:ACB131"/>
    <mergeCell ref="ACE131:ACF131"/>
    <mergeCell ref="ACI131:ACJ131"/>
    <mergeCell ref="ACM131:ACN131"/>
    <mergeCell ref="ACQ131:ACR131"/>
    <mergeCell ref="ACU131:ACV131"/>
    <mergeCell ref="ACY131:ACZ131"/>
    <mergeCell ref="ADC131:ADD131"/>
    <mergeCell ref="ADG131:ADH131"/>
    <mergeCell ref="ADK131:ADL131"/>
    <mergeCell ref="ADO131:ADP131"/>
    <mergeCell ref="ADS131:ADT131"/>
    <mergeCell ref="ADW131:ADX131"/>
    <mergeCell ref="AEA131:AEB131"/>
    <mergeCell ref="AEE131:AEF131"/>
    <mergeCell ref="AEI131:AEJ131"/>
    <mergeCell ref="AEM131:AEN131"/>
    <mergeCell ref="AEQ131:AER131"/>
    <mergeCell ref="AEU131:AEV131"/>
    <mergeCell ref="AEY131:AEZ131"/>
    <mergeCell ref="AFC131:AFD131"/>
    <mergeCell ref="AFG131:AFH131"/>
    <mergeCell ref="AFK131:AFL131"/>
    <mergeCell ref="AFO131:AFP131"/>
    <mergeCell ref="AFS131:AFT131"/>
    <mergeCell ref="AFW131:AFX131"/>
    <mergeCell ref="AGA131:AGB131"/>
    <mergeCell ref="AGE131:AGF131"/>
    <mergeCell ref="AGI131:AGJ131"/>
    <mergeCell ref="AGM131:AGN131"/>
    <mergeCell ref="AGQ131:AGR131"/>
    <mergeCell ref="AGU131:AGV131"/>
    <mergeCell ref="AGY131:AGZ131"/>
    <mergeCell ref="AHC131:AHD131"/>
    <mergeCell ref="AHG131:AHH131"/>
    <mergeCell ref="AHK131:AHL131"/>
    <mergeCell ref="AHO131:AHP131"/>
    <mergeCell ref="AHS131:AHT131"/>
    <mergeCell ref="AHW131:AHX131"/>
    <mergeCell ref="AIA131:AIB131"/>
    <mergeCell ref="AIE131:AIF131"/>
    <mergeCell ref="AII131:AIJ131"/>
    <mergeCell ref="AIM131:AIN131"/>
    <mergeCell ref="AIQ131:AIR131"/>
    <mergeCell ref="AIU131:AIV131"/>
    <mergeCell ref="AIY131:AIZ131"/>
    <mergeCell ref="AJC131:AJD131"/>
    <mergeCell ref="AJG131:AJH131"/>
    <mergeCell ref="AJK131:AJL131"/>
    <mergeCell ref="AJO131:AJP131"/>
    <mergeCell ref="AJS131:AJT131"/>
    <mergeCell ref="AJW131:AJX131"/>
    <mergeCell ref="AKA131:AKB131"/>
    <mergeCell ref="AKE131:AKF131"/>
    <mergeCell ref="AKI131:AKJ131"/>
    <mergeCell ref="AKM131:AKN131"/>
    <mergeCell ref="AKQ131:AKR131"/>
    <mergeCell ref="AKU131:AKV131"/>
    <mergeCell ref="AKY131:AKZ131"/>
    <mergeCell ref="ALC131:ALD131"/>
    <mergeCell ref="ALG131:ALH131"/>
    <mergeCell ref="ALK131:ALL131"/>
    <mergeCell ref="ALO131:ALP131"/>
    <mergeCell ref="ALS131:ALT131"/>
    <mergeCell ref="ALW131:ALX131"/>
    <mergeCell ref="AMA131:AMB131"/>
    <mergeCell ref="AME131:AMF131"/>
    <mergeCell ref="AMI131:AMJ131"/>
    <mergeCell ref="O132:P132"/>
    <mergeCell ref="S132:T132"/>
    <mergeCell ref="W132:X132"/>
    <mergeCell ref="AA132:AB132"/>
    <mergeCell ref="AE132:AF132"/>
    <mergeCell ref="AI132:AJ132"/>
    <mergeCell ref="AM132:AN132"/>
    <mergeCell ref="AQ132:AR132"/>
    <mergeCell ref="AU132:AV132"/>
    <mergeCell ref="AY132:AZ132"/>
    <mergeCell ref="BC132:BD132"/>
    <mergeCell ref="BG132:BH132"/>
    <mergeCell ref="BK132:BL132"/>
    <mergeCell ref="BO132:BP132"/>
    <mergeCell ref="BS132:BT132"/>
    <mergeCell ref="BW132:BX132"/>
    <mergeCell ref="CA132:CB132"/>
    <mergeCell ref="CE132:CF132"/>
    <mergeCell ref="CI132:CJ132"/>
    <mergeCell ref="CM132:CN132"/>
    <mergeCell ref="CQ132:CR132"/>
    <mergeCell ref="CU132:CV132"/>
    <mergeCell ref="CY132:CZ132"/>
    <mergeCell ref="DC132:DD132"/>
    <mergeCell ref="DG132:DH132"/>
    <mergeCell ref="DK132:DL132"/>
    <mergeCell ref="DO132:DP132"/>
    <mergeCell ref="DS132:DT132"/>
    <mergeCell ref="DW132:DX132"/>
    <mergeCell ref="EA132:EB132"/>
    <mergeCell ref="EE132:EF132"/>
    <mergeCell ref="EI132:EJ132"/>
    <mergeCell ref="EM132:EN132"/>
    <mergeCell ref="EQ132:ER132"/>
    <mergeCell ref="EU132:EV132"/>
    <mergeCell ref="EY132:EZ132"/>
    <mergeCell ref="FC132:FD132"/>
    <mergeCell ref="FG132:FH132"/>
    <mergeCell ref="FK132:FL132"/>
    <mergeCell ref="FO132:FP132"/>
    <mergeCell ref="FS132:FT132"/>
    <mergeCell ref="FW132:FX132"/>
    <mergeCell ref="GA132:GB132"/>
    <mergeCell ref="GE132:GF132"/>
    <mergeCell ref="GI132:GJ132"/>
    <mergeCell ref="GM132:GN132"/>
    <mergeCell ref="GQ132:GR132"/>
    <mergeCell ref="GU132:GV132"/>
    <mergeCell ref="GY132:GZ132"/>
    <mergeCell ref="HC132:HD132"/>
    <mergeCell ref="HG132:HH132"/>
    <mergeCell ref="HK132:HL132"/>
    <mergeCell ref="HO132:HP132"/>
    <mergeCell ref="HS132:HT132"/>
    <mergeCell ref="HW132:HX132"/>
    <mergeCell ref="IA132:IB132"/>
    <mergeCell ref="IE132:IF132"/>
    <mergeCell ref="II132:IJ132"/>
    <mergeCell ref="IM132:IN132"/>
    <mergeCell ref="IQ132:IR132"/>
    <mergeCell ref="IU132:IV132"/>
    <mergeCell ref="IY132:IZ132"/>
    <mergeCell ref="JC132:JD132"/>
    <mergeCell ref="JG132:JH132"/>
    <mergeCell ref="JK132:JL132"/>
    <mergeCell ref="JO132:JP132"/>
    <mergeCell ref="JS132:JT132"/>
    <mergeCell ref="JW132:JX132"/>
    <mergeCell ref="KA132:KB132"/>
    <mergeCell ref="KE132:KF132"/>
    <mergeCell ref="KI132:KJ132"/>
    <mergeCell ref="KM132:KN132"/>
    <mergeCell ref="KQ132:KR132"/>
    <mergeCell ref="KU132:KV132"/>
    <mergeCell ref="KY132:KZ132"/>
    <mergeCell ref="LC132:LD132"/>
    <mergeCell ref="LG132:LH132"/>
    <mergeCell ref="LK132:LL132"/>
    <mergeCell ref="LO132:LP132"/>
    <mergeCell ref="LS132:LT132"/>
    <mergeCell ref="LW132:LX132"/>
    <mergeCell ref="MA132:MB132"/>
    <mergeCell ref="ME132:MF132"/>
    <mergeCell ref="MI132:MJ132"/>
    <mergeCell ref="MM132:MN132"/>
    <mergeCell ref="MQ132:MR132"/>
    <mergeCell ref="MU132:MV132"/>
    <mergeCell ref="MY132:MZ132"/>
    <mergeCell ref="NC132:ND132"/>
    <mergeCell ref="NG132:NH132"/>
    <mergeCell ref="NK132:NL132"/>
    <mergeCell ref="NO132:NP132"/>
    <mergeCell ref="NS132:NT132"/>
    <mergeCell ref="NW132:NX132"/>
    <mergeCell ref="OA132:OB132"/>
    <mergeCell ref="OE132:OF132"/>
    <mergeCell ref="OI132:OJ132"/>
    <mergeCell ref="OM132:ON132"/>
    <mergeCell ref="OQ132:OR132"/>
    <mergeCell ref="OU132:OV132"/>
    <mergeCell ref="OY132:OZ132"/>
    <mergeCell ref="PC132:PD132"/>
    <mergeCell ref="PG132:PH132"/>
    <mergeCell ref="PK132:PL132"/>
    <mergeCell ref="PO132:PP132"/>
    <mergeCell ref="PS132:PT132"/>
    <mergeCell ref="PW132:PX132"/>
    <mergeCell ref="QA132:QB132"/>
    <mergeCell ref="QE132:QF132"/>
    <mergeCell ref="QI132:QJ132"/>
    <mergeCell ref="QM132:QN132"/>
    <mergeCell ref="QQ132:QR132"/>
    <mergeCell ref="QU132:QV132"/>
    <mergeCell ref="QY132:QZ132"/>
    <mergeCell ref="RC132:RD132"/>
    <mergeCell ref="RG132:RH132"/>
    <mergeCell ref="RK132:RL132"/>
    <mergeCell ref="RO132:RP132"/>
    <mergeCell ref="RS132:RT132"/>
    <mergeCell ref="RW132:RX132"/>
    <mergeCell ref="SA132:SB132"/>
    <mergeCell ref="SE132:SF132"/>
    <mergeCell ref="SI132:SJ132"/>
    <mergeCell ref="SM132:SN132"/>
    <mergeCell ref="SQ132:SR132"/>
    <mergeCell ref="SU132:SV132"/>
    <mergeCell ref="SY132:SZ132"/>
    <mergeCell ref="TC132:TD132"/>
    <mergeCell ref="TG132:TH132"/>
    <mergeCell ref="TK132:TL132"/>
    <mergeCell ref="TO132:TP132"/>
    <mergeCell ref="TS132:TT132"/>
    <mergeCell ref="TW132:TX132"/>
    <mergeCell ref="UA132:UB132"/>
    <mergeCell ref="UE132:UF132"/>
    <mergeCell ref="UI132:UJ132"/>
    <mergeCell ref="UM132:UN132"/>
    <mergeCell ref="UQ132:UR132"/>
    <mergeCell ref="UU132:UV132"/>
    <mergeCell ref="UY132:UZ132"/>
    <mergeCell ref="VC132:VD132"/>
    <mergeCell ref="VG132:VH132"/>
    <mergeCell ref="VK132:VL132"/>
    <mergeCell ref="VO132:VP132"/>
    <mergeCell ref="VS132:VT132"/>
    <mergeCell ref="VW132:VX132"/>
    <mergeCell ref="WA132:WB132"/>
    <mergeCell ref="WE132:WF132"/>
    <mergeCell ref="WI132:WJ132"/>
    <mergeCell ref="WM132:WN132"/>
    <mergeCell ref="WQ132:WR132"/>
    <mergeCell ref="WU132:WV132"/>
    <mergeCell ref="WY132:WZ132"/>
    <mergeCell ref="XC132:XD132"/>
    <mergeCell ref="XG132:XH132"/>
    <mergeCell ref="XK132:XL132"/>
    <mergeCell ref="XO132:XP132"/>
    <mergeCell ref="XS132:XT132"/>
    <mergeCell ref="XW132:XX132"/>
    <mergeCell ref="YA132:YB132"/>
    <mergeCell ref="YE132:YF132"/>
    <mergeCell ref="YI132:YJ132"/>
    <mergeCell ref="YM132:YN132"/>
    <mergeCell ref="YQ132:YR132"/>
    <mergeCell ref="YU132:YV132"/>
    <mergeCell ref="YY132:YZ132"/>
    <mergeCell ref="ZC132:ZD132"/>
    <mergeCell ref="ZG132:ZH132"/>
    <mergeCell ref="ZK132:ZL132"/>
    <mergeCell ref="ZO132:ZP132"/>
    <mergeCell ref="ZS132:ZT132"/>
    <mergeCell ref="ZW132:ZX132"/>
    <mergeCell ref="AAA132:AAB132"/>
    <mergeCell ref="AAE132:AAF132"/>
    <mergeCell ref="AAI132:AAJ132"/>
    <mergeCell ref="AAM132:AAN132"/>
    <mergeCell ref="AAQ132:AAR132"/>
    <mergeCell ref="AAU132:AAV132"/>
    <mergeCell ref="AAY132:AAZ132"/>
    <mergeCell ref="ABC132:ABD132"/>
    <mergeCell ref="ABG132:ABH132"/>
    <mergeCell ref="ABK132:ABL132"/>
    <mergeCell ref="ABO132:ABP132"/>
    <mergeCell ref="ABS132:ABT132"/>
    <mergeCell ref="ABW132:ABX132"/>
    <mergeCell ref="ACA132:ACB132"/>
    <mergeCell ref="ACE132:ACF132"/>
    <mergeCell ref="ACI132:ACJ132"/>
    <mergeCell ref="ACM132:ACN132"/>
    <mergeCell ref="ACQ132:ACR132"/>
    <mergeCell ref="ACU132:ACV132"/>
    <mergeCell ref="ACY132:ACZ132"/>
    <mergeCell ref="ADC132:ADD132"/>
    <mergeCell ref="ADG132:ADH132"/>
    <mergeCell ref="ADK132:ADL132"/>
    <mergeCell ref="ADO132:ADP132"/>
    <mergeCell ref="ADS132:ADT132"/>
    <mergeCell ref="ADW132:ADX132"/>
    <mergeCell ref="AEA132:AEB132"/>
    <mergeCell ref="AEE132:AEF132"/>
    <mergeCell ref="AEI132:AEJ132"/>
    <mergeCell ref="AEM132:AEN132"/>
    <mergeCell ref="AEQ132:AER132"/>
    <mergeCell ref="AEU132:AEV132"/>
    <mergeCell ref="AEY132:AEZ132"/>
    <mergeCell ref="AFC132:AFD132"/>
    <mergeCell ref="AFG132:AFH132"/>
    <mergeCell ref="AFK132:AFL132"/>
    <mergeCell ref="AFO132:AFP132"/>
    <mergeCell ref="AFS132:AFT132"/>
    <mergeCell ref="AFW132:AFX132"/>
    <mergeCell ref="AGA132:AGB132"/>
    <mergeCell ref="AGE132:AGF132"/>
    <mergeCell ref="AGI132:AGJ132"/>
    <mergeCell ref="AGM132:AGN132"/>
    <mergeCell ref="AGQ132:AGR132"/>
    <mergeCell ref="AGU132:AGV132"/>
    <mergeCell ref="AGY132:AGZ132"/>
    <mergeCell ref="AHC132:AHD132"/>
    <mergeCell ref="AHG132:AHH132"/>
    <mergeCell ref="AHK132:AHL132"/>
    <mergeCell ref="AHO132:AHP132"/>
    <mergeCell ref="AHS132:AHT132"/>
    <mergeCell ref="AHW132:AHX132"/>
    <mergeCell ref="AIA132:AIB132"/>
    <mergeCell ref="AIE132:AIF132"/>
    <mergeCell ref="AII132:AIJ132"/>
    <mergeCell ref="AIM132:AIN132"/>
    <mergeCell ref="AIQ132:AIR132"/>
    <mergeCell ref="AIU132:AIV132"/>
    <mergeCell ref="AIY132:AIZ132"/>
    <mergeCell ref="AJC132:AJD132"/>
    <mergeCell ref="AJG132:AJH132"/>
    <mergeCell ref="AJK132:AJL132"/>
    <mergeCell ref="AJO132:AJP132"/>
    <mergeCell ref="AJS132:AJT132"/>
    <mergeCell ref="AJW132:AJX132"/>
    <mergeCell ref="AKA132:AKB132"/>
    <mergeCell ref="AKE132:AKF132"/>
    <mergeCell ref="AKI132:AKJ132"/>
    <mergeCell ref="AKM132:AKN132"/>
    <mergeCell ref="AKQ132:AKR132"/>
    <mergeCell ref="AKU132:AKV132"/>
    <mergeCell ref="AKY132:AKZ132"/>
    <mergeCell ref="ALC132:ALD132"/>
    <mergeCell ref="ALG132:ALH132"/>
    <mergeCell ref="ALK132:ALL132"/>
    <mergeCell ref="ALO132:ALP132"/>
    <mergeCell ref="ALS132:ALT132"/>
    <mergeCell ref="ALW132:ALX132"/>
    <mergeCell ref="AMA132:AMB132"/>
    <mergeCell ref="AME132:AMF132"/>
    <mergeCell ref="AMI132:AMJ132"/>
    <mergeCell ref="O133:P133"/>
    <mergeCell ref="S133:T133"/>
    <mergeCell ref="W133:X133"/>
    <mergeCell ref="AA133:AB133"/>
    <mergeCell ref="AE133:AF133"/>
    <mergeCell ref="AI133:AJ133"/>
    <mergeCell ref="AM133:AN133"/>
    <mergeCell ref="AQ133:AR133"/>
    <mergeCell ref="AU133:AV133"/>
    <mergeCell ref="AY133:AZ133"/>
    <mergeCell ref="BC133:BD133"/>
    <mergeCell ref="BG133:BH133"/>
    <mergeCell ref="BK133:BL133"/>
    <mergeCell ref="BO133:BP133"/>
    <mergeCell ref="BS133:BT133"/>
    <mergeCell ref="BW133:BX133"/>
    <mergeCell ref="CA133:CB133"/>
    <mergeCell ref="CE133:CF133"/>
    <mergeCell ref="CI133:CJ133"/>
    <mergeCell ref="CM133:CN133"/>
    <mergeCell ref="CQ133:CR133"/>
    <mergeCell ref="CU133:CV133"/>
    <mergeCell ref="CY133:CZ133"/>
    <mergeCell ref="DC133:DD133"/>
    <mergeCell ref="DG133:DH133"/>
    <mergeCell ref="DK133:DL133"/>
    <mergeCell ref="DO133:DP133"/>
    <mergeCell ref="DS133:DT133"/>
    <mergeCell ref="DW133:DX133"/>
    <mergeCell ref="EA133:EB133"/>
    <mergeCell ref="EE133:EF133"/>
    <mergeCell ref="EI133:EJ133"/>
    <mergeCell ref="EM133:EN133"/>
    <mergeCell ref="EQ133:ER133"/>
    <mergeCell ref="EU133:EV133"/>
    <mergeCell ref="EY133:EZ133"/>
    <mergeCell ref="FC133:FD133"/>
    <mergeCell ref="FG133:FH133"/>
    <mergeCell ref="FK133:FL133"/>
    <mergeCell ref="FO133:FP133"/>
    <mergeCell ref="FS133:FT133"/>
    <mergeCell ref="FW133:FX133"/>
    <mergeCell ref="GA133:GB133"/>
    <mergeCell ref="GE133:GF133"/>
    <mergeCell ref="GI133:GJ133"/>
    <mergeCell ref="GM133:GN133"/>
    <mergeCell ref="GQ133:GR133"/>
    <mergeCell ref="GU133:GV133"/>
    <mergeCell ref="GY133:GZ133"/>
    <mergeCell ref="HC133:HD133"/>
    <mergeCell ref="HG133:HH133"/>
    <mergeCell ref="HK133:HL133"/>
    <mergeCell ref="HO133:HP133"/>
    <mergeCell ref="HS133:HT133"/>
    <mergeCell ref="HW133:HX133"/>
    <mergeCell ref="IA133:IB133"/>
    <mergeCell ref="IE133:IF133"/>
    <mergeCell ref="II133:IJ133"/>
    <mergeCell ref="IM133:IN133"/>
    <mergeCell ref="IQ133:IR133"/>
    <mergeCell ref="IU133:IV133"/>
    <mergeCell ref="IY133:IZ133"/>
    <mergeCell ref="JC133:JD133"/>
    <mergeCell ref="JG133:JH133"/>
    <mergeCell ref="JK133:JL133"/>
    <mergeCell ref="JO133:JP133"/>
    <mergeCell ref="JS133:JT133"/>
    <mergeCell ref="JW133:JX133"/>
    <mergeCell ref="KA133:KB133"/>
    <mergeCell ref="KE133:KF133"/>
    <mergeCell ref="KI133:KJ133"/>
    <mergeCell ref="KM133:KN133"/>
    <mergeCell ref="KQ133:KR133"/>
    <mergeCell ref="KU133:KV133"/>
    <mergeCell ref="KY133:KZ133"/>
    <mergeCell ref="LC133:LD133"/>
    <mergeCell ref="LG133:LH133"/>
    <mergeCell ref="LK133:LL133"/>
    <mergeCell ref="LO133:LP133"/>
    <mergeCell ref="LS133:LT133"/>
    <mergeCell ref="LW133:LX133"/>
    <mergeCell ref="MA133:MB133"/>
    <mergeCell ref="ME133:MF133"/>
    <mergeCell ref="MI133:MJ133"/>
    <mergeCell ref="MM133:MN133"/>
    <mergeCell ref="MQ133:MR133"/>
    <mergeCell ref="MU133:MV133"/>
    <mergeCell ref="MY133:MZ133"/>
    <mergeCell ref="NC133:ND133"/>
    <mergeCell ref="NG133:NH133"/>
    <mergeCell ref="NK133:NL133"/>
    <mergeCell ref="NO133:NP133"/>
    <mergeCell ref="NS133:NT133"/>
    <mergeCell ref="NW133:NX133"/>
    <mergeCell ref="OA133:OB133"/>
    <mergeCell ref="OE133:OF133"/>
    <mergeCell ref="OI133:OJ133"/>
    <mergeCell ref="OM133:ON133"/>
    <mergeCell ref="OQ133:OR133"/>
    <mergeCell ref="OU133:OV133"/>
    <mergeCell ref="OY133:OZ133"/>
    <mergeCell ref="PC133:PD133"/>
    <mergeCell ref="PG133:PH133"/>
    <mergeCell ref="PK133:PL133"/>
    <mergeCell ref="PO133:PP133"/>
    <mergeCell ref="PS133:PT133"/>
    <mergeCell ref="PW133:PX133"/>
    <mergeCell ref="QA133:QB133"/>
    <mergeCell ref="QE133:QF133"/>
    <mergeCell ref="QI133:QJ133"/>
    <mergeCell ref="QM133:QN133"/>
    <mergeCell ref="QQ133:QR133"/>
    <mergeCell ref="QU133:QV133"/>
    <mergeCell ref="QY133:QZ133"/>
    <mergeCell ref="RC133:RD133"/>
    <mergeCell ref="RG133:RH133"/>
    <mergeCell ref="RK133:RL133"/>
    <mergeCell ref="RO133:RP133"/>
    <mergeCell ref="RS133:RT133"/>
    <mergeCell ref="RW133:RX133"/>
    <mergeCell ref="SA133:SB133"/>
    <mergeCell ref="SE133:SF133"/>
    <mergeCell ref="SI133:SJ133"/>
    <mergeCell ref="SM133:SN133"/>
    <mergeCell ref="SQ133:SR133"/>
    <mergeCell ref="SU133:SV133"/>
    <mergeCell ref="SY133:SZ133"/>
    <mergeCell ref="TC133:TD133"/>
    <mergeCell ref="TG133:TH133"/>
    <mergeCell ref="TK133:TL133"/>
    <mergeCell ref="TO133:TP133"/>
    <mergeCell ref="TS133:TT133"/>
    <mergeCell ref="TW133:TX133"/>
    <mergeCell ref="UA133:UB133"/>
    <mergeCell ref="UE133:UF133"/>
    <mergeCell ref="UI133:UJ133"/>
    <mergeCell ref="UM133:UN133"/>
    <mergeCell ref="UQ133:UR133"/>
    <mergeCell ref="UU133:UV133"/>
    <mergeCell ref="UY133:UZ133"/>
    <mergeCell ref="VC133:VD133"/>
    <mergeCell ref="VG133:VH133"/>
    <mergeCell ref="VK133:VL133"/>
    <mergeCell ref="VO133:VP133"/>
    <mergeCell ref="VS133:VT133"/>
    <mergeCell ref="VW133:VX133"/>
    <mergeCell ref="WA133:WB133"/>
    <mergeCell ref="WE133:WF133"/>
    <mergeCell ref="WI133:WJ133"/>
    <mergeCell ref="WM133:WN133"/>
    <mergeCell ref="WQ133:WR133"/>
    <mergeCell ref="WU133:WV133"/>
    <mergeCell ref="WY133:WZ133"/>
    <mergeCell ref="XC133:XD133"/>
    <mergeCell ref="XG133:XH133"/>
    <mergeCell ref="XK133:XL133"/>
    <mergeCell ref="XO133:XP133"/>
    <mergeCell ref="XS133:XT133"/>
    <mergeCell ref="XW133:XX133"/>
    <mergeCell ref="YA133:YB133"/>
    <mergeCell ref="YE133:YF133"/>
    <mergeCell ref="YI133:YJ133"/>
    <mergeCell ref="YM133:YN133"/>
    <mergeCell ref="YQ133:YR133"/>
    <mergeCell ref="YU133:YV133"/>
    <mergeCell ref="YY133:YZ133"/>
    <mergeCell ref="ZC133:ZD133"/>
    <mergeCell ref="ZG133:ZH133"/>
    <mergeCell ref="ZK133:ZL133"/>
    <mergeCell ref="ZO133:ZP133"/>
    <mergeCell ref="ZS133:ZT133"/>
    <mergeCell ref="ZW133:ZX133"/>
    <mergeCell ref="AAA133:AAB133"/>
    <mergeCell ref="AAE133:AAF133"/>
    <mergeCell ref="AAI133:AAJ133"/>
    <mergeCell ref="AAM133:AAN133"/>
    <mergeCell ref="AAQ133:AAR133"/>
    <mergeCell ref="AAU133:AAV133"/>
    <mergeCell ref="AAY133:AAZ133"/>
    <mergeCell ref="ABC133:ABD133"/>
    <mergeCell ref="ABG133:ABH133"/>
    <mergeCell ref="ABK133:ABL133"/>
    <mergeCell ref="ABO133:ABP133"/>
    <mergeCell ref="ABS133:ABT133"/>
    <mergeCell ref="ABW133:ABX133"/>
    <mergeCell ref="ACA133:ACB133"/>
    <mergeCell ref="ACE133:ACF133"/>
    <mergeCell ref="ACI133:ACJ133"/>
    <mergeCell ref="ACM133:ACN133"/>
    <mergeCell ref="ACQ133:ACR133"/>
    <mergeCell ref="ACU133:ACV133"/>
    <mergeCell ref="ACY133:ACZ133"/>
    <mergeCell ref="ADC133:ADD133"/>
    <mergeCell ref="ADG133:ADH133"/>
    <mergeCell ref="ADK133:ADL133"/>
    <mergeCell ref="ADO133:ADP133"/>
    <mergeCell ref="ADS133:ADT133"/>
    <mergeCell ref="ADW133:ADX133"/>
    <mergeCell ref="AEA133:AEB133"/>
    <mergeCell ref="AEE133:AEF133"/>
    <mergeCell ref="AEI133:AEJ133"/>
    <mergeCell ref="AEM133:AEN133"/>
    <mergeCell ref="AEQ133:AER133"/>
    <mergeCell ref="AEU133:AEV133"/>
    <mergeCell ref="AEY133:AEZ133"/>
    <mergeCell ref="AFC133:AFD133"/>
    <mergeCell ref="AFG133:AFH133"/>
    <mergeCell ref="AFK133:AFL133"/>
    <mergeCell ref="AFO133:AFP133"/>
    <mergeCell ref="AFS133:AFT133"/>
    <mergeCell ref="AFW133:AFX133"/>
    <mergeCell ref="AGA133:AGB133"/>
    <mergeCell ref="AGE133:AGF133"/>
    <mergeCell ref="AGI133:AGJ133"/>
    <mergeCell ref="AGM133:AGN133"/>
    <mergeCell ref="AGQ133:AGR133"/>
    <mergeCell ref="AGU133:AGV133"/>
    <mergeCell ref="AGY133:AGZ133"/>
    <mergeCell ref="AHC133:AHD133"/>
    <mergeCell ref="AHG133:AHH133"/>
    <mergeCell ref="AHK133:AHL133"/>
    <mergeCell ref="AHO133:AHP133"/>
    <mergeCell ref="AHS133:AHT133"/>
    <mergeCell ref="AHW133:AHX133"/>
    <mergeCell ref="AIA133:AIB133"/>
    <mergeCell ref="AIE133:AIF133"/>
    <mergeCell ref="AII133:AIJ133"/>
    <mergeCell ref="AIM133:AIN133"/>
    <mergeCell ref="AIQ133:AIR133"/>
    <mergeCell ref="AIU133:AIV133"/>
    <mergeCell ref="AIY133:AIZ133"/>
    <mergeCell ref="AJC133:AJD133"/>
    <mergeCell ref="AJG133:AJH133"/>
    <mergeCell ref="AJK133:AJL133"/>
    <mergeCell ref="AJO133:AJP133"/>
    <mergeCell ref="AJS133:AJT133"/>
    <mergeCell ref="AJW133:AJX133"/>
    <mergeCell ref="AKA133:AKB133"/>
    <mergeCell ref="AKE133:AKF133"/>
    <mergeCell ref="AKI133:AKJ133"/>
    <mergeCell ref="AKM133:AKN133"/>
    <mergeCell ref="AKQ133:AKR133"/>
    <mergeCell ref="AKU133:AKV133"/>
    <mergeCell ref="AKY133:AKZ133"/>
    <mergeCell ref="ALC133:ALD133"/>
    <mergeCell ref="ALG133:ALH133"/>
    <mergeCell ref="ALK133:ALL133"/>
    <mergeCell ref="ALO133:ALP133"/>
    <mergeCell ref="ALS133:ALT133"/>
    <mergeCell ref="ALW133:ALX133"/>
    <mergeCell ref="AMA133:AMB133"/>
    <mergeCell ref="AME133:AMF133"/>
    <mergeCell ref="AMI133:AMJ133"/>
    <mergeCell ref="O134:P134"/>
    <mergeCell ref="S134:T134"/>
    <mergeCell ref="W134:X134"/>
    <mergeCell ref="AA134:AB134"/>
    <mergeCell ref="AE134:AF134"/>
    <mergeCell ref="AI134:AJ134"/>
    <mergeCell ref="AM134:AN134"/>
    <mergeCell ref="AQ134:AR134"/>
    <mergeCell ref="AU134:AV134"/>
    <mergeCell ref="AY134:AZ134"/>
    <mergeCell ref="BC134:BD134"/>
    <mergeCell ref="BG134:BH134"/>
    <mergeCell ref="BK134:BL134"/>
    <mergeCell ref="BO134:BP134"/>
    <mergeCell ref="BS134:BT134"/>
    <mergeCell ref="BW134:BX134"/>
    <mergeCell ref="CA134:CB134"/>
    <mergeCell ref="CE134:CF134"/>
    <mergeCell ref="CI134:CJ134"/>
    <mergeCell ref="CM134:CN134"/>
    <mergeCell ref="CQ134:CR134"/>
    <mergeCell ref="CU134:CV134"/>
    <mergeCell ref="CY134:CZ134"/>
    <mergeCell ref="DC134:DD134"/>
    <mergeCell ref="DG134:DH134"/>
    <mergeCell ref="DK134:DL134"/>
    <mergeCell ref="DO134:DP134"/>
    <mergeCell ref="DS134:DT134"/>
    <mergeCell ref="DW134:DX134"/>
    <mergeCell ref="EA134:EB134"/>
    <mergeCell ref="EE134:EF134"/>
    <mergeCell ref="EI134:EJ134"/>
    <mergeCell ref="EM134:EN134"/>
    <mergeCell ref="EQ134:ER134"/>
    <mergeCell ref="EU134:EV134"/>
    <mergeCell ref="EY134:EZ134"/>
    <mergeCell ref="FC134:FD134"/>
    <mergeCell ref="FG134:FH134"/>
    <mergeCell ref="FK134:FL134"/>
    <mergeCell ref="FO134:FP134"/>
    <mergeCell ref="FS134:FT134"/>
    <mergeCell ref="FW134:FX134"/>
    <mergeCell ref="GA134:GB134"/>
    <mergeCell ref="GE134:GF134"/>
    <mergeCell ref="GI134:GJ134"/>
    <mergeCell ref="GM134:GN134"/>
    <mergeCell ref="GQ134:GR134"/>
    <mergeCell ref="GU134:GV134"/>
    <mergeCell ref="GY134:GZ134"/>
    <mergeCell ref="HC134:HD134"/>
    <mergeCell ref="HG134:HH134"/>
    <mergeCell ref="HK134:HL134"/>
    <mergeCell ref="HO134:HP134"/>
    <mergeCell ref="HS134:HT134"/>
    <mergeCell ref="HW134:HX134"/>
    <mergeCell ref="IA134:IB134"/>
    <mergeCell ref="IE134:IF134"/>
    <mergeCell ref="II134:IJ134"/>
    <mergeCell ref="IM134:IN134"/>
    <mergeCell ref="IQ134:IR134"/>
    <mergeCell ref="IU134:IV134"/>
    <mergeCell ref="IY134:IZ134"/>
    <mergeCell ref="JC134:JD134"/>
    <mergeCell ref="JG134:JH134"/>
    <mergeCell ref="JK134:JL134"/>
    <mergeCell ref="JO134:JP134"/>
    <mergeCell ref="JS134:JT134"/>
    <mergeCell ref="JW134:JX134"/>
    <mergeCell ref="KA134:KB134"/>
    <mergeCell ref="KE134:KF134"/>
    <mergeCell ref="KI134:KJ134"/>
    <mergeCell ref="KM134:KN134"/>
    <mergeCell ref="KQ134:KR134"/>
    <mergeCell ref="KU134:KV134"/>
    <mergeCell ref="KY134:KZ134"/>
    <mergeCell ref="LC134:LD134"/>
    <mergeCell ref="LG134:LH134"/>
    <mergeCell ref="LK134:LL134"/>
    <mergeCell ref="LO134:LP134"/>
    <mergeCell ref="LS134:LT134"/>
    <mergeCell ref="LW134:LX134"/>
    <mergeCell ref="MA134:MB134"/>
    <mergeCell ref="ME134:MF134"/>
    <mergeCell ref="MI134:MJ134"/>
    <mergeCell ref="MM134:MN134"/>
    <mergeCell ref="MQ134:MR134"/>
    <mergeCell ref="MU134:MV134"/>
    <mergeCell ref="MY134:MZ134"/>
    <mergeCell ref="NC134:ND134"/>
    <mergeCell ref="NG134:NH134"/>
    <mergeCell ref="NK134:NL134"/>
    <mergeCell ref="NO134:NP134"/>
    <mergeCell ref="NS134:NT134"/>
    <mergeCell ref="NW134:NX134"/>
    <mergeCell ref="OA134:OB134"/>
    <mergeCell ref="OE134:OF134"/>
    <mergeCell ref="OI134:OJ134"/>
    <mergeCell ref="OM134:ON134"/>
    <mergeCell ref="OQ134:OR134"/>
    <mergeCell ref="OU134:OV134"/>
    <mergeCell ref="OY134:OZ134"/>
    <mergeCell ref="PC134:PD134"/>
    <mergeCell ref="PG134:PH134"/>
    <mergeCell ref="PK134:PL134"/>
    <mergeCell ref="PO134:PP134"/>
    <mergeCell ref="PS134:PT134"/>
    <mergeCell ref="PW134:PX134"/>
    <mergeCell ref="QA134:QB134"/>
    <mergeCell ref="QE134:QF134"/>
    <mergeCell ref="QI134:QJ134"/>
    <mergeCell ref="QM134:QN134"/>
    <mergeCell ref="QQ134:QR134"/>
    <mergeCell ref="QU134:QV134"/>
    <mergeCell ref="QY134:QZ134"/>
    <mergeCell ref="RC134:RD134"/>
    <mergeCell ref="RG134:RH134"/>
    <mergeCell ref="RK134:RL134"/>
    <mergeCell ref="RO134:RP134"/>
    <mergeCell ref="RS134:RT134"/>
    <mergeCell ref="RW134:RX134"/>
    <mergeCell ref="SA134:SB134"/>
    <mergeCell ref="SE134:SF134"/>
    <mergeCell ref="SI134:SJ134"/>
    <mergeCell ref="SM134:SN134"/>
    <mergeCell ref="SQ134:SR134"/>
    <mergeCell ref="SU134:SV134"/>
    <mergeCell ref="SY134:SZ134"/>
    <mergeCell ref="TC134:TD134"/>
    <mergeCell ref="TG134:TH134"/>
    <mergeCell ref="TK134:TL134"/>
    <mergeCell ref="TO134:TP134"/>
    <mergeCell ref="TS134:TT134"/>
    <mergeCell ref="TW134:TX134"/>
    <mergeCell ref="UA134:UB134"/>
    <mergeCell ref="UE134:UF134"/>
    <mergeCell ref="UI134:UJ134"/>
    <mergeCell ref="UM134:UN134"/>
    <mergeCell ref="UQ134:UR134"/>
    <mergeCell ref="UU134:UV134"/>
    <mergeCell ref="UY134:UZ134"/>
    <mergeCell ref="VC134:VD134"/>
    <mergeCell ref="VG134:VH134"/>
    <mergeCell ref="VK134:VL134"/>
    <mergeCell ref="VO134:VP134"/>
    <mergeCell ref="VS134:VT134"/>
    <mergeCell ref="VW134:VX134"/>
    <mergeCell ref="WA134:WB134"/>
    <mergeCell ref="WE134:WF134"/>
    <mergeCell ref="WI134:WJ134"/>
    <mergeCell ref="WM134:WN134"/>
    <mergeCell ref="WQ134:WR134"/>
    <mergeCell ref="WU134:WV134"/>
    <mergeCell ref="WY134:WZ134"/>
    <mergeCell ref="XC134:XD134"/>
    <mergeCell ref="XG134:XH134"/>
    <mergeCell ref="XK134:XL134"/>
    <mergeCell ref="XO134:XP134"/>
    <mergeCell ref="XS134:XT134"/>
    <mergeCell ref="XW134:XX134"/>
    <mergeCell ref="YA134:YB134"/>
    <mergeCell ref="YE134:YF134"/>
    <mergeCell ref="YI134:YJ134"/>
    <mergeCell ref="YM134:YN134"/>
    <mergeCell ref="YQ134:YR134"/>
    <mergeCell ref="YU134:YV134"/>
    <mergeCell ref="YY134:YZ134"/>
    <mergeCell ref="ZC134:ZD134"/>
    <mergeCell ref="ZG134:ZH134"/>
    <mergeCell ref="ZK134:ZL134"/>
    <mergeCell ref="ZO134:ZP134"/>
    <mergeCell ref="ZS134:ZT134"/>
    <mergeCell ref="ZW134:ZX134"/>
    <mergeCell ref="AAA134:AAB134"/>
    <mergeCell ref="AAE134:AAF134"/>
    <mergeCell ref="AAI134:AAJ134"/>
    <mergeCell ref="AAM134:AAN134"/>
    <mergeCell ref="AAQ134:AAR134"/>
    <mergeCell ref="AAU134:AAV134"/>
    <mergeCell ref="AAY134:AAZ134"/>
    <mergeCell ref="ABC134:ABD134"/>
    <mergeCell ref="ABG134:ABH134"/>
    <mergeCell ref="ABK134:ABL134"/>
    <mergeCell ref="ABO134:ABP134"/>
    <mergeCell ref="ABS134:ABT134"/>
    <mergeCell ref="ABW134:ABX134"/>
    <mergeCell ref="ACA134:ACB134"/>
    <mergeCell ref="ACE134:ACF134"/>
    <mergeCell ref="ACI134:ACJ134"/>
    <mergeCell ref="ACM134:ACN134"/>
    <mergeCell ref="ACQ134:ACR134"/>
    <mergeCell ref="ACU134:ACV134"/>
    <mergeCell ref="ACY134:ACZ134"/>
    <mergeCell ref="ADC134:ADD134"/>
    <mergeCell ref="ADG134:ADH134"/>
    <mergeCell ref="ADK134:ADL134"/>
    <mergeCell ref="ADO134:ADP134"/>
    <mergeCell ref="ADS134:ADT134"/>
    <mergeCell ref="ADW134:ADX134"/>
    <mergeCell ref="AEA134:AEB134"/>
    <mergeCell ref="AEE134:AEF134"/>
    <mergeCell ref="AEI134:AEJ134"/>
    <mergeCell ref="AEM134:AEN134"/>
    <mergeCell ref="AEQ134:AER134"/>
    <mergeCell ref="AEU134:AEV134"/>
    <mergeCell ref="AEY134:AEZ134"/>
    <mergeCell ref="AFC134:AFD134"/>
    <mergeCell ref="AFG134:AFH134"/>
    <mergeCell ref="AFK134:AFL134"/>
    <mergeCell ref="AFO134:AFP134"/>
    <mergeCell ref="AFS134:AFT134"/>
    <mergeCell ref="AFW134:AFX134"/>
    <mergeCell ref="AGA134:AGB134"/>
    <mergeCell ref="AGE134:AGF134"/>
    <mergeCell ref="AGI134:AGJ134"/>
    <mergeCell ref="AGM134:AGN134"/>
    <mergeCell ref="AGQ134:AGR134"/>
    <mergeCell ref="AGU134:AGV134"/>
    <mergeCell ref="AGY134:AGZ134"/>
    <mergeCell ref="AHC134:AHD134"/>
    <mergeCell ref="AHG134:AHH134"/>
    <mergeCell ref="AHK134:AHL134"/>
    <mergeCell ref="AHO134:AHP134"/>
    <mergeCell ref="AHS134:AHT134"/>
    <mergeCell ref="AHW134:AHX134"/>
    <mergeCell ref="AIA134:AIB134"/>
    <mergeCell ref="AIE134:AIF134"/>
    <mergeCell ref="AII134:AIJ134"/>
    <mergeCell ref="AIM134:AIN134"/>
    <mergeCell ref="AIQ134:AIR134"/>
    <mergeCell ref="AIU134:AIV134"/>
    <mergeCell ref="AIY134:AIZ134"/>
    <mergeCell ref="AJC134:AJD134"/>
    <mergeCell ref="AJG134:AJH134"/>
    <mergeCell ref="AJK134:AJL134"/>
    <mergeCell ref="AJO134:AJP134"/>
    <mergeCell ref="AJS134:AJT134"/>
    <mergeCell ref="AJW134:AJX134"/>
    <mergeCell ref="AKA134:AKB134"/>
    <mergeCell ref="AKE134:AKF134"/>
    <mergeCell ref="AKI134:AKJ134"/>
    <mergeCell ref="AKM134:AKN134"/>
    <mergeCell ref="AKQ134:AKR134"/>
    <mergeCell ref="AKU134:AKV134"/>
    <mergeCell ref="AKY134:AKZ134"/>
    <mergeCell ref="ALC134:ALD134"/>
    <mergeCell ref="ALG134:ALH134"/>
    <mergeCell ref="ALK134:ALL134"/>
    <mergeCell ref="ALO134:ALP134"/>
    <mergeCell ref="ALS134:ALT134"/>
    <mergeCell ref="ALW134:ALX134"/>
    <mergeCell ref="AMA134:AMB134"/>
    <mergeCell ref="AME134:AMF134"/>
    <mergeCell ref="AMI134:AMJ134"/>
    <mergeCell ref="O135:P135"/>
    <mergeCell ref="S135:T135"/>
    <mergeCell ref="W135:X135"/>
    <mergeCell ref="AA135:AB135"/>
    <mergeCell ref="AE135:AF135"/>
    <mergeCell ref="AI135:AJ135"/>
    <mergeCell ref="AM135:AN135"/>
    <mergeCell ref="AQ135:AR135"/>
    <mergeCell ref="AU135:AV135"/>
    <mergeCell ref="AY135:AZ135"/>
    <mergeCell ref="BC135:BD135"/>
    <mergeCell ref="BG135:BH135"/>
    <mergeCell ref="BK135:BL135"/>
    <mergeCell ref="BO135:BP135"/>
    <mergeCell ref="BS135:BT135"/>
    <mergeCell ref="BW135:BX135"/>
    <mergeCell ref="CA135:CB135"/>
    <mergeCell ref="CE135:CF135"/>
    <mergeCell ref="CI135:CJ135"/>
    <mergeCell ref="CM135:CN135"/>
    <mergeCell ref="CQ135:CR135"/>
    <mergeCell ref="CU135:CV135"/>
    <mergeCell ref="CY135:CZ135"/>
    <mergeCell ref="DC135:DD135"/>
    <mergeCell ref="DG135:DH135"/>
    <mergeCell ref="DK135:DL135"/>
    <mergeCell ref="DO135:DP135"/>
    <mergeCell ref="DS135:DT135"/>
    <mergeCell ref="DW135:DX135"/>
    <mergeCell ref="EA135:EB135"/>
    <mergeCell ref="EE135:EF135"/>
    <mergeCell ref="EI135:EJ135"/>
    <mergeCell ref="EM135:EN135"/>
    <mergeCell ref="EQ135:ER135"/>
    <mergeCell ref="EU135:EV135"/>
    <mergeCell ref="EY135:EZ135"/>
    <mergeCell ref="FC135:FD135"/>
    <mergeCell ref="FG135:FH135"/>
    <mergeCell ref="FK135:FL135"/>
    <mergeCell ref="FO135:FP135"/>
    <mergeCell ref="FS135:FT135"/>
    <mergeCell ref="FW135:FX135"/>
    <mergeCell ref="GA135:GB135"/>
    <mergeCell ref="GE135:GF135"/>
    <mergeCell ref="GI135:GJ135"/>
    <mergeCell ref="GM135:GN135"/>
    <mergeCell ref="GQ135:GR135"/>
    <mergeCell ref="GU135:GV135"/>
    <mergeCell ref="GY135:GZ135"/>
    <mergeCell ref="HC135:HD135"/>
    <mergeCell ref="HG135:HH135"/>
    <mergeCell ref="HK135:HL135"/>
    <mergeCell ref="HO135:HP135"/>
    <mergeCell ref="HS135:HT135"/>
    <mergeCell ref="HW135:HX135"/>
    <mergeCell ref="IA135:IB135"/>
    <mergeCell ref="IE135:IF135"/>
    <mergeCell ref="II135:IJ135"/>
    <mergeCell ref="IM135:IN135"/>
    <mergeCell ref="IQ135:IR135"/>
    <mergeCell ref="IU135:IV135"/>
    <mergeCell ref="IY135:IZ135"/>
    <mergeCell ref="JC135:JD135"/>
    <mergeCell ref="JG135:JH135"/>
    <mergeCell ref="JK135:JL135"/>
    <mergeCell ref="JO135:JP135"/>
    <mergeCell ref="JS135:JT135"/>
    <mergeCell ref="JW135:JX135"/>
    <mergeCell ref="KA135:KB135"/>
    <mergeCell ref="KE135:KF135"/>
    <mergeCell ref="KI135:KJ135"/>
    <mergeCell ref="KM135:KN135"/>
    <mergeCell ref="KQ135:KR135"/>
    <mergeCell ref="KU135:KV135"/>
    <mergeCell ref="KY135:KZ135"/>
    <mergeCell ref="LC135:LD135"/>
    <mergeCell ref="LG135:LH135"/>
    <mergeCell ref="LK135:LL135"/>
    <mergeCell ref="LO135:LP135"/>
    <mergeCell ref="LS135:LT135"/>
    <mergeCell ref="LW135:LX135"/>
    <mergeCell ref="MA135:MB135"/>
    <mergeCell ref="ME135:MF135"/>
    <mergeCell ref="MI135:MJ135"/>
    <mergeCell ref="MM135:MN135"/>
    <mergeCell ref="MQ135:MR135"/>
    <mergeCell ref="MU135:MV135"/>
    <mergeCell ref="MY135:MZ135"/>
    <mergeCell ref="NC135:ND135"/>
    <mergeCell ref="NG135:NH135"/>
    <mergeCell ref="NK135:NL135"/>
    <mergeCell ref="NO135:NP135"/>
    <mergeCell ref="NS135:NT135"/>
    <mergeCell ref="NW135:NX135"/>
    <mergeCell ref="OA135:OB135"/>
    <mergeCell ref="OE135:OF135"/>
    <mergeCell ref="OI135:OJ135"/>
    <mergeCell ref="OM135:ON135"/>
    <mergeCell ref="OQ135:OR135"/>
    <mergeCell ref="OU135:OV135"/>
    <mergeCell ref="OY135:OZ135"/>
    <mergeCell ref="PC135:PD135"/>
    <mergeCell ref="PG135:PH135"/>
    <mergeCell ref="PK135:PL135"/>
    <mergeCell ref="PO135:PP135"/>
    <mergeCell ref="PS135:PT135"/>
    <mergeCell ref="PW135:PX135"/>
    <mergeCell ref="QA135:QB135"/>
    <mergeCell ref="QE135:QF135"/>
    <mergeCell ref="QI135:QJ135"/>
    <mergeCell ref="QM135:QN135"/>
    <mergeCell ref="QQ135:QR135"/>
    <mergeCell ref="QU135:QV135"/>
    <mergeCell ref="QY135:QZ135"/>
    <mergeCell ref="RC135:RD135"/>
    <mergeCell ref="RG135:RH135"/>
    <mergeCell ref="RK135:RL135"/>
    <mergeCell ref="RO135:RP135"/>
    <mergeCell ref="RS135:RT135"/>
    <mergeCell ref="RW135:RX135"/>
    <mergeCell ref="SA135:SB135"/>
    <mergeCell ref="SE135:SF135"/>
    <mergeCell ref="SI135:SJ135"/>
    <mergeCell ref="SM135:SN135"/>
    <mergeCell ref="SQ135:SR135"/>
    <mergeCell ref="SU135:SV135"/>
    <mergeCell ref="SY135:SZ135"/>
    <mergeCell ref="TC135:TD135"/>
    <mergeCell ref="TG135:TH135"/>
    <mergeCell ref="TK135:TL135"/>
    <mergeCell ref="TO135:TP135"/>
    <mergeCell ref="TS135:TT135"/>
    <mergeCell ref="TW135:TX135"/>
    <mergeCell ref="UA135:UB135"/>
    <mergeCell ref="UE135:UF135"/>
    <mergeCell ref="UI135:UJ135"/>
    <mergeCell ref="UM135:UN135"/>
    <mergeCell ref="UQ135:UR135"/>
    <mergeCell ref="UU135:UV135"/>
    <mergeCell ref="UY135:UZ135"/>
    <mergeCell ref="VC135:VD135"/>
    <mergeCell ref="VG135:VH135"/>
    <mergeCell ref="VK135:VL135"/>
    <mergeCell ref="VO135:VP135"/>
    <mergeCell ref="VS135:VT135"/>
    <mergeCell ref="VW135:VX135"/>
    <mergeCell ref="WA135:WB135"/>
    <mergeCell ref="WE135:WF135"/>
    <mergeCell ref="WI135:WJ135"/>
    <mergeCell ref="WM135:WN135"/>
    <mergeCell ref="WQ135:WR135"/>
    <mergeCell ref="WU135:WV135"/>
    <mergeCell ref="WY135:WZ135"/>
    <mergeCell ref="XC135:XD135"/>
    <mergeCell ref="XG135:XH135"/>
    <mergeCell ref="XK135:XL135"/>
    <mergeCell ref="XO135:XP135"/>
    <mergeCell ref="XS135:XT135"/>
    <mergeCell ref="XW135:XX135"/>
    <mergeCell ref="YA135:YB135"/>
    <mergeCell ref="YE135:YF135"/>
    <mergeCell ref="YI135:YJ135"/>
    <mergeCell ref="YM135:YN135"/>
    <mergeCell ref="YQ135:YR135"/>
    <mergeCell ref="YU135:YV135"/>
    <mergeCell ref="YY135:YZ135"/>
    <mergeCell ref="ZC135:ZD135"/>
    <mergeCell ref="ZG135:ZH135"/>
    <mergeCell ref="ZK135:ZL135"/>
    <mergeCell ref="ZO135:ZP135"/>
    <mergeCell ref="ZS135:ZT135"/>
    <mergeCell ref="ZW135:ZX135"/>
    <mergeCell ref="AAA135:AAB135"/>
    <mergeCell ref="AAE135:AAF135"/>
    <mergeCell ref="AAI135:AAJ135"/>
    <mergeCell ref="AAM135:AAN135"/>
    <mergeCell ref="AAQ135:AAR135"/>
    <mergeCell ref="AAU135:AAV135"/>
    <mergeCell ref="AAY135:AAZ135"/>
    <mergeCell ref="ABC135:ABD135"/>
    <mergeCell ref="ABG135:ABH135"/>
    <mergeCell ref="ABK135:ABL135"/>
    <mergeCell ref="ABO135:ABP135"/>
    <mergeCell ref="ABS135:ABT135"/>
    <mergeCell ref="ABW135:ABX135"/>
    <mergeCell ref="ACA135:ACB135"/>
    <mergeCell ref="ACE135:ACF135"/>
    <mergeCell ref="ACI135:ACJ135"/>
    <mergeCell ref="ACM135:ACN135"/>
    <mergeCell ref="ACQ135:ACR135"/>
    <mergeCell ref="ACU135:ACV135"/>
    <mergeCell ref="ACY135:ACZ135"/>
    <mergeCell ref="ADC135:ADD135"/>
    <mergeCell ref="ADG135:ADH135"/>
    <mergeCell ref="ADK135:ADL135"/>
    <mergeCell ref="ADO135:ADP135"/>
    <mergeCell ref="ADS135:ADT135"/>
    <mergeCell ref="ADW135:ADX135"/>
    <mergeCell ref="AEA135:AEB135"/>
    <mergeCell ref="AEE135:AEF135"/>
    <mergeCell ref="AEI135:AEJ135"/>
    <mergeCell ref="AEM135:AEN135"/>
    <mergeCell ref="AEQ135:AER135"/>
    <mergeCell ref="AEU135:AEV135"/>
    <mergeCell ref="AEY135:AEZ135"/>
    <mergeCell ref="AFC135:AFD135"/>
    <mergeCell ref="AFG135:AFH135"/>
    <mergeCell ref="AFK135:AFL135"/>
    <mergeCell ref="AFO135:AFP135"/>
    <mergeCell ref="AFS135:AFT135"/>
    <mergeCell ref="AFW135:AFX135"/>
    <mergeCell ref="AGA135:AGB135"/>
    <mergeCell ref="AGE135:AGF135"/>
    <mergeCell ref="AGI135:AGJ135"/>
    <mergeCell ref="AGM135:AGN135"/>
    <mergeCell ref="AGQ135:AGR135"/>
    <mergeCell ref="AGU135:AGV135"/>
    <mergeCell ref="AGY135:AGZ135"/>
    <mergeCell ref="AHC135:AHD135"/>
    <mergeCell ref="AHG135:AHH135"/>
    <mergeCell ref="AHK135:AHL135"/>
    <mergeCell ref="AHO135:AHP135"/>
    <mergeCell ref="AHS135:AHT135"/>
    <mergeCell ref="AHW135:AHX135"/>
    <mergeCell ref="AIA135:AIB135"/>
    <mergeCell ref="AIE135:AIF135"/>
    <mergeCell ref="AII135:AIJ135"/>
    <mergeCell ref="AIM135:AIN135"/>
    <mergeCell ref="AIQ135:AIR135"/>
    <mergeCell ref="AIU135:AIV135"/>
    <mergeCell ref="AIY135:AIZ135"/>
    <mergeCell ref="AJC135:AJD135"/>
    <mergeCell ref="AJG135:AJH135"/>
    <mergeCell ref="AJK135:AJL135"/>
    <mergeCell ref="AJO135:AJP135"/>
    <mergeCell ref="AJS135:AJT135"/>
    <mergeCell ref="AJW135:AJX135"/>
    <mergeCell ref="AKA135:AKB135"/>
    <mergeCell ref="AKE135:AKF135"/>
    <mergeCell ref="AKI135:AKJ135"/>
    <mergeCell ref="AKM135:AKN135"/>
    <mergeCell ref="AKQ135:AKR135"/>
    <mergeCell ref="AKU135:AKV135"/>
    <mergeCell ref="AKY135:AKZ135"/>
    <mergeCell ref="ALC135:ALD135"/>
    <mergeCell ref="ALG135:ALH135"/>
    <mergeCell ref="ALK135:ALL135"/>
    <mergeCell ref="ALO135:ALP135"/>
    <mergeCell ref="ALS135:ALT135"/>
    <mergeCell ref="ALW135:ALX135"/>
    <mergeCell ref="AMA135:AMB135"/>
    <mergeCell ref="AME135:AMF135"/>
    <mergeCell ref="AMI135:AMJ135"/>
    <mergeCell ref="O136:P136"/>
    <mergeCell ref="S136:T136"/>
    <mergeCell ref="W136:X136"/>
    <mergeCell ref="AA136:AB136"/>
    <mergeCell ref="AE136:AF136"/>
    <mergeCell ref="AI136:AJ136"/>
    <mergeCell ref="AM136:AN136"/>
    <mergeCell ref="AQ136:AR136"/>
    <mergeCell ref="AU136:AV136"/>
    <mergeCell ref="AY136:AZ136"/>
    <mergeCell ref="BC136:BD136"/>
    <mergeCell ref="BG136:BH136"/>
    <mergeCell ref="BK136:BL136"/>
    <mergeCell ref="BO136:BP136"/>
    <mergeCell ref="BS136:BT136"/>
    <mergeCell ref="BW136:BX136"/>
    <mergeCell ref="CA136:CB136"/>
    <mergeCell ref="CE136:CF136"/>
    <mergeCell ref="CI136:CJ136"/>
    <mergeCell ref="CM136:CN136"/>
    <mergeCell ref="CQ136:CR136"/>
    <mergeCell ref="CU136:CV136"/>
    <mergeCell ref="CY136:CZ136"/>
    <mergeCell ref="DC136:DD136"/>
    <mergeCell ref="DG136:DH136"/>
    <mergeCell ref="DK136:DL136"/>
    <mergeCell ref="DO136:DP136"/>
    <mergeCell ref="DS136:DT136"/>
    <mergeCell ref="DW136:DX136"/>
    <mergeCell ref="EA136:EB136"/>
    <mergeCell ref="EE136:EF136"/>
    <mergeCell ref="EI136:EJ136"/>
    <mergeCell ref="EM136:EN136"/>
    <mergeCell ref="EQ136:ER136"/>
    <mergeCell ref="EU136:EV136"/>
    <mergeCell ref="EY136:EZ136"/>
    <mergeCell ref="FC136:FD136"/>
    <mergeCell ref="FG136:FH136"/>
    <mergeCell ref="FK136:FL136"/>
    <mergeCell ref="FO136:FP136"/>
    <mergeCell ref="FS136:FT136"/>
    <mergeCell ref="FW136:FX136"/>
    <mergeCell ref="GA136:GB136"/>
    <mergeCell ref="GE136:GF136"/>
    <mergeCell ref="GI136:GJ136"/>
    <mergeCell ref="GM136:GN136"/>
    <mergeCell ref="GQ136:GR136"/>
    <mergeCell ref="GU136:GV136"/>
    <mergeCell ref="GY136:GZ136"/>
    <mergeCell ref="HC136:HD136"/>
    <mergeCell ref="HG136:HH136"/>
    <mergeCell ref="HK136:HL136"/>
    <mergeCell ref="HO136:HP136"/>
    <mergeCell ref="HS136:HT136"/>
    <mergeCell ref="HW136:HX136"/>
    <mergeCell ref="IA136:IB136"/>
    <mergeCell ref="IE136:IF136"/>
    <mergeCell ref="II136:IJ136"/>
    <mergeCell ref="IM136:IN136"/>
    <mergeCell ref="IQ136:IR136"/>
    <mergeCell ref="IU136:IV136"/>
    <mergeCell ref="IY136:IZ136"/>
    <mergeCell ref="JC136:JD136"/>
    <mergeCell ref="JG136:JH136"/>
    <mergeCell ref="JK136:JL136"/>
    <mergeCell ref="JO136:JP136"/>
    <mergeCell ref="JS136:JT136"/>
    <mergeCell ref="JW136:JX136"/>
    <mergeCell ref="KA136:KB136"/>
    <mergeCell ref="KE136:KF136"/>
    <mergeCell ref="KI136:KJ136"/>
    <mergeCell ref="KM136:KN136"/>
    <mergeCell ref="KQ136:KR136"/>
    <mergeCell ref="KU136:KV136"/>
    <mergeCell ref="KY136:KZ136"/>
    <mergeCell ref="LC136:LD136"/>
    <mergeCell ref="LG136:LH136"/>
    <mergeCell ref="LK136:LL136"/>
    <mergeCell ref="LO136:LP136"/>
    <mergeCell ref="LS136:LT136"/>
    <mergeCell ref="LW136:LX136"/>
    <mergeCell ref="MA136:MB136"/>
    <mergeCell ref="ME136:MF136"/>
    <mergeCell ref="MI136:MJ136"/>
    <mergeCell ref="MM136:MN136"/>
    <mergeCell ref="MQ136:MR136"/>
    <mergeCell ref="MU136:MV136"/>
    <mergeCell ref="MY136:MZ136"/>
    <mergeCell ref="NC136:ND136"/>
    <mergeCell ref="NG136:NH136"/>
    <mergeCell ref="NK136:NL136"/>
    <mergeCell ref="NO136:NP136"/>
    <mergeCell ref="NS136:NT136"/>
    <mergeCell ref="NW136:NX136"/>
    <mergeCell ref="OA136:OB136"/>
    <mergeCell ref="OE136:OF136"/>
    <mergeCell ref="OI136:OJ136"/>
    <mergeCell ref="OM136:ON136"/>
    <mergeCell ref="OQ136:OR136"/>
    <mergeCell ref="OU136:OV136"/>
    <mergeCell ref="OY136:OZ136"/>
    <mergeCell ref="PC136:PD136"/>
    <mergeCell ref="PG136:PH136"/>
    <mergeCell ref="PK136:PL136"/>
    <mergeCell ref="PO136:PP136"/>
    <mergeCell ref="PS136:PT136"/>
    <mergeCell ref="PW136:PX136"/>
    <mergeCell ref="QA136:QB136"/>
    <mergeCell ref="QE136:QF136"/>
    <mergeCell ref="QI136:QJ136"/>
    <mergeCell ref="QM136:QN136"/>
    <mergeCell ref="QQ136:QR136"/>
    <mergeCell ref="QU136:QV136"/>
    <mergeCell ref="QY136:QZ136"/>
    <mergeCell ref="RC136:RD136"/>
    <mergeCell ref="RG136:RH136"/>
    <mergeCell ref="RK136:RL136"/>
    <mergeCell ref="RO136:RP136"/>
    <mergeCell ref="RS136:RT136"/>
    <mergeCell ref="RW136:RX136"/>
    <mergeCell ref="SA136:SB136"/>
    <mergeCell ref="SE136:SF136"/>
    <mergeCell ref="SI136:SJ136"/>
    <mergeCell ref="SM136:SN136"/>
    <mergeCell ref="SQ136:SR136"/>
    <mergeCell ref="SU136:SV136"/>
    <mergeCell ref="SY136:SZ136"/>
    <mergeCell ref="TC136:TD136"/>
    <mergeCell ref="TG136:TH136"/>
    <mergeCell ref="TK136:TL136"/>
    <mergeCell ref="TO136:TP136"/>
    <mergeCell ref="TS136:TT136"/>
    <mergeCell ref="TW136:TX136"/>
    <mergeCell ref="UA136:UB136"/>
    <mergeCell ref="UE136:UF136"/>
    <mergeCell ref="UI136:UJ136"/>
    <mergeCell ref="UM136:UN136"/>
    <mergeCell ref="UQ136:UR136"/>
    <mergeCell ref="UU136:UV136"/>
    <mergeCell ref="UY136:UZ136"/>
    <mergeCell ref="VC136:VD136"/>
    <mergeCell ref="VG136:VH136"/>
    <mergeCell ref="VK136:VL136"/>
    <mergeCell ref="VO136:VP136"/>
    <mergeCell ref="VS136:VT136"/>
    <mergeCell ref="VW136:VX136"/>
    <mergeCell ref="WA136:WB136"/>
    <mergeCell ref="WE136:WF136"/>
    <mergeCell ref="WI136:WJ136"/>
    <mergeCell ref="WM136:WN136"/>
    <mergeCell ref="WQ136:WR136"/>
    <mergeCell ref="WU136:WV136"/>
    <mergeCell ref="WY136:WZ136"/>
    <mergeCell ref="XC136:XD136"/>
    <mergeCell ref="XG136:XH136"/>
    <mergeCell ref="XK136:XL136"/>
    <mergeCell ref="XO136:XP136"/>
    <mergeCell ref="XS136:XT136"/>
    <mergeCell ref="XW136:XX136"/>
    <mergeCell ref="YA136:YB136"/>
    <mergeCell ref="YE136:YF136"/>
    <mergeCell ref="YI136:YJ136"/>
    <mergeCell ref="YM136:YN136"/>
    <mergeCell ref="YQ136:YR136"/>
    <mergeCell ref="YU136:YV136"/>
    <mergeCell ref="YY136:YZ136"/>
    <mergeCell ref="ZC136:ZD136"/>
    <mergeCell ref="ZG136:ZH136"/>
    <mergeCell ref="ZK136:ZL136"/>
    <mergeCell ref="ZO136:ZP136"/>
    <mergeCell ref="ZS136:ZT136"/>
    <mergeCell ref="ZW136:ZX136"/>
    <mergeCell ref="AAA136:AAB136"/>
    <mergeCell ref="AAE136:AAF136"/>
    <mergeCell ref="AAI136:AAJ136"/>
    <mergeCell ref="AAM136:AAN136"/>
    <mergeCell ref="AAQ136:AAR136"/>
    <mergeCell ref="AAU136:AAV136"/>
    <mergeCell ref="AAY136:AAZ136"/>
    <mergeCell ref="ABC136:ABD136"/>
    <mergeCell ref="ABG136:ABH136"/>
    <mergeCell ref="ABK136:ABL136"/>
    <mergeCell ref="ABO136:ABP136"/>
    <mergeCell ref="ABS136:ABT136"/>
    <mergeCell ref="ABW136:ABX136"/>
    <mergeCell ref="ACA136:ACB136"/>
    <mergeCell ref="ACE136:ACF136"/>
    <mergeCell ref="ACI136:ACJ136"/>
    <mergeCell ref="ACM136:ACN136"/>
    <mergeCell ref="ACQ136:ACR136"/>
    <mergeCell ref="ACU136:ACV136"/>
    <mergeCell ref="ACY136:ACZ136"/>
    <mergeCell ref="ADC136:ADD136"/>
    <mergeCell ref="ADG136:ADH136"/>
    <mergeCell ref="ADK136:ADL136"/>
    <mergeCell ref="ADO136:ADP136"/>
    <mergeCell ref="ADS136:ADT136"/>
    <mergeCell ref="ADW136:ADX136"/>
    <mergeCell ref="AEA136:AEB136"/>
    <mergeCell ref="AEE136:AEF136"/>
    <mergeCell ref="AEI136:AEJ136"/>
    <mergeCell ref="AEM136:AEN136"/>
    <mergeCell ref="AEQ136:AER136"/>
    <mergeCell ref="AEU136:AEV136"/>
    <mergeCell ref="AEY136:AEZ136"/>
    <mergeCell ref="AFC136:AFD136"/>
    <mergeCell ref="AFG136:AFH136"/>
    <mergeCell ref="AFK136:AFL136"/>
    <mergeCell ref="AFO136:AFP136"/>
    <mergeCell ref="AFS136:AFT136"/>
    <mergeCell ref="AFW136:AFX136"/>
    <mergeCell ref="AGA136:AGB136"/>
    <mergeCell ref="AGE136:AGF136"/>
    <mergeCell ref="AGI136:AGJ136"/>
    <mergeCell ref="AGM136:AGN136"/>
    <mergeCell ref="AGQ136:AGR136"/>
    <mergeCell ref="AGU136:AGV136"/>
    <mergeCell ref="AGY136:AGZ136"/>
    <mergeCell ref="AHC136:AHD136"/>
    <mergeCell ref="AHG136:AHH136"/>
    <mergeCell ref="AHK136:AHL136"/>
    <mergeCell ref="AHO136:AHP136"/>
    <mergeCell ref="AHS136:AHT136"/>
    <mergeCell ref="AHW136:AHX136"/>
    <mergeCell ref="AIA136:AIB136"/>
    <mergeCell ref="AIE136:AIF136"/>
    <mergeCell ref="AII136:AIJ136"/>
    <mergeCell ref="AIM136:AIN136"/>
    <mergeCell ref="AIQ136:AIR136"/>
    <mergeCell ref="AIU136:AIV136"/>
    <mergeCell ref="AIY136:AIZ136"/>
    <mergeCell ref="AJC136:AJD136"/>
    <mergeCell ref="AJG136:AJH136"/>
    <mergeCell ref="AJK136:AJL136"/>
    <mergeCell ref="AJO136:AJP136"/>
    <mergeCell ref="AJS136:AJT136"/>
    <mergeCell ref="AJW136:AJX136"/>
    <mergeCell ref="AKA136:AKB136"/>
    <mergeCell ref="AKE136:AKF136"/>
    <mergeCell ref="AKI136:AKJ136"/>
    <mergeCell ref="AKM136:AKN136"/>
    <mergeCell ref="AKQ136:AKR136"/>
    <mergeCell ref="AKU136:AKV136"/>
    <mergeCell ref="AKY136:AKZ136"/>
    <mergeCell ref="ALC136:ALD136"/>
    <mergeCell ref="ALG136:ALH136"/>
    <mergeCell ref="ALK136:ALL136"/>
    <mergeCell ref="ALO136:ALP136"/>
    <mergeCell ref="ALS136:ALT136"/>
    <mergeCell ref="ALW136:ALX136"/>
    <mergeCell ref="AMA136:AMB136"/>
    <mergeCell ref="AME136:AMF136"/>
    <mergeCell ref="AMI136:AMJ136"/>
    <mergeCell ref="O137:P137"/>
    <mergeCell ref="S137:T137"/>
    <mergeCell ref="W137:X137"/>
    <mergeCell ref="AA137:AB137"/>
    <mergeCell ref="AE137:AF137"/>
    <mergeCell ref="AI137:AJ137"/>
    <mergeCell ref="AM137:AN137"/>
    <mergeCell ref="AQ137:AR137"/>
    <mergeCell ref="AU137:AV137"/>
    <mergeCell ref="AY137:AZ137"/>
    <mergeCell ref="BC137:BD137"/>
    <mergeCell ref="BG137:BH137"/>
    <mergeCell ref="BK137:BL137"/>
    <mergeCell ref="BO137:BP137"/>
    <mergeCell ref="BS137:BT137"/>
    <mergeCell ref="BW137:BX137"/>
    <mergeCell ref="CA137:CB137"/>
    <mergeCell ref="CE137:CF137"/>
    <mergeCell ref="CI137:CJ137"/>
    <mergeCell ref="CM137:CN137"/>
    <mergeCell ref="CQ137:CR137"/>
    <mergeCell ref="CU137:CV137"/>
    <mergeCell ref="CY137:CZ137"/>
    <mergeCell ref="DC137:DD137"/>
    <mergeCell ref="DG137:DH137"/>
    <mergeCell ref="DK137:DL137"/>
    <mergeCell ref="DO137:DP137"/>
    <mergeCell ref="DS137:DT137"/>
    <mergeCell ref="DW137:DX137"/>
    <mergeCell ref="EA137:EB137"/>
    <mergeCell ref="EE137:EF137"/>
    <mergeCell ref="EI137:EJ137"/>
    <mergeCell ref="EM137:EN137"/>
    <mergeCell ref="EQ137:ER137"/>
    <mergeCell ref="EU137:EV137"/>
    <mergeCell ref="EY137:EZ137"/>
    <mergeCell ref="FC137:FD137"/>
    <mergeCell ref="FG137:FH137"/>
    <mergeCell ref="FK137:FL137"/>
    <mergeCell ref="FO137:FP137"/>
    <mergeCell ref="FS137:FT137"/>
    <mergeCell ref="FW137:FX137"/>
    <mergeCell ref="GA137:GB137"/>
    <mergeCell ref="GE137:GF137"/>
    <mergeCell ref="GI137:GJ137"/>
    <mergeCell ref="GM137:GN137"/>
    <mergeCell ref="GQ137:GR137"/>
    <mergeCell ref="GU137:GV137"/>
    <mergeCell ref="GY137:GZ137"/>
    <mergeCell ref="HC137:HD137"/>
    <mergeCell ref="HG137:HH137"/>
    <mergeCell ref="HK137:HL137"/>
    <mergeCell ref="HO137:HP137"/>
    <mergeCell ref="HS137:HT137"/>
    <mergeCell ref="HW137:HX137"/>
    <mergeCell ref="IA137:IB137"/>
    <mergeCell ref="IE137:IF137"/>
    <mergeCell ref="II137:IJ137"/>
    <mergeCell ref="IM137:IN137"/>
    <mergeCell ref="IQ137:IR137"/>
    <mergeCell ref="IU137:IV137"/>
    <mergeCell ref="IY137:IZ137"/>
    <mergeCell ref="JC137:JD137"/>
    <mergeCell ref="JG137:JH137"/>
    <mergeCell ref="JK137:JL137"/>
    <mergeCell ref="JO137:JP137"/>
    <mergeCell ref="JS137:JT137"/>
    <mergeCell ref="JW137:JX137"/>
    <mergeCell ref="KA137:KB137"/>
    <mergeCell ref="KE137:KF137"/>
    <mergeCell ref="KI137:KJ137"/>
    <mergeCell ref="KM137:KN137"/>
    <mergeCell ref="KQ137:KR137"/>
    <mergeCell ref="KU137:KV137"/>
    <mergeCell ref="KY137:KZ137"/>
    <mergeCell ref="LC137:LD137"/>
    <mergeCell ref="LG137:LH137"/>
    <mergeCell ref="LK137:LL137"/>
    <mergeCell ref="LO137:LP137"/>
    <mergeCell ref="LS137:LT137"/>
    <mergeCell ref="LW137:LX137"/>
    <mergeCell ref="MA137:MB137"/>
    <mergeCell ref="ME137:MF137"/>
    <mergeCell ref="MI137:MJ137"/>
    <mergeCell ref="MM137:MN137"/>
    <mergeCell ref="MQ137:MR137"/>
    <mergeCell ref="MU137:MV137"/>
    <mergeCell ref="MY137:MZ137"/>
    <mergeCell ref="NC137:ND137"/>
    <mergeCell ref="NG137:NH137"/>
    <mergeCell ref="NK137:NL137"/>
    <mergeCell ref="NO137:NP137"/>
    <mergeCell ref="NS137:NT137"/>
    <mergeCell ref="NW137:NX137"/>
    <mergeCell ref="OA137:OB137"/>
    <mergeCell ref="OE137:OF137"/>
    <mergeCell ref="OI137:OJ137"/>
    <mergeCell ref="OM137:ON137"/>
    <mergeCell ref="OQ137:OR137"/>
    <mergeCell ref="OU137:OV137"/>
    <mergeCell ref="OY137:OZ137"/>
    <mergeCell ref="PC137:PD137"/>
    <mergeCell ref="PG137:PH137"/>
    <mergeCell ref="PK137:PL137"/>
    <mergeCell ref="PO137:PP137"/>
    <mergeCell ref="PS137:PT137"/>
    <mergeCell ref="PW137:PX137"/>
    <mergeCell ref="QA137:QB137"/>
    <mergeCell ref="QE137:QF137"/>
    <mergeCell ref="QI137:QJ137"/>
    <mergeCell ref="QM137:QN137"/>
    <mergeCell ref="QQ137:QR137"/>
    <mergeCell ref="QU137:QV137"/>
    <mergeCell ref="QY137:QZ137"/>
    <mergeCell ref="RC137:RD137"/>
    <mergeCell ref="RG137:RH137"/>
    <mergeCell ref="RK137:RL137"/>
    <mergeCell ref="RO137:RP137"/>
    <mergeCell ref="RS137:RT137"/>
    <mergeCell ref="RW137:RX137"/>
    <mergeCell ref="SA137:SB137"/>
    <mergeCell ref="SE137:SF137"/>
    <mergeCell ref="SI137:SJ137"/>
    <mergeCell ref="SM137:SN137"/>
    <mergeCell ref="SQ137:SR137"/>
    <mergeCell ref="SU137:SV137"/>
    <mergeCell ref="SY137:SZ137"/>
    <mergeCell ref="TC137:TD137"/>
    <mergeCell ref="TG137:TH137"/>
    <mergeCell ref="TK137:TL137"/>
    <mergeCell ref="TO137:TP137"/>
    <mergeCell ref="TS137:TT137"/>
    <mergeCell ref="TW137:TX137"/>
    <mergeCell ref="UA137:UB137"/>
    <mergeCell ref="UE137:UF137"/>
    <mergeCell ref="UI137:UJ137"/>
    <mergeCell ref="UM137:UN137"/>
    <mergeCell ref="UQ137:UR137"/>
    <mergeCell ref="UU137:UV137"/>
    <mergeCell ref="UY137:UZ137"/>
    <mergeCell ref="VC137:VD137"/>
    <mergeCell ref="VG137:VH137"/>
    <mergeCell ref="VK137:VL137"/>
    <mergeCell ref="VO137:VP137"/>
    <mergeCell ref="VS137:VT137"/>
    <mergeCell ref="VW137:VX137"/>
    <mergeCell ref="WA137:WB137"/>
    <mergeCell ref="WE137:WF137"/>
    <mergeCell ref="WI137:WJ137"/>
    <mergeCell ref="WM137:WN137"/>
    <mergeCell ref="WQ137:WR137"/>
    <mergeCell ref="WU137:WV137"/>
    <mergeCell ref="WY137:WZ137"/>
    <mergeCell ref="XC137:XD137"/>
    <mergeCell ref="XG137:XH137"/>
    <mergeCell ref="XK137:XL137"/>
    <mergeCell ref="XO137:XP137"/>
    <mergeCell ref="XS137:XT137"/>
    <mergeCell ref="XW137:XX137"/>
    <mergeCell ref="YA137:YB137"/>
    <mergeCell ref="YE137:YF137"/>
    <mergeCell ref="YI137:YJ137"/>
    <mergeCell ref="YM137:YN137"/>
    <mergeCell ref="YQ137:YR137"/>
    <mergeCell ref="YU137:YV137"/>
    <mergeCell ref="YY137:YZ137"/>
    <mergeCell ref="ZC137:ZD137"/>
    <mergeCell ref="ZG137:ZH137"/>
    <mergeCell ref="ZK137:ZL137"/>
    <mergeCell ref="ZO137:ZP137"/>
    <mergeCell ref="ZS137:ZT137"/>
    <mergeCell ref="ZW137:ZX137"/>
    <mergeCell ref="AAA137:AAB137"/>
    <mergeCell ref="AAE137:AAF137"/>
    <mergeCell ref="AAI137:AAJ137"/>
    <mergeCell ref="AAM137:AAN137"/>
    <mergeCell ref="AAQ137:AAR137"/>
    <mergeCell ref="AAU137:AAV137"/>
    <mergeCell ref="AAY137:AAZ137"/>
    <mergeCell ref="ABC137:ABD137"/>
    <mergeCell ref="ABG137:ABH137"/>
    <mergeCell ref="ABK137:ABL137"/>
    <mergeCell ref="ABO137:ABP137"/>
    <mergeCell ref="ABS137:ABT137"/>
    <mergeCell ref="ABW137:ABX137"/>
    <mergeCell ref="ACA137:ACB137"/>
    <mergeCell ref="ACE137:ACF137"/>
    <mergeCell ref="ACI137:ACJ137"/>
    <mergeCell ref="ACM137:ACN137"/>
    <mergeCell ref="ACQ137:ACR137"/>
    <mergeCell ref="ACU137:ACV137"/>
    <mergeCell ref="ACY137:ACZ137"/>
    <mergeCell ref="ADC137:ADD137"/>
    <mergeCell ref="ADG137:ADH137"/>
    <mergeCell ref="ADK137:ADL137"/>
    <mergeCell ref="ADO137:ADP137"/>
    <mergeCell ref="ADS137:ADT137"/>
    <mergeCell ref="ADW137:ADX137"/>
    <mergeCell ref="AEA137:AEB137"/>
    <mergeCell ref="AEE137:AEF137"/>
    <mergeCell ref="AEI137:AEJ137"/>
    <mergeCell ref="AEM137:AEN137"/>
    <mergeCell ref="AEQ137:AER137"/>
    <mergeCell ref="AEU137:AEV137"/>
    <mergeCell ref="AEY137:AEZ137"/>
    <mergeCell ref="AFC137:AFD137"/>
    <mergeCell ref="AFG137:AFH137"/>
    <mergeCell ref="AFK137:AFL137"/>
    <mergeCell ref="AFO137:AFP137"/>
    <mergeCell ref="AFS137:AFT137"/>
    <mergeCell ref="AFW137:AFX137"/>
    <mergeCell ref="AGA137:AGB137"/>
    <mergeCell ref="AGE137:AGF137"/>
    <mergeCell ref="AGI137:AGJ137"/>
    <mergeCell ref="AGM137:AGN137"/>
    <mergeCell ref="AGQ137:AGR137"/>
    <mergeCell ref="AGU137:AGV137"/>
    <mergeCell ref="AGY137:AGZ137"/>
    <mergeCell ref="AHC137:AHD137"/>
    <mergeCell ref="AHG137:AHH137"/>
    <mergeCell ref="AHK137:AHL137"/>
    <mergeCell ref="AHO137:AHP137"/>
    <mergeCell ref="AHS137:AHT137"/>
    <mergeCell ref="AHW137:AHX137"/>
    <mergeCell ref="AIA137:AIB137"/>
    <mergeCell ref="AIE137:AIF137"/>
    <mergeCell ref="AII137:AIJ137"/>
    <mergeCell ref="AIM137:AIN137"/>
    <mergeCell ref="AIQ137:AIR137"/>
    <mergeCell ref="AIU137:AIV137"/>
    <mergeCell ref="AIY137:AIZ137"/>
    <mergeCell ref="AJC137:AJD137"/>
    <mergeCell ref="AJG137:AJH137"/>
    <mergeCell ref="AJK137:AJL137"/>
    <mergeCell ref="AJO137:AJP137"/>
    <mergeCell ref="AJS137:AJT137"/>
    <mergeCell ref="AJW137:AJX137"/>
    <mergeCell ref="AKA137:AKB137"/>
    <mergeCell ref="AKE137:AKF137"/>
    <mergeCell ref="AKI137:AKJ137"/>
    <mergeCell ref="AKM137:AKN137"/>
    <mergeCell ref="AKQ137:AKR137"/>
    <mergeCell ref="AKU137:AKV137"/>
    <mergeCell ref="AKY137:AKZ137"/>
    <mergeCell ref="ALC137:ALD137"/>
    <mergeCell ref="ALG137:ALH137"/>
    <mergeCell ref="ALK137:ALL137"/>
    <mergeCell ref="ALO137:ALP137"/>
    <mergeCell ref="ALS137:ALT137"/>
    <mergeCell ref="ALW137:ALX137"/>
    <mergeCell ref="AMA137:AMB137"/>
    <mergeCell ref="AME137:AMF137"/>
    <mergeCell ref="AMI137:AMJ137"/>
    <mergeCell ref="O138:P138"/>
    <mergeCell ref="S138:T138"/>
    <mergeCell ref="W138:X138"/>
    <mergeCell ref="AA138:AB138"/>
    <mergeCell ref="AE138:AF138"/>
    <mergeCell ref="AI138:AJ138"/>
    <mergeCell ref="AM138:AN138"/>
    <mergeCell ref="AQ138:AR138"/>
    <mergeCell ref="AU138:AV138"/>
    <mergeCell ref="AY138:AZ138"/>
    <mergeCell ref="BC138:BD138"/>
    <mergeCell ref="BG138:BH138"/>
    <mergeCell ref="BK138:BL138"/>
    <mergeCell ref="BO138:BP138"/>
    <mergeCell ref="BS138:BT138"/>
    <mergeCell ref="BW138:BX138"/>
    <mergeCell ref="CA138:CB138"/>
    <mergeCell ref="CE138:CF138"/>
    <mergeCell ref="CI138:CJ138"/>
    <mergeCell ref="CM138:CN138"/>
    <mergeCell ref="CQ138:CR138"/>
    <mergeCell ref="CU138:CV138"/>
    <mergeCell ref="CY138:CZ138"/>
    <mergeCell ref="DC138:DD138"/>
    <mergeCell ref="DG138:DH138"/>
    <mergeCell ref="DK138:DL138"/>
    <mergeCell ref="DO138:DP138"/>
    <mergeCell ref="DS138:DT138"/>
    <mergeCell ref="DW138:DX138"/>
    <mergeCell ref="EA138:EB138"/>
    <mergeCell ref="EE138:EF138"/>
    <mergeCell ref="EI138:EJ138"/>
    <mergeCell ref="EM138:EN138"/>
    <mergeCell ref="EQ138:ER138"/>
    <mergeCell ref="EU138:EV138"/>
    <mergeCell ref="EY138:EZ138"/>
    <mergeCell ref="FC138:FD138"/>
    <mergeCell ref="FG138:FH138"/>
    <mergeCell ref="FK138:FL138"/>
    <mergeCell ref="FO138:FP138"/>
    <mergeCell ref="FS138:FT138"/>
    <mergeCell ref="FW138:FX138"/>
    <mergeCell ref="GA138:GB138"/>
    <mergeCell ref="GE138:GF138"/>
    <mergeCell ref="GI138:GJ138"/>
    <mergeCell ref="GM138:GN138"/>
    <mergeCell ref="GQ138:GR138"/>
    <mergeCell ref="GU138:GV138"/>
    <mergeCell ref="GY138:GZ138"/>
    <mergeCell ref="HC138:HD138"/>
    <mergeCell ref="HG138:HH138"/>
    <mergeCell ref="HK138:HL138"/>
    <mergeCell ref="HO138:HP138"/>
    <mergeCell ref="HS138:HT138"/>
    <mergeCell ref="HW138:HX138"/>
    <mergeCell ref="IA138:IB138"/>
    <mergeCell ref="IE138:IF138"/>
    <mergeCell ref="II138:IJ138"/>
    <mergeCell ref="IM138:IN138"/>
    <mergeCell ref="IQ138:IR138"/>
    <mergeCell ref="IU138:IV138"/>
    <mergeCell ref="IY138:IZ138"/>
    <mergeCell ref="JC138:JD138"/>
    <mergeCell ref="JG138:JH138"/>
    <mergeCell ref="JK138:JL138"/>
    <mergeCell ref="JO138:JP138"/>
    <mergeCell ref="JS138:JT138"/>
    <mergeCell ref="JW138:JX138"/>
    <mergeCell ref="KA138:KB138"/>
    <mergeCell ref="KE138:KF138"/>
    <mergeCell ref="KI138:KJ138"/>
    <mergeCell ref="KM138:KN138"/>
    <mergeCell ref="KQ138:KR138"/>
    <mergeCell ref="KU138:KV138"/>
    <mergeCell ref="KY138:KZ138"/>
    <mergeCell ref="LC138:LD138"/>
    <mergeCell ref="LG138:LH138"/>
    <mergeCell ref="LK138:LL138"/>
    <mergeCell ref="LO138:LP138"/>
    <mergeCell ref="LS138:LT138"/>
    <mergeCell ref="LW138:LX138"/>
    <mergeCell ref="MA138:MB138"/>
    <mergeCell ref="ME138:MF138"/>
    <mergeCell ref="MI138:MJ138"/>
    <mergeCell ref="MM138:MN138"/>
    <mergeCell ref="MQ138:MR138"/>
    <mergeCell ref="MU138:MV138"/>
    <mergeCell ref="MY138:MZ138"/>
    <mergeCell ref="NC138:ND138"/>
    <mergeCell ref="NG138:NH138"/>
    <mergeCell ref="NK138:NL138"/>
    <mergeCell ref="NO138:NP138"/>
    <mergeCell ref="NS138:NT138"/>
    <mergeCell ref="NW138:NX138"/>
    <mergeCell ref="OA138:OB138"/>
    <mergeCell ref="OE138:OF138"/>
    <mergeCell ref="OI138:OJ138"/>
    <mergeCell ref="OM138:ON138"/>
    <mergeCell ref="OQ138:OR138"/>
    <mergeCell ref="OU138:OV138"/>
    <mergeCell ref="OY138:OZ138"/>
    <mergeCell ref="PC138:PD138"/>
    <mergeCell ref="PG138:PH138"/>
    <mergeCell ref="PK138:PL138"/>
    <mergeCell ref="PO138:PP138"/>
    <mergeCell ref="PS138:PT138"/>
    <mergeCell ref="PW138:PX138"/>
    <mergeCell ref="QA138:QB138"/>
    <mergeCell ref="QE138:QF138"/>
    <mergeCell ref="QI138:QJ138"/>
    <mergeCell ref="QM138:QN138"/>
    <mergeCell ref="QQ138:QR138"/>
    <mergeCell ref="QU138:QV138"/>
    <mergeCell ref="QY138:QZ138"/>
    <mergeCell ref="RC138:RD138"/>
    <mergeCell ref="RG138:RH138"/>
    <mergeCell ref="RK138:RL138"/>
    <mergeCell ref="RO138:RP138"/>
    <mergeCell ref="RS138:RT138"/>
    <mergeCell ref="RW138:RX138"/>
    <mergeCell ref="SA138:SB138"/>
    <mergeCell ref="SE138:SF138"/>
    <mergeCell ref="SI138:SJ138"/>
    <mergeCell ref="SM138:SN138"/>
    <mergeCell ref="SQ138:SR138"/>
    <mergeCell ref="SU138:SV138"/>
    <mergeCell ref="SY138:SZ138"/>
    <mergeCell ref="TC138:TD138"/>
    <mergeCell ref="TG138:TH138"/>
    <mergeCell ref="TK138:TL138"/>
    <mergeCell ref="TO138:TP138"/>
    <mergeCell ref="TS138:TT138"/>
    <mergeCell ref="TW138:TX138"/>
    <mergeCell ref="UA138:UB138"/>
    <mergeCell ref="UE138:UF138"/>
    <mergeCell ref="UI138:UJ138"/>
    <mergeCell ref="UM138:UN138"/>
    <mergeCell ref="UQ138:UR138"/>
    <mergeCell ref="UU138:UV138"/>
    <mergeCell ref="UY138:UZ138"/>
    <mergeCell ref="VC138:VD138"/>
    <mergeCell ref="VG138:VH138"/>
    <mergeCell ref="VK138:VL138"/>
    <mergeCell ref="VO138:VP138"/>
    <mergeCell ref="VS138:VT138"/>
    <mergeCell ref="VW138:VX138"/>
    <mergeCell ref="WA138:WB138"/>
    <mergeCell ref="WE138:WF138"/>
    <mergeCell ref="WI138:WJ138"/>
    <mergeCell ref="WM138:WN138"/>
    <mergeCell ref="WQ138:WR138"/>
    <mergeCell ref="WU138:WV138"/>
    <mergeCell ref="WY138:WZ138"/>
    <mergeCell ref="XC138:XD138"/>
    <mergeCell ref="XG138:XH138"/>
    <mergeCell ref="XK138:XL138"/>
    <mergeCell ref="XO138:XP138"/>
    <mergeCell ref="XS138:XT138"/>
    <mergeCell ref="XW138:XX138"/>
    <mergeCell ref="YA138:YB138"/>
    <mergeCell ref="YE138:YF138"/>
    <mergeCell ref="YI138:YJ138"/>
    <mergeCell ref="YM138:YN138"/>
    <mergeCell ref="YQ138:YR138"/>
    <mergeCell ref="YU138:YV138"/>
    <mergeCell ref="YY138:YZ138"/>
    <mergeCell ref="ZC138:ZD138"/>
    <mergeCell ref="ZG138:ZH138"/>
    <mergeCell ref="ZK138:ZL138"/>
    <mergeCell ref="ZO138:ZP138"/>
    <mergeCell ref="ZS138:ZT138"/>
    <mergeCell ref="ZW138:ZX138"/>
    <mergeCell ref="AAA138:AAB138"/>
    <mergeCell ref="AAE138:AAF138"/>
    <mergeCell ref="AAI138:AAJ138"/>
    <mergeCell ref="AAM138:AAN138"/>
    <mergeCell ref="AAQ138:AAR138"/>
    <mergeCell ref="AAU138:AAV138"/>
    <mergeCell ref="AAY138:AAZ138"/>
    <mergeCell ref="ABC138:ABD138"/>
    <mergeCell ref="ABG138:ABH138"/>
    <mergeCell ref="ABK138:ABL138"/>
    <mergeCell ref="ABO138:ABP138"/>
    <mergeCell ref="ABS138:ABT138"/>
    <mergeCell ref="ABW138:ABX138"/>
    <mergeCell ref="ACA138:ACB138"/>
    <mergeCell ref="ACE138:ACF138"/>
    <mergeCell ref="ACI138:ACJ138"/>
    <mergeCell ref="ACM138:ACN138"/>
    <mergeCell ref="ACQ138:ACR138"/>
    <mergeCell ref="ACU138:ACV138"/>
    <mergeCell ref="ACY138:ACZ138"/>
    <mergeCell ref="ADC138:ADD138"/>
    <mergeCell ref="ADG138:ADH138"/>
    <mergeCell ref="ADK138:ADL138"/>
    <mergeCell ref="ADO138:ADP138"/>
    <mergeCell ref="ADS138:ADT138"/>
    <mergeCell ref="ADW138:ADX138"/>
    <mergeCell ref="AEA138:AEB138"/>
    <mergeCell ref="AEE138:AEF138"/>
    <mergeCell ref="AEI138:AEJ138"/>
    <mergeCell ref="AEM138:AEN138"/>
    <mergeCell ref="AEQ138:AER138"/>
    <mergeCell ref="AEU138:AEV138"/>
    <mergeCell ref="AEY138:AEZ138"/>
    <mergeCell ref="AFC138:AFD138"/>
    <mergeCell ref="AFG138:AFH138"/>
    <mergeCell ref="AFK138:AFL138"/>
    <mergeCell ref="AFO138:AFP138"/>
    <mergeCell ref="AFS138:AFT138"/>
    <mergeCell ref="AFW138:AFX138"/>
    <mergeCell ref="AGA138:AGB138"/>
    <mergeCell ref="AGE138:AGF138"/>
    <mergeCell ref="AGI138:AGJ138"/>
    <mergeCell ref="AGM138:AGN138"/>
    <mergeCell ref="AGQ138:AGR138"/>
    <mergeCell ref="AGU138:AGV138"/>
    <mergeCell ref="AGY138:AGZ138"/>
    <mergeCell ref="AHC138:AHD138"/>
    <mergeCell ref="AHG138:AHH138"/>
    <mergeCell ref="AHK138:AHL138"/>
    <mergeCell ref="AHO138:AHP138"/>
    <mergeCell ref="AHS138:AHT138"/>
    <mergeCell ref="AHW138:AHX138"/>
    <mergeCell ref="AIA138:AIB138"/>
    <mergeCell ref="AIE138:AIF138"/>
    <mergeCell ref="AII138:AIJ138"/>
    <mergeCell ref="AIM138:AIN138"/>
    <mergeCell ref="AIQ138:AIR138"/>
    <mergeCell ref="AIU138:AIV138"/>
    <mergeCell ref="AIY138:AIZ138"/>
    <mergeCell ref="AJC138:AJD138"/>
    <mergeCell ref="AJG138:AJH138"/>
    <mergeCell ref="AJK138:AJL138"/>
    <mergeCell ref="AJO138:AJP138"/>
    <mergeCell ref="AJS138:AJT138"/>
    <mergeCell ref="AJW138:AJX138"/>
    <mergeCell ref="AKA138:AKB138"/>
    <mergeCell ref="AKE138:AKF138"/>
    <mergeCell ref="AKI138:AKJ138"/>
    <mergeCell ref="AKM138:AKN138"/>
    <mergeCell ref="AKQ138:AKR138"/>
    <mergeCell ref="AKU138:AKV138"/>
    <mergeCell ref="AKY138:AKZ138"/>
    <mergeCell ref="ALC138:ALD138"/>
    <mergeCell ref="ALG138:ALH138"/>
    <mergeCell ref="ALK138:ALL138"/>
    <mergeCell ref="ALO138:ALP138"/>
    <mergeCell ref="ALS138:ALT138"/>
    <mergeCell ref="ALW138:ALX138"/>
    <mergeCell ref="AMA138:AMB138"/>
    <mergeCell ref="AME138:AMF138"/>
    <mergeCell ref="AMI138:AMJ138"/>
    <mergeCell ref="O139:P139"/>
    <mergeCell ref="S139:T139"/>
    <mergeCell ref="W139:X139"/>
    <mergeCell ref="AA139:AB139"/>
    <mergeCell ref="AE139:AF139"/>
    <mergeCell ref="AI139:AJ139"/>
    <mergeCell ref="AM139:AN139"/>
    <mergeCell ref="AQ139:AR139"/>
    <mergeCell ref="AU139:AV139"/>
    <mergeCell ref="AY139:AZ139"/>
    <mergeCell ref="BC139:BD139"/>
    <mergeCell ref="BG139:BH139"/>
    <mergeCell ref="BK139:BL139"/>
    <mergeCell ref="BO139:BP139"/>
    <mergeCell ref="BS139:BT139"/>
    <mergeCell ref="BW139:BX139"/>
    <mergeCell ref="CA139:CB139"/>
    <mergeCell ref="CE139:CF139"/>
    <mergeCell ref="CI139:CJ139"/>
    <mergeCell ref="CM139:CN139"/>
    <mergeCell ref="CQ139:CR139"/>
    <mergeCell ref="CU139:CV139"/>
    <mergeCell ref="CY139:CZ139"/>
    <mergeCell ref="DC139:DD139"/>
    <mergeCell ref="DG139:DH139"/>
    <mergeCell ref="DK139:DL139"/>
    <mergeCell ref="DO139:DP139"/>
    <mergeCell ref="DS139:DT139"/>
    <mergeCell ref="DW139:DX139"/>
    <mergeCell ref="EA139:EB139"/>
    <mergeCell ref="EE139:EF139"/>
    <mergeCell ref="EI139:EJ139"/>
    <mergeCell ref="EM139:EN139"/>
    <mergeCell ref="EQ139:ER139"/>
    <mergeCell ref="EU139:EV139"/>
    <mergeCell ref="EY139:EZ139"/>
    <mergeCell ref="FC139:FD139"/>
    <mergeCell ref="FG139:FH139"/>
    <mergeCell ref="FK139:FL139"/>
    <mergeCell ref="FO139:FP139"/>
    <mergeCell ref="FS139:FT139"/>
    <mergeCell ref="FW139:FX139"/>
    <mergeCell ref="GA139:GB139"/>
    <mergeCell ref="GE139:GF139"/>
    <mergeCell ref="GI139:GJ139"/>
    <mergeCell ref="GM139:GN139"/>
    <mergeCell ref="GQ139:GR139"/>
    <mergeCell ref="GU139:GV139"/>
    <mergeCell ref="GY139:GZ139"/>
    <mergeCell ref="HC139:HD139"/>
    <mergeCell ref="HG139:HH139"/>
    <mergeCell ref="HK139:HL139"/>
    <mergeCell ref="HO139:HP139"/>
    <mergeCell ref="HS139:HT139"/>
    <mergeCell ref="HW139:HX139"/>
    <mergeCell ref="IA139:IB139"/>
    <mergeCell ref="IE139:IF139"/>
    <mergeCell ref="II139:IJ139"/>
    <mergeCell ref="IM139:IN139"/>
    <mergeCell ref="IQ139:IR139"/>
    <mergeCell ref="IU139:IV139"/>
    <mergeCell ref="IY139:IZ139"/>
    <mergeCell ref="JC139:JD139"/>
    <mergeCell ref="JG139:JH139"/>
    <mergeCell ref="JK139:JL139"/>
    <mergeCell ref="JO139:JP139"/>
    <mergeCell ref="JS139:JT139"/>
    <mergeCell ref="JW139:JX139"/>
    <mergeCell ref="KA139:KB139"/>
    <mergeCell ref="KE139:KF139"/>
    <mergeCell ref="KI139:KJ139"/>
    <mergeCell ref="KM139:KN139"/>
    <mergeCell ref="KQ139:KR139"/>
    <mergeCell ref="KU139:KV139"/>
    <mergeCell ref="KY139:KZ139"/>
    <mergeCell ref="LC139:LD139"/>
    <mergeCell ref="LG139:LH139"/>
    <mergeCell ref="LK139:LL139"/>
    <mergeCell ref="LO139:LP139"/>
    <mergeCell ref="LS139:LT139"/>
    <mergeCell ref="LW139:LX139"/>
    <mergeCell ref="MA139:MB139"/>
    <mergeCell ref="ME139:MF139"/>
    <mergeCell ref="MI139:MJ139"/>
    <mergeCell ref="MM139:MN139"/>
    <mergeCell ref="MQ139:MR139"/>
    <mergeCell ref="MU139:MV139"/>
    <mergeCell ref="MY139:MZ139"/>
    <mergeCell ref="NC139:ND139"/>
    <mergeCell ref="NG139:NH139"/>
    <mergeCell ref="NK139:NL139"/>
    <mergeCell ref="NO139:NP139"/>
    <mergeCell ref="NS139:NT139"/>
    <mergeCell ref="NW139:NX139"/>
    <mergeCell ref="OA139:OB139"/>
    <mergeCell ref="OE139:OF139"/>
    <mergeCell ref="OI139:OJ139"/>
    <mergeCell ref="OM139:ON139"/>
    <mergeCell ref="OQ139:OR139"/>
    <mergeCell ref="OU139:OV139"/>
    <mergeCell ref="OY139:OZ139"/>
    <mergeCell ref="PC139:PD139"/>
    <mergeCell ref="PG139:PH139"/>
    <mergeCell ref="PK139:PL139"/>
    <mergeCell ref="PO139:PP139"/>
    <mergeCell ref="PS139:PT139"/>
    <mergeCell ref="PW139:PX139"/>
    <mergeCell ref="QA139:QB139"/>
    <mergeCell ref="QE139:QF139"/>
    <mergeCell ref="QI139:QJ139"/>
    <mergeCell ref="QM139:QN139"/>
    <mergeCell ref="QQ139:QR139"/>
    <mergeCell ref="QU139:QV139"/>
    <mergeCell ref="QY139:QZ139"/>
    <mergeCell ref="RC139:RD139"/>
    <mergeCell ref="RG139:RH139"/>
    <mergeCell ref="RK139:RL139"/>
    <mergeCell ref="RO139:RP139"/>
    <mergeCell ref="RS139:RT139"/>
    <mergeCell ref="RW139:RX139"/>
    <mergeCell ref="SA139:SB139"/>
    <mergeCell ref="SE139:SF139"/>
    <mergeCell ref="SI139:SJ139"/>
    <mergeCell ref="SM139:SN139"/>
    <mergeCell ref="SQ139:SR139"/>
    <mergeCell ref="SU139:SV139"/>
    <mergeCell ref="SY139:SZ139"/>
    <mergeCell ref="TC139:TD139"/>
    <mergeCell ref="TG139:TH139"/>
    <mergeCell ref="TK139:TL139"/>
    <mergeCell ref="TO139:TP139"/>
    <mergeCell ref="TS139:TT139"/>
    <mergeCell ref="TW139:TX139"/>
    <mergeCell ref="UA139:UB139"/>
    <mergeCell ref="UE139:UF139"/>
    <mergeCell ref="UI139:UJ139"/>
    <mergeCell ref="UM139:UN139"/>
    <mergeCell ref="UQ139:UR139"/>
    <mergeCell ref="UU139:UV139"/>
    <mergeCell ref="UY139:UZ139"/>
    <mergeCell ref="VC139:VD139"/>
    <mergeCell ref="VG139:VH139"/>
    <mergeCell ref="VK139:VL139"/>
    <mergeCell ref="VO139:VP139"/>
    <mergeCell ref="VS139:VT139"/>
    <mergeCell ref="VW139:VX139"/>
    <mergeCell ref="WA139:WB139"/>
    <mergeCell ref="WE139:WF139"/>
    <mergeCell ref="WI139:WJ139"/>
    <mergeCell ref="WM139:WN139"/>
    <mergeCell ref="WQ139:WR139"/>
    <mergeCell ref="WU139:WV139"/>
    <mergeCell ref="WY139:WZ139"/>
    <mergeCell ref="XC139:XD139"/>
    <mergeCell ref="XG139:XH139"/>
    <mergeCell ref="XK139:XL139"/>
    <mergeCell ref="XO139:XP139"/>
    <mergeCell ref="XS139:XT139"/>
    <mergeCell ref="XW139:XX139"/>
    <mergeCell ref="YA139:YB139"/>
    <mergeCell ref="YE139:YF139"/>
    <mergeCell ref="YI139:YJ139"/>
    <mergeCell ref="YM139:YN139"/>
    <mergeCell ref="YQ139:YR139"/>
    <mergeCell ref="YU139:YV139"/>
    <mergeCell ref="YY139:YZ139"/>
    <mergeCell ref="ZC139:ZD139"/>
    <mergeCell ref="ZG139:ZH139"/>
    <mergeCell ref="ZK139:ZL139"/>
    <mergeCell ref="ZO139:ZP139"/>
    <mergeCell ref="ZS139:ZT139"/>
    <mergeCell ref="ZW139:ZX139"/>
    <mergeCell ref="AAA139:AAB139"/>
    <mergeCell ref="AAE139:AAF139"/>
    <mergeCell ref="AAI139:AAJ139"/>
    <mergeCell ref="AAM139:AAN139"/>
    <mergeCell ref="AAQ139:AAR139"/>
    <mergeCell ref="AAU139:AAV139"/>
    <mergeCell ref="AAY139:AAZ139"/>
    <mergeCell ref="ABC139:ABD139"/>
    <mergeCell ref="ABG139:ABH139"/>
    <mergeCell ref="ABK139:ABL139"/>
    <mergeCell ref="ABO139:ABP139"/>
    <mergeCell ref="ABS139:ABT139"/>
    <mergeCell ref="ABW139:ABX139"/>
    <mergeCell ref="ACA139:ACB139"/>
    <mergeCell ref="ACE139:ACF139"/>
    <mergeCell ref="ACI139:ACJ139"/>
    <mergeCell ref="ACM139:ACN139"/>
    <mergeCell ref="ACQ139:ACR139"/>
    <mergeCell ref="ACU139:ACV139"/>
    <mergeCell ref="ACY139:ACZ139"/>
    <mergeCell ref="ADC139:ADD139"/>
    <mergeCell ref="ADG139:ADH139"/>
    <mergeCell ref="ADK139:ADL139"/>
    <mergeCell ref="ADO139:ADP139"/>
    <mergeCell ref="ADS139:ADT139"/>
    <mergeCell ref="ADW139:ADX139"/>
    <mergeCell ref="AEA139:AEB139"/>
    <mergeCell ref="AEE139:AEF139"/>
    <mergeCell ref="AEI139:AEJ139"/>
    <mergeCell ref="AEM139:AEN139"/>
    <mergeCell ref="AEQ139:AER139"/>
    <mergeCell ref="AEU139:AEV139"/>
    <mergeCell ref="AEY139:AEZ139"/>
    <mergeCell ref="AFC139:AFD139"/>
    <mergeCell ref="AFG139:AFH139"/>
    <mergeCell ref="AFK139:AFL139"/>
    <mergeCell ref="AFO139:AFP139"/>
    <mergeCell ref="AFS139:AFT139"/>
    <mergeCell ref="AFW139:AFX139"/>
    <mergeCell ref="AGA139:AGB139"/>
    <mergeCell ref="AGE139:AGF139"/>
    <mergeCell ref="AGI139:AGJ139"/>
    <mergeCell ref="AGM139:AGN139"/>
    <mergeCell ref="AGQ139:AGR139"/>
    <mergeCell ref="AGU139:AGV139"/>
    <mergeCell ref="AGY139:AGZ139"/>
    <mergeCell ref="AHC139:AHD139"/>
    <mergeCell ref="AHG139:AHH139"/>
    <mergeCell ref="AHK139:AHL139"/>
    <mergeCell ref="AHO139:AHP139"/>
    <mergeCell ref="AHS139:AHT139"/>
    <mergeCell ref="AHW139:AHX139"/>
    <mergeCell ref="AIA139:AIB139"/>
    <mergeCell ref="AIE139:AIF139"/>
    <mergeCell ref="AII139:AIJ139"/>
    <mergeCell ref="AIM139:AIN139"/>
    <mergeCell ref="AIQ139:AIR139"/>
    <mergeCell ref="AIU139:AIV139"/>
    <mergeCell ref="AIY139:AIZ139"/>
    <mergeCell ref="AJC139:AJD139"/>
    <mergeCell ref="AJG139:AJH139"/>
    <mergeCell ref="AJK139:AJL139"/>
    <mergeCell ref="AJO139:AJP139"/>
    <mergeCell ref="AJS139:AJT139"/>
    <mergeCell ref="AJW139:AJX139"/>
    <mergeCell ref="AKA139:AKB139"/>
    <mergeCell ref="AKE139:AKF139"/>
    <mergeCell ref="AKI139:AKJ139"/>
    <mergeCell ref="AKM139:AKN139"/>
    <mergeCell ref="AKQ139:AKR139"/>
    <mergeCell ref="AKU139:AKV139"/>
    <mergeCell ref="AKY139:AKZ139"/>
    <mergeCell ref="ALC139:ALD139"/>
    <mergeCell ref="ALG139:ALH139"/>
    <mergeCell ref="ALK139:ALL139"/>
    <mergeCell ref="ALO139:ALP139"/>
    <mergeCell ref="ALS139:ALT139"/>
    <mergeCell ref="ALW139:ALX139"/>
    <mergeCell ref="AMA139:AMB139"/>
    <mergeCell ref="AME139:AMF139"/>
    <mergeCell ref="AMI139:AMJ139"/>
    <mergeCell ref="O140:P140"/>
    <mergeCell ref="S140:T140"/>
    <mergeCell ref="W140:X140"/>
    <mergeCell ref="AA140:AB140"/>
    <mergeCell ref="AE140:AF140"/>
    <mergeCell ref="AI140:AJ140"/>
    <mergeCell ref="AM140:AN140"/>
    <mergeCell ref="AQ140:AR140"/>
    <mergeCell ref="AU140:AV140"/>
    <mergeCell ref="AY140:AZ140"/>
    <mergeCell ref="BC140:BD140"/>
    <mergeCell ref="BG140:BH140"/>
    <mergeCell ref="BK140:BL140"/>
    <mergeCell ref="BO140:BP140"/>
    <mergeCell ref="BS140:BT140"/>
    <mergeCell ref="BW140:BX140"/>
    <mergeCell ref="CA140:CB140"/>
    <mergeCell ref="CE140:CF140"/>
    <mergeCell ref="CI140:CJ140"/>
    <mergeCell ref="CM140:CN140"/>
    <mergeCell ref="CQ140:CR140"/>
    <mergeCell ref="CU140:CV140"/>
    <mergeCell ref="CY140:CZ140"/>
    <mergeCell ref="DC140:DD140"/>
    <mergeCell ref="DG140:DH140"/>
    <mergeCell ref="DK140:DL140"/>
    <mergeCell ref="DO140:DP140"/>
    <mergeCell ref="DS140:DT140"/>
    <mergeCell ref="DW140:DX140"/>
    <mergeCell ref="EA140:EB140"/>
    <mergeCell ref="EE140:EF140"/>
    <mergeCell ref="EI140:EJ140"/>
    <mergeCell ref="EM140:EN140"/>
    <mergeCell ref="EQ140:ER140"/>
    <mergeCell ref="EU140:EV140"/>
    <mergeCell ref="EY140:EZ140"/>
    <mergeCell ref="FC140:FD140"/>
    <mergeCell ref="FG140:FH140"/>
    <mergeCell ref="FK140:FL140"/>
    <mergeCell ref="FO140:FP140"/>
    <mergeCell ref="FS140:FT140"/>
    <mergeCell ref="FW140:FX140"/>
    <mergeCell ref="GA140:GB140"/>
    <mergeCell ref="GE140:GF140"/>
    <mergeCell ref="GI140:GJ140"/>
    <mergeCell ref="GM140:GN140"/>
    <mergeCell ref="GQ140:GR140"/>
    <mergeCell ref="GU140:GV140"/>
    <mergeCell ref="GY140:GZ140"/>
    <mergeCell ref="HC140:HD140"/>
    <mergeCell ref="HG140:HH140"/>
    <mergeCell ref="HK140:HL140"/>
    <mergeCell ref="HO140:HP140"/>
    <mergeCell ref="HS140:HT140"/>
    <mergeCell ref="HW140:HX140"/>
    <mergeCell ref="IA140:IB140"/>
    <mergeCell ref="IE140:IF140"/>
    <mergeCell ref="II140:IJ140"/>
    <mergeCell ref="IM140:IN140"/>
    <mergeCell ref="IQ140:IR140"/>
    <mergeCell ref="IU140:IV140"/>
    <mergeCell ref="IY140:IZ140"/>
    <mergeCell ref="JC140:JD140"/>
    <mergeCell ref="JG140:JH140"/>
    <mergeCell ref="JK140:JL140"/>
    <mergeCell ref="JO140:JP140"/>
    <mergeCell ref="JS140:JT140"/>
    <mergeCell ref="JW140:JX140"/>
    <mergeCell ref="KA140:KB140"/>
    <mergeCell ref="KE140:KF140"/>
    <mergeCell ref="KI140:KJ140"/>
    <mergeCell ref="KM140:KN140"/>
    <mergeCell ref="KQ140:KR140"/>
    <mergeCell ref="KU140:KV140"/>
    <mergeCell ref="KY140:KZ140"/>
    <mergeCell ref="LC140:LD140"/>
    <mergeCell ref="LG140:LH140"/>
    <mergeCell ref="LK140:LL140"/>
    <mergeCell ref="LO140:LP140"/>
    <mergeCell ref="LS140:LT140"/>
    <mergeCell ref="LW140:LX140"/>
    <mergeCell ref="MA140:MB140"/>
    <mergeCell ref="ME140:MF140"/>
    <mergeCell ref="MI140:MJ140"/>
    <mergeCell ref="MM140:MN140"/>
    <mergeCell ref="MQ140:MR140"/>
    <mergeCell ref="MU140:MV140"/>
    <mergeCell ref="MY140:MZ140"/>
    <mergeCell ref="NC140:ND140"/>
    <mergeCell ref="NG140:NH140"/>
    <mergeCell ref="NK140:NL140"/>
    <mergeCell ref="NO140:NP140"/>
    <mergeCell ref="NS140:NT140"/>
    <mergeCell ref="NW140:NX140"/>
    <mergeCell ref="OA140:OB140"/>
    <mergeCell ref="OE140:OF140"/>
    <mergeCell ref="OI140:OJ140"/>
    <mergeCell ref="OM140:ON140"/>
    <mergeCell ref="OQ140:OR140"/>
    <mergeCell ref="OU140:OV140"/>
    <mergeCell ref="OY140:OZ140"/>
    <mergeCell ref="PC140:PD140"/>
    <mergeCell ref="PG140:PH140"/>
    <mergeCell ref="PK140:PL140"/>
    <mergeCell ref="PO140:PP140"/>
    <mergeCell ref="PS140:PT140"/>
    <mergeCell ref="PW140:PX140"/>
    <mergeCell ref="QA140:QB140"/>
    <mergeCell ref="QE140:QF140"/>
    <mergeCell ref="QI140:QJ140"/>
    <mergeCell ref="QM140:QN140"/>
    <mergeCell ref="QQ140:QR140"/>
    <mergeCell ref="QU140:QV140"/>
    <mergeCell ref="QY140:QZ140"/>
    <mergeCell ref="RC140:RD140"/>
    <mergeCell ref="RG140:RH140"/>
    <mergeCell ref="RK140:RL140"/>
    <mergeCell ref="RO140:RP140"/>
    <mergeCell ref="RS140:RT140"/>
    <mergeCell ref="RW140:RX140"/>
    <mergeCell ref="SA140:SB140"/>
    <mergeCell ref="SE140:SF140"/>
    <mergeCell ref="SI140:SJ140"/>
    <mergeCell ref="SM140:SN140"/>
    <mergeCell ref="SQ140:SR140"/>
    <mergeCell ref="SU140:SV140"/>
    <mergeCell ref="SY140:SZ140"/>
    <mergeCell ref="TC140:TD140"/>
    <mergeCell ref="TG140:TH140"/>
    <mergeCell ref="TK140:TL140"/>
    <mergeCell ref="TO140:TP140"/>
    <mergeCell ref="TS140:TT140"/>
    <mergeCell ref="TW140:TX140"/>
    <mergeCell ref="UA140:UB140"/>
    <mergeCell ref="UE140:UF140"/>
    <mergeCell ref="UI140:UJ140"/>
    <mergeCell ref="UM140:UN140"/>
    <mergeCell ref="UQ140:UR140"/>
    <mergeCell ref="UU140:UV140"/>
    <mergeCell ref="UY140:UZ140"/>
    <mergeCell ref="VC140:VD140"/>
    <mergeCell ref="VG140:VH140"/>
    <mergeCell ref="VK140:VL140"/>
    <mergeCell ref="VO140:VP140"/>
    <mergeCell ref="VS140:VT140"/>
    <mergeCell ref="VW140:VX140"/>
    <mergeCell ref="WA140:WB140"/>
    <mergeCell ref="WE140:WF140"/>
    <mergeCell ref="WI140:WJ140"/>
    <mergeCell ref="WM140:WN140"/>
    <mergeCell ref="WQ140:WR140"/>
    <mergeCell ref="WU140:WV140"/>
    <mergeCell ref="WY140:WZ140"/>
    <mergeCell ref="XC140:XD140"/>
    <mergeCell ref="XG140:XH140"/>
    <mergeCell ref="XK140:XL140"/>
    <mergeCell ref="XO140:XP140"/>
    <mergeCell ref="XS140:XT140"/>
    <mergeCell ref="XW140:XX140"/>
    <mergeCell ref="YA140:YB140"/>
    <mergeCell ref="YE140:YF140"/>
    <mergeCell ref="YI140:YJ140"/>
    <mergeCell ref="YM140:YN140"/>
    <mergeCell ref="YQ140:YR140"/>
    <mergeCell ref="YU140:YV140"/>
    <mergeCell ref="YY140:YZ140"/>
    <mergeCell ref="ZC140:ZD140"/>
    <mergeCell ref="ZG140:ZH140"/>
    <mergeCell ref="ZK140:ZL140"/>
    <mergeCell ref="ZO140:ZP140"/>
    <mergeCell ref="ZS140:ZT140"/>
    <mergeCell ref="ZW140:ZX140"/>
    <mergeCell ref="AAA140:AAB140"/>
    <mergeCell ref="AAE140:AAF140"/>
    <mergeCell ref="AAI140:AAJ140"/>
    <mergeCell ref="AAM140:AAN140"/>
    <mergeCell ref="AAQ140:AAR140"/>
    <mergeCell ref="AAU140:AAV140"/>
    <mergeCell ref="AAY140:AAZ140"/>
    <mergeCell ref="ABC140:ABD140"/>
    <mergeCell ref="ABG140:ABH140"/>
    <mergeCell ref="ABK140:ABL140"/>
    <mergeCell ref="ABO140:ABP140"/>
    <mergeCell ref="ABS140:ABT140"/>
    <mergeCell ref="ABW140:ABX140"/>
    <mergeCell ref="ACA140:ACB140"/>
    <mergeCell ref="ACE140:ACF140"/>
    <mergeCell ref="ACI140:ACJ140"/>
    <mergeCell ref="ACM140:ACN140"/>
    <mergeCell ref="ACQ140:ACR140"/>
    <mergeCell ref="ACU140:ACV140"/>
    <mergeCell ref="ACY140:ACZ140"/>
    <mergeCell ref="ADC140:ADD140"/>
    <mergeCell ref="ADG140:ADH140"/>
    <mergeCell ref="ADK140:ADL140"/>
    <mergeCell ref="ADO140:ADP140"/>
    <mergeCell ref="ADS140:ADT140"/>
    <mergeCell ref="ADW140:ADX140"/>
    <mergeCell ref="AEA140:AEB140"/>
    <mergeCell ref="AEE140:AEF140"/>
    <mergeCell ref="AEI140:AEJ140"/>
    <mergeCell ref="AEM140:AEN140"/>
    <mergeCell ref="AEQ140:AER140"/>
    <mergeCell ref="AEU140:AEV140"/>
    <mergeCell ref="AEY140:AEZ140"/>
    <mergeCell ref="AFC140:AFD140"/>
    <mergeCell ref="AFG140:AFH140"/>
    <mergeCell ref="AFK140:AFL140"/>
    <mergeCell ref="AFO140:AFP140"/>
    <mergeCell ref="AFS140:AFT140"/>
    <mergeCell ref="AFW140:AFX140"/>
    <mergeCell ref="AGA140:AGB140"/>
    <mergeCell ref="AGE140:AGF140"/>
    <mergeCell ref="AGI140:AGJ140"/>
    <mergeCell ref="AGM140:AGN140"/>
    <mergeCell ref="AGQ140:AGR140"/>
    <mergeCell ref="AGU140:AGV140"/>
    <mergeCell ref="AGY140:AGZ140"/>
    <mergeCell ref="AHC140:AHD140"/>
    <mergeCell ref="AHG140:AHH140"/>
    <mergeCell ref="AHK140:AHL140"/>
    <mergeCell ref="AHO140:AHP140"/>
    <mergeCell ref="AHS140:AHT140"/>
    <mergeCell ref="AHW140:AHX140"/>
    <mergeCell ref="AIA140:AIB140"/>
    <mergeCell ref="AIE140:AIF140"/>
    <mergeCell ref="AII140:AIJ140"/>
    <mergeCell ref="AIM140:AIN140"/>
    <mergeCell ref="AIQ140:AIR140"/>
    <mergeCell ref="AIU140:AIV140"/>
    <mergeCell ref="AIY140:AIZ140"/>
    <mergeCell ref="AJC140:AJD140"/>
    <mergeCell ref="AJG140:AJH140"/>
    <mergeCell ref="AJK140:AJL140"/>
    <mergeCell ref="AJO140:AJP140"/>
    <mergeCell ref="AJS140:AJT140"/>
    <mergeCell ref="AJW140:AJX140"/>
    <mergeCell ref="AKA140:AKB140"/>
    <mergeCell ref="AKE140:AKF140"/>
    <mergeCell ref="AKI140:AKJ140"/>
    <mergeCell ref="AKM140:AKN140"/>
    <mergeCell ref="AKQ140:AKR140"/>
    <mergeCell ref="AKU140:AKV140"/>
    <mergeCell ref="AKY140:AKZ140"/>
    <mergeCell ref="ALC140:ALD140"/>
    <mergeCell ref="ALG140:ALH140"/>
    <mergeCell ref="ALK140:ALL140"/>
    <mergeCell ref="ALO140:ALP140"/>
    <mergeCell ref="ALS140:ALT140"/>
    <mergeCell ref="ALW140:ALX140"/>
    <mergeCell ref="AMA140:AMB140"/>
    <mergeCell ref="AME140:AMF140"/>
    <mergeCell ref="AMI140:AMJ140"/>
    <mergeCell ref="O141:P141"/>
    <mergeCell ref="S141:T141"/>
    <mergeCell ref="W141:X141"/>
    <mergeCell ref="AA141:AB141"/>
    <mergeCell ref="AE141:AF141"/>
    <mergeCell ref="AI141:AJ141"/>
    <mergeCell ref="AM141:AN141"/>
    <mergeCell ref="AQ141:AR141"/>
    <mergeCell ref="AU141:AV141"/>
    <mergeCell ref="AY141:AZ141"/>
    <mergeCell ref="BC141:BD141"/>
    <mergeCell ref="BG141:BH141"/>
    <mergeCell ref="BK141:BL141"/>
    <mergeCell ref="BO141:BP141"/>
    <mergeCell ref="BS141:BT141"/>
    <mergeCell ref="BW141:BX141"/>
    <mergeCell ref="CA141:CB141"/>
    <mergeCell ref="CE141:CF141"/>
    <mergeCell ref="CI141:CJ141"/>
    <mergeCell ref="CM141:CN141"/>
    <mergeCell ref="CQ141:CR141"/>
    <mergeCell ref="CU141:CV141"/>
    <mergeCell ref="CY141:CZ141"/>
    <mergeCell ref="DC141:DD141"/>
    <mergeCell ref="DG141:DH141"/>
    <mergeCell ref="DK141:DL141"/>
    <mergeCell ref="DO141:DP141"/>
    <mergeCell ref="DS141:DT141"/>
    <mergeCell ref="DW141:DX141"/>
    <mergeCell ref="EA141:EB141"/>
    <mergeCell ref="EE141:EF141"/>
    <mergeCell ref="EI141:EJ141"/>
    <mergeCell ref="EM141:EN141"/>
    <mergeCell ref="EQ141:ER141"/>
    <mergeCell ref="EU141:EV141"/>
    <mergeCell ref="EY141:EZ141"/>
    <mergeCell ref="FC141:FD141"/>
    <mergeCell ref="FG141:FH141"/>
    <mergeCell ref="FK141:FL141"/>
    <mergeCell ref="FO141:FP141"/>
    <mergeCell ref="FS141:FT141"/>
    <mergeCell ref="FW141:FX141"/>
    <mergeCell ref="GA141:GB141"/>
    <mergeCell ref="GE141:GF141"/>
    <mergeCell ref="GI141:GJ141"/>
    <mergeCell ref="GM141:GN141"/>
    <mergeCell ref="GQ141:GR141"/>
    <mergeCell ref="GU141:GV141"/>
    <mergeCell ref="GY141:GZ141"/>
    <mergeCell ref="HC141:HD141"/>
    <mergeCell ref="HG141:HH141"/>
    <mergeCell ref="HK141:HL141"/>
    <mergeCell ref="HO141:HP141"/>
    <mergeCell ref="HS141:HT141"/>
    <mergeCell ref="HW141:HX141"/>
    <mergeCell ref="IA141:IB141"/>
    <mergeCell ref="IE141:IF141"/>
    <mergeCell ref="II141:IJ141"/>
    <mergeCell ref="IM141:IN141"/>
    <mergeCell ref="IQ141:IR141"/>
    <mergeCell ref="IU141:IV141"/>
    <mergeCell ref="IY141:IZ141"/>
    <mergeCell ref="JC141:JD141"/>
    <mergeCell ref="JG141:JH141"/>
    <mergeCell ref="JK141:JL141"/>
    <mergeCell ref="JO141:JP141"/>
    <mergeCell ref="JS141:JT141"/>
    <mergeCell ref="JW141:JX141"/>
    <mergeCell ref="KA141:KB141"/>
    <mergeCell ref="KE141:KF141"/>
    <mergeCell ref="KI141:KJ141"/>
    <mergeCell ref="KM141:KN141"/>
    <mergeCell ref="KQ141:KR141"/>
    <mergeCell ref="KU141:KV141"/>
    <mergeCell ref="KY141:KZ141"/>
    <mergeCell ref="LC141:LD141"/>
    <mergeCell ref="LG141:LH141"/>
    <mergeCell ref="LK141:LL141"/>
    <mergeCell ref="LO141:LP141"/>
    <mergeCell ref="LS141:LT141"/>
    <mergeCell ref="LW141:LX141"/>
    <mergeCell ref="MA141:MB141"/>
    <mergeCell ref="ME141:MF141"/>
    <mergeCell ref="MI141:MJ141"/>
    <mergeCell ref="MM141:MN141"/>
    <mergeCell ref="MQ141:MR141"/>
    <mergeCell ref="MU141:MV141"/>
    <mergeCell ref="MY141:MZ141"/>
    <mergeCell ref="NC141:ND141"/>
    <mergeCell ref="NG141:NH141"/>
    <mergeCell ref="NK141:NL141"/>
    <mergeCell ref="NO141:NP141"/>
    <mergeCell ref="NS141:NT141"/>
    <mergeCell ref="NW141:NX141"/>
    <mergeCell ref="OA141:OB141"/>
    <mergeCell ref="OE141:OF141"/>
    <mergeCell ref="OI141:OJ141"/>
    <mergeCell ref="OM141:ON141"/>
    <mergeCell ref="OQ141:OR141"/>
    <mergeCell ref="OU141:OV141"/>
    <mergeCell ref="OY141:OZ141"/>
    <mergeCell ref="PC141:PD141"/>
    <mergeCell ref="PG141:PH141"/>
    <mergeCell ref="PK141:PL141"/>
    <mergeCell ref="PO141:PP141"/>
    <mergeCell ref="PS141:PT141"/>
    <mergeCell ref="PW141:PX141"/>
    <mergeCell ref="QA141:QB141"/>
    <mergeCell ref="QE141:QF141"/>
    <mergeCell ref="QI141:QJ141"/>
    <mergeCell ref="QM141:QN141"/>
    <mergeCell ref="QQ141:QR141"/>
    <mergeCell ref="QU141:QV141"/>
    <mergeCell ref="QY141:QZ141"/>
    <mergeCell ref="RC141:RD141"/>
    <mergeCell ref="RG141:RH141"/>
    <mergeCell ref="RK141:RL141"/>
    <mergeCell ref="RO141:RP141"/>
    <mergeCell ref="RS141:RT141"/>
    <mergeCell ref="RW141:RX141"/>
    <mergeCell ref="SA141:SB141"/>
    <mergeCell ref="SE141:SF141"/>
    <mergeCell ref="SI141:SJ141"/>
    <mergeCell ref="SM141:SN141"/>
    <mergeCell ref="SQ141:SR141"/>
    <mergeCell ref="SU141:SV141"/>
    <mergeCell ref="SY141:SZ141"/>
    <mergeCell ref="TC141:TD141"/>
    <mergeCell ref="TG141:TH141"/>
    <mergeCell ref="TK141:TL141"/>
    <mergeCell ref="TO141:TP141"/>
    <mergeCell ref="TS141:TT141"/>
    <mergeCell ref="TW141:TX141"/>
    <mergeCell ref="UA141:UB141"/>
    <mergeCell ref="UE141:UF141"/>
    <mergeCell ref="UI141:UJ141"/>
    <mergeCell ref="UM141:UN141"/>
    <mergeCell ref="UQ141:UR141"/>
    <mergeCell ref="UU141:UV141"/>
    <mergeCell ref="UY141:UZ141"/>
    <mergeCell ref="VC141:VD141"/>
    <mergeCell ref="VG141:VH141"/>
    <mergeCell ref="VK141:VL141"/>
    <mergeCell ref="VO141:VP141"/>
    <mergeCell ref="VS141:VT141"/>
    <mergeCell ref="VW141:VX141"/>
    <mergeCell ref="WA141:WB141"/>
    <mergeCell ref="WE141:WF141"/>
    <mergeCell ref="WI141:WJ141"/>
    <mergeCell ref="WM141:WN141"/>
    <mergeCell ref="WQ141:WR141"/>
    <mergeCell ref="WU141:WV141"/>
    <mergeCell ref="WY141:WZ141"/>
    <mergeCell ref="XC141:XD141"/>
    <mergeCell ref="XG141:XH141"/>
    <mergeCell ref="XK141:XL141"/>
    <mergeCell ref="XO141:XP141"/>
    <mergeCell ref="XS141:XT141"/>
    <mergeCell ref="XW141:XX141"/>
    <mergeCell ref="YA141:YB141"/>
    <mergeCell ref="YE141:YF141"/>
    <mergeCell ref="YI141:YJ141"/>
    <mergeCell ref="YM141:YN141"/>
    <mergeCell ref="YQ141:YR141"/>
    <mergeCell ref="YU141:YV141"/>
    <mergeCell ref="YY141:YZ141"/>
    <mergeCell ref="ZC141:ZD141"/>
    <mergeCell ref="ZG141:ZH141"/>
    <mergeCell ref="ZK141:ZL141"/>
    <mergeCell ref="ZO141:ZP141"/>
    <mergeCell ref="ZS141:ZT141"/>
    <mergeCell ref="ZW141:ZX141"/>
    <mergeCell ref="AAA141:AAB141"/>
    <mergeCell ref="AAE141:AAF141"/>
    <mergeCell ref="AAI141:AAJ141"/>
    <mergeCell ref="AAM141:AAN141"/>
    <mergeCell ref="AAQ141:AAR141"/>
    <mergeCell ref="AAU141:AAV141"/>
    <mergeCell ref="AAY141:AAZ141"/>
    <mergeCell ref="ABC141:ABD141"/>
    <mergeCell ref="ABG141:ABH141"/>
    <mergeCell ref="ABK141:ABL141"/>
    <mergeCell ref="ABO141:ABP141"/>
    <mergeCell ref="ABS141:ABT141"/>
    <mergeCell ref="ABW141:ABX141"/>
    <mergeCell ref="ACA141:ACB141"/>
    <mergeCell ref="ACE141:ACF141"/>
    <mergeCell ref="ACI141:ACJ141"/>
    <mergeCell ref="ACM141:ACN141"/>
    <mergeCell ref="ACQ141:ACR141"/>
    <mergeCell ref="ACU141:ACV141"/>
    <mergeCell ref="ACY141:ACZ141"/>
    <mergeCell ref="ADC141:ADD141"/>
    <mergeCell ref="ADG141:ADH141"/>
    <mergeCell ref="ADK141:ADL141"/>
    <mergeCell ref="ADO141:ADP141"/>
    <mergeCell ref="ADS141:ADT141"/>
    <mergeCell ref="ADW141:ADX141"/>
    <mergeCell ref="AEA141:AEB141"/>
    <mergeCell ref="AEE141:AEF141"/>
    <mergeCell ref="AEI141:AEJ141"/>
    <mergeCell ref="AEM141:AEN141"/>
    <mergeCell ref="AEQ141:AER141"/>
    <mergeCell ref="AEU141:AEV141"/>
    <mergeCell ref="AEY141:AEZ141"/>
    <mergeCell ref="AFC141:AFD141"/>
    <mergeCell ref="AFG141:AFH141"/>
    <mergeCell ref="AFK141:AFL141"/>
    <mergeCell ref="AFO141:AFP141"/>
    <mergeCell ref="AFS141:AFT141"/>
    <mergeCell ref="AFW141:AFX141"/>
    <mergeCell ref="AGA141:AGB141"/>
    <mergeCell ref="AGE141:AGF141"/>
    <mergeCell ref="AGI141:AGJ141"/>
    <mergeCell ref="AGM141:AGN141"/>
    <mergeCell ref="AGQ141:AGR141"/>
    <mergeCell ref="AGU141:AGV141"/>
    <mergeCell ref="AGY141:AGZ141"/>
    <mergeCell ref="AHC141:AHD141"/>
    <mergeCell ref="AHG141:AHH141"/>
    <mergeCell ref="AHK141:AHL141"/>
    <mergeCell ref="AHO141:AHP141"/>
    <mergeCell ref="AHS141:AHT141"/>
    <mergeCell ref="AHW141:AHX141"/>
    <mergeCell ref="AIA141:AIB141"/>
    <mergeCell ref="AIE141:AIF141"/>
    <mergeCell ref="AII141:AIJ141"/>
    <mergeCell ref="AIM141:AIN141"/>
    <mergeCell ref="AIQ141:AIR141"/>
    <mergeCell ref="AIU141:AIV141"/>
    <mergeCell ref="AIY141:AIZ141"/>
    <mergeCell ref="AJC141:AJD141"/>
    <mergeCell ref="AJG141:AJH141"/>
    <mergeCell ref="AJK141:AJL141"/>
    <mergeCell ref="AJO141:AJP141"/>
    <mergeCell ref="AJS141:AJT141"/>
    <mergeCell ref="AJW141:AJX141"/>
    <mergeCell ref="AKA141:AKB141"/>
    <mergeCell ref="AKE141:AKF141"/>
    <mergeCell ref="AKI141:AKJ141"/>
    <mergeCell ref="AKM141:AKN141"/>
    <mergeCell ref="AKQ141:AKR141"/>
    <mergeCell ref="AKU141:AKV141"/>
    <mergeCell ref="AKY141:AKZ141"/>
    <mergeCell ref="ALC141:ALD141"/>
    <mergeCell ref="ALG141:ALH141"/>
    <mergeCell ref="ALK141:ALL141"/>
    <mergeCell ref="ALO141:ALP141"/>
    <mergeCell ref="ALS141:ALT141"/>
    <mergeCell ref="ALW141:ALX141"/>
    <mergeCell ref="AMA141:AMB141"/>
    <mergeCell ref="AME141:AMF141"/>
    <mergeCell ref="AMI141:AMJ141"/>
    <mergeCell ref="O142:P142"/>
    <mergeCell ref="S142:T142"/>
    <mergeCell ref="W142:X142"/>
    <mergeCell ref="AA142:AB142"/>
    <mergeCell ref="AE142:AF142"/>
    <mergeCell ref="AI142:AJ142"/>
    <mergeCell ref="AM142:AN142"/>
    <mergeCell ref="AQ142:AR142"/>
    <mergeCell ref="AU142:AV142"/>
    <mergeCell ref="AY142:AZ142"/>
    <mergeCell ref="BC142:BD142"/>
    <mergeCell ref="BG142:BH142"/>
    <mergeCell ref="BK142:BL142"/>
    <mergeCell ref="BO142:BP142"/>
    <mergeCell ref="BS142:BT142"/>
    <mergeCell ref="BW142:BX142"/>
    <mergeCell ref="CA142:CB142"/>
    <mergeCell ref="CE142:CF142"/>
    <mergeCell ref="CI142:CJ142"/>
    <mergeCell ref="CM142:CN142"/>
    <mergeCell ref="CQ142:CR142"/>
    <mergeCell ref="CU142:CV142"/>
    <mergeCell ref="CY142:CZ142"/>
    <mergeCell ref="DC142:DD142"/>
    <mergeCell ref="DG142:DH142"/>
    <mergeCell ref="DK142:DL142"/>
    <mergeCell ref="DO142:DP142"/>
    <mergeCell ref="DS142:DT142"/>
    <mergeCell ref="DW142:DX142"/>
    <mergeCell ref="EA142:EB142"/>
    <mergeCell ref="EE142:EF142"/>
    <mergeCell ref="EI142:EJ142"/>
    <mergeCell ref="EM142:EN142"/>
    <mergeCell ref="EQ142:ER142"/>
    <mergeCell ref="EU142:EV142"/>
    <mergeCell ref="EY142:EZ142"/>
    <mergeCell ref="FC142:FD142"/>
    <mergeCell ref="FG142:FH142"/>
    <mergeCell ref="FK142:FL142"/>
    <mergeCell ref="FO142:FP142"/>
    <mergeCell ref="FS142:FT142"/>
    <mergeCell ref="FW142:FX142"/>
    <mergeCell ref="GA142:GB142"/>
    <mergeCell ref="GE142:GF142"/>
    <mergeCell ref="GI142:GJ142"/>
    <mergeCell ref="GM142:GN142"/>
    <mergeCell ref="GQ142:GR142"/>
    <mergeCell ref="GU142:GV142"/>
    <mergeCell ref="GY142:GZ142"/>
    <mergeCell ref="HC142:HD142"/>
    <mergeCell ref="HG142:HH142"/>
    <mergeCell ref="HK142:HL142"/>
    <mergeCell ref="HO142:HP142"/>
    <mergeCell ref="HS142:HT142"/>
    <mergeCell ref="HW142:HX142"/>
    <mergeCell ref="IA142:IB142"/>
    <mergeCell ref="IE142:IF142"/>
    <mergeCell ref="II142:IJ142"/>
    <mergeCell ref="IM142:IN142"/>
    <mergeCell ref="IQ142:IR142"/>
    <mergeCell ref="IU142:IV142"/>
    <mergeCell ref="IY142:IZ142"/>
    <mergeCell ref="JC142:JD142"/>
    <mergeCell ref="JG142:JH142"/>
    <mergeCell ref="JK142:JL142"/>
    <mergeCell ref="JO142:JP142"/>
    <mergeCell ref="JS142:JT142"/>
    <mergeCell ref="JW142:JX142"/>
    <mergeCell ref="KA142:KB142"/>
    <mergeCell ref="KE142:KF142"/>
    <mergeCell ref="KI142:KJ142"/>
    <mergeCell ref="KM142:KN142"/>
    <mergeCell ref="KQ142:KR142"/>
    <mergeCell ref="KU142:KV142"/>
    <mergeCell ref="KY142:KZ142"/>
    <mergeCell ref="LC142:LD142"/>
    <mergeCell ref="LG142:LH142"/>
    <mergeCell ref="LK142:LL142"/>
    <mergeCell ref="LO142:LP142"/>
    <mergeCell ref="LS142:LT142"/>
    <mergeCell ref="LW142:LX142"/>
    <mergeCell ref="MA142:MB142"/>
    <mergeCell ref="ME142:MF142"/>
    <mergeCell ref="MI142:MJ142"/>
    <mergeCell ref="MM142:MN142"/>
    <mergeCell ref="MQ142:MR142"/>
    <mergeCell ref="MU142:MV142"/>
    <mergeCell ref="MY142:MZ142"/>
    <mergeCell ref="NC142:ND142"/>
    <mergeCell ref="NG142:NH142"/>
    <mergeCell ref="NK142:NL142"/>
    <mergeCell ref="NO142:NP142"/>
    <mergeCell ref="NS142:NT142"/>
    <mergeCell ref="NW142:NX142"/>
    <mergeCell ref="OA142:OB142"/>
    <mergeCell ref="OE142:OF142"/>
    <mergeCell ref="OI142:OJ142"/>
    <mergeCell ref="OM142:ON142"/>
    <mergeCell ref="OQ142:OR142"/>
    <mergeCell ref="OU142:OV142"/>
    <mergeCell ref="OY142:OZ142"/>
    <mergeCell ref="PC142:PD142"/>
    <mergeCell ref="PG142:PH142"/>
    <mergeCell ref="PK142:PL142"/>
    <mergeCell ref="PO142:PP142"/>
    <mergeCell ref="PS142:PT142"/>
    <mergeCell ref="PW142:PX142"/>
    <mergeCell ref="QA142:QB142"/>
    <mergeCell ref="QE142:QF142"/>
    <mergeCell ref="QI142:QJ142"/>
    <mergeCell ref="QM142:QN142"/>
    <mergeCell ref="QQ142:QR142"/>
    <mergeCell ref="QU142:QV142"/>
    <mergeCell ref="QY142:QZ142"/>
    <mergeCell ref="RC142:RD142"/>
    <mergeCell ref="RG142:RH142"/>
    <mergeCell ref="RK142:RL142"/>
    <mergeCell ref="RO142:RP142"/>
    <mergeCell ref="RS142:RT142"/>
    <mergeCell ref="RW142:RX142"/>
    <mergeCell ref="SA142:SB142"/>
    <mergeCell ref="SE142:SF142"/>
    <mergeCell ref="SI142:SJ142"/>
    <mergeCell ref="SM142:SN142"/>
    <mergeCell ref="SQ142:SR142"/>
    <mergeCell ref="SU142:SV142"/>
    <mergeCell ref="SY142:SZ142"/>
    <mergeCell ref="TC142:TD142"/>
    <mergeCell ref="TG142:TH142"/>
    <mergeCell ref="TK142:TL142"/>
    <mergeCell ref="TO142:TP142"/>
    <mergeCell ref="TS142:TT142"/>
    <mergeCell ref="TW142:TX142"/>
    <mergeCell ref="UA142:UB142"/>
    <mergeCell ref="UE142:UF142"/>
    <mergeCell ref="UI142:UJ142"/>
    <mergeCell ref="UM142:UN142"/>
    <mergeCell ref="UQ142:UR142"/>
    <mergeCell ref="UU142:UV142"/>
    <mergeCell ref="UY142:UZ142"/>
    <mergeCell ref="VC142:VD142"/>
    <mergeCell ref="VG142:VH142"/>
    <mergeCell ref="VK142:VL142"/>
    <mergeCell ref="VO142:VP142"/>
    <mergeCell ref="VS142:VT142"/>
    <mergeCell ref="VW142:VX142"/>
    <mergeCell ref="WA142:WB142"/>
    <mergeCell ref="WE142:WF142"/>
    <mergeCell ref="WI142:WJ142"/>
    <mergeCell ref="WM142:WN142"/>
    <mergeCell ref="WQ142:WR142"/>
    <mergeCell ref="WU142:WV142"/>
    <mergeCell ref="WY142:WZ142"/>
    <mergeCell ref="XC142:XD142"/>
    <mergeCell ref="XG142:XH142"/>
    <mergeCell ref="XK142:XL142"/>
    <mergeCell ref="XO142:XP142"/>
    <mergeCell ref="XS142:XT142"/>
    <mergeCell ref="XW142:XX142"/>
    <mergeCell ref="YA142:YB142"/>
    <mergeCell ref="YE142:YF142"/>
    <mergeCell ref="YI142:YJ142"/>
    <mergeCell ref="YM142:YN142"/>
    <mergeCell ref="YQ142:YR142"/>
    <mergeCell ref="YU142:YV142"/>
    <mergeCell ref="YY142:YZ142"/>
    <mergeCell ref="ZC142:ZD142"/>
    <mergeCell ref="ZG142:ZH142"/>
    <mergeCell ref="ZK142:ZL142"/>
    <mergeCell ref="ZO142:ZP142"/>
    <mergeCell ref="ZS142:ZT142"/>
    <mergeCell ref="ZW142:ZX142"/>
    <mergeCell ref="AAA142:AAB142"/>
    <mergeCell ref="AAE142:AAF142"/>
    <mergeCell ref="AAI142:AAJ142"/>
    <mergeCell ref="AAM142:AAN142"/>
    <mergeCell ref="AAQ142:AAR142"/>
    <mergeCell ref="AAU142:AAV142"/>
    <mergeCell ref="AAY142:AAZ142"/>
    <mergeCell ref="ABC142:ABD142"/>
    <mergeCell ref="ABG142:ABH142"/>
    <mergeCell ref="ABK142:ABL142"/>
    <mergeCell ref="ABO142:ABP142"/>
    <mergeCell ref="ABS142:ABT142"/>
    <mergeCell ref="ABW142:ABX142"/>
    <mergeCell ref="ACA142:ACB142"/>
    <mergeCell ref="ACE142:ACF142"/>
    <mergeCell ref="ACI142:ACJ142"/>
    <mergeCell ref="ACM142:ACN142"/>
    <mergeCell ref="ACQ142:ACR142"/>
    <mergeCell ref="ACU142:ACV142"/>
    <mergeCell ref="ACY142:ACZ142"/>
    <mergeCell ref="ADC142:ADD142"/>
    <mergeCell ref="ADG142:ADH142"/>
    <mergeCell ref="ADK142:ADL142"/>
    <mergeCell ref="ADO142:ADP142"/>
    <mergeCell ref="ADS142:ADT142"/>
    <mergeCell ref="ADW142:ADX142"/>
    <mergeCell ref="AEA142:AEB142"/>
    <mergeCell ref="AEE142:AEF142"/>
    <mergeCell ref="AEI142:AEJ142"/>
    <mergeCell ref="AEM142:AEN142"/>
    <mergeCell ref="AEQ142:AER142"/>
    <mergeCell ref="AEU142:AEV142"/>
    <mergeCell ref="AEY142:AEZ142"/>
    <mergeCell ref="AFC142:AFD142"/>
    <mergeCell ref="AFG142:AFH142"/>
    <mergeCell ref="AFK142:AFL142"/>
    <mergeCell ref="AFO142:AFP142"/>
    <mergeCell ref="AFS142:AFT142"/>
    <mergeCell ref="AFW142:AFX142"/>
    <mergeCell ref="AGA142:AGB142"/>
    <mergeCell ref="AGE142:AGF142"/>
    <mergeCell ref="AGI142:AGJ142"/>
    <mergeCell ref="AGM142:AGN142"/>
    <mergeCell ref="AGQ142:AGR142"/>
    <mergeCell ref="AGU142:AGV142"/>
    <mergeCell ref="AGY142:AGZ142"/>
    <mergeCell ref="AHC142:AHD142"/>
    <mergeCell ref="AHG142:AHH142"/>
    <mergeCell ref="AHK142:AHL142"/>
    <mergeCell ref="AHO142:AHP142"/>
    <mergeCell ref="AHS142:AHT142"/>
    <mergeCell ref="AHW142:AHX142"/>
    <mergeCell ref="AIA142:AIB142"/>
    <mergeCell ref="AIE142:AIF142"/>
    <mergeCell ref="AII142:AIJ142"/>
    <mergeCell ref="AIM142:AIN142"/>
    <mergeCell ref="AIQ142:AIR142"/>
    <mergeCell ref="AIU142:AIV142"/>
    <mergeCell ref="AIY142:AIZ142"/>
    <mergeCell ref="AJC142:AJD142"/>
    <mergeCell ref="AJG142:AJH142"/>
    <mergeCell ref="AJK142:AJL142"/>
    <mergeCell ref="AJO142:AJP142"/>
    <mergeCell ref="AJS142:AJT142"/>
    <mergeCell ref="AJW142:AJX142"/>
    <mergeCell ref="AKA142:AKB142"/>
    <mergeCell ref="AKE142:AKF142"/>
    <mergeCell ref="AKI142:AKJ142"/>
    <mergeCell ref="AKM142:AKN142"/>
    <mergeCell ref="AKQ142:AKR142"/>
    <mergeCell ref="AKU142:AKV142"/>
    <mergeCell ref="AKY142:AKZ142"/>
    <mergeCell ref="ALC142:ALD142"/>
    <mergeCell ref="ALG142:ALH142"/>
    <mergeCell ref="ALK142:ALL142"/>
    <mergeCell ref="ALO142:ALP142"/>
    <mergeCell ref="ALS142:ALT142"/>
    <mergeCell ref="ALW142:ALX142"/>
    <mergeCell ref="AMA142:AMB142"/>
    <mergeCell ref="AME142:AMF142"/>
    <mergeCell ref="AMI142:AMJ142"/>
    <mergeCell ref="O143:P143"/>
    <mergeCell ref="S143:T143"/>
    <mergeCell ref="W143:X143"/>
    <mergeCell ref="AA143:AB143"/>
    <mergeCell ref="AE143:AF143"/>
    <mergeCell ref="AI143:AJ143"/>
    <mergeCell ref="AM143:AN143"/>
    <mergeCell ref="AQ143:AR143"/>
    <mergeCell ref="AU143:AV143"/>
    <mergeCell ref="AY143:AZ143"/>
    <mergeCell ref="BC143:BD143"/>
    <mergeCell ref="BG143:BH143"/>
    <mergeCell ref="BK143:BL143"/>
    <mergeCell ref="BO143:BP143"/>
    <mergeCell ref="BS143:BT143"/>
    <mergeCell ref="BW143:BX143"/>
    <mergeCell ref="CA143:CB143"/>
    <mergeCell ref="CE143:CF143"/>
    <mergeCell ref="CI143:CJ143"/>
    <mergeCell ref="CM143:CN143"/>
    <mergeCell ref="CQ143:CR143"/>
    <mergeCell ref="CU143:CV143"/>
    <mergeCell ref="CY143:CZ143"/>
    <mergeCell ref="DC143:DD143"/>
    <mergeCell ref="DG143:DH143"/>
    <mergeCell ref="DK143:DL143"/>
    <mergeCell ref="DO143:DP143"/>
    <mergeCell ref="DS143:DT143"/>
    <mergeCell ref="DW143:DX143"/>
    <mergeCell ref="EA143:EB143"/>
    <mergeCell ref="EE143:EF143"/>
    <mergeCell ref="EI143:EJ143"/>
    <mergeCell ref="EM143:EN143"/>
    <mergeCell ref="EQ143:ER143"/>
    <mergeCell ref="EU143:EV143"/>
    <mergeCell ref="EY143:EZ143"/>
    <mergeCell ref="FC143:FD143"/>
    <mergeCell ref="FG143:FH143"/>
    <mergeCell ref="FK143:FL143"/>
    <mergeCell ref="FO143:FP143"/>
    <mergeCell ref="FS143:FT143"/>
    <mergeCell ref="FW143:FX143"/>
    <mergeCell ref="GA143:GB143"/>
    <mergeCell ref="GE143:GF143"/>
    <mergeCell ref="GI143:GJ143"/>
    <mergeCell ref="GM143:GN143"/>
    <mergeCell ref="GQ143:GR143"/>
    <mergeCell ref="GU143:GV143"/>
    <mergeCell ref="GY143:GZ143"/>
    <mergeCell ref="HC143:HD143"/>
    <mergeCell ref="HG143:HH143"/>
    <mergeCell ref="HK143:HL143"/>
    <mergeCell ref="HO143:HP143"/>
    <mergeCell ref="HS143:HT143"/>
    <mergeCell ref="HW143:HX143"/>
    <mergeCell ref="IA143:IB143"/>
    <mergeCell ref="IE143:IF143"/>
    <mergeCell ref="II143:IJ143"/>
    <mergeCell ref="IM143:IN143"/>
    <mergeCell ref="IQ143:IR143"/>
    <mergeCell ref="IU143:IV143"/>
    <mergeCell ref="IY143:IZ143"/>
    <mergeCell ref="JC143:JD143"/>
    <mergeCell ref="JG143:JH143"/>
    <mergeCell ref="JK143:JL143"/>
    <mergeCell ref="JO143:JP143"/>
    <mergeCell ref="JS143:JT143"/>
    <mergeCell ref="JW143:JX143"/>
    <mergeCell ref="KA143:KB143"/>
    <mergeCell ref="KE143:KF143"/>
    <mergeCell ref="KI143:KJ143"/>
    <mergeCell ref="KM143:KN143"/>
    <mergeCell ref="KQ143:KR143"/>
    <mergeCell ref="KU143:KV143"/>
    <mergeCell ref="KY143:KZ143"/>
    <mergeCell ref="LC143:LD143"/>
    <mergeCell ref="LG143:LH143"/>
    <mergeCell ref="LK143:LL143"/>
    <mergeCell ref="LO143:LP143"/>
    <mergeCell ref="LS143:LT143"/>
    <mergeCell ref="LW143:LX143"/>
    <mergeCell ref="MA143:MB143"/>
    <mergeCell ref="ME143:MF143"/>
    <mergeCell ref="MI143:MJ143"/>
    <mergeCell ref="MM143:MN143"/>
    <mergeCell ref="MQ143:MR143"/>
    <mergeCell ref="MU143:MV143"/>
    <mergeCell ref="MY143:MZ143"/>
    <mergeCell ref="NC143:ND143"/>
    <mergeCell ref="NG143:NH143"/>
    <mergeCell ref="NK143:NL143"/>
    <mergeCell ref="NO143:NP143"/>
    <mergeCell ref="NS143:NT143"/>
    <mergeCell ref="NW143:NX143"/>
    <mergeCell ref="OA143:OB143"/>
    <mergeCell ref="OE143:OF143"/>
    <mergeCell ref="OI143:OJ143"/>
    <mergeCell ref="OM143:ON143"/>
    <mergeCell ref="OQ143:OR143"/>
    <mergeCell ref="OU143:OV143"/>
    <mergeCell ref="OY143:OZ143"/>
    <mergeCell ref="PC143:PD143"/>
    <mergeCell ref="PG143:PH143"/>
    <mergeCell ref="PK143:PL143"/>
    <mergeCell ref="PO143:PP143"/>
    <mergeCell ref="PS143:PT143"/>
    <mergeCell ref="PW143:PX143"/>
    <mergeCell ref="QA143:QB143"/>
    <mergeCell ref="QE143:QF143"/>
    <mergeCell ref="QI143:QJ143"/>
    <mergeCell ref="QM143:QN143"/>
    <mergeCell ref="QQ143:QR143"/>
    <mergeCell ref="QU143:QV143"/>
    <mergeCell ref="QY143:QZ143"/>
    <mergeCell ref="RC143:RD143"/>
    <mergeCell ref="RG143:RH143"/>
    <mergeCell ref="RK143:RL143"/>
    <mergeCell ref="RO143:RP143"/>
    <mergeCell ref="RS143:RT143"/>
    <mergeCell ref="RW143:RX143"/>
    <mergeCell ref="SA143:SB143"/>
    <mergeCell ref="SE143:SF143"/>
    <mergeCell ref="SI143:SJ143"/>
    <mergeCell ref="SM143:SN143"/>
    <mergeCell ref="SQ143:SR143"/>
    <mergeCell ref="SU143:SV143"/>
    <mergeCell ref="SY143:SZ143"/>
    <mergeCell ref="TC143:TD143"/>
    <mergeCell ref="TG143:TH143"/>
    <mergeCell ref="TK143:TL143"/>
    <mergeCell ref="TO143:TP143"/>
    <mergeCell ref="TS143:TT143"/>
    <mergeCell ref="TW143:TX143"/>
    <mergeCell ref="UA143:UB143"/>
    <mergeCell ref="UE143:UF143"/>
    <mergeCell ref="UI143:UJ143"/>
    <mergeCell ref="UM143:UN143"/>
    <mergeCell ref="UQ143:UR143"/>
    <mergeCell ref="UU143:UV143"/>
    <mergeCell ref="UY143:UZ143"/>
    <mergeCell ref="VC143:VD143"/>
    <mergeCell ref="VG143:VH143"/>
    <mergeCell ref="VK143:VL143"/>
    <mergeCell ref="VO143:VP143"/>
    <mergeCell ref="VS143:VT143"/>
    <mergeCell ref="VW143:VX143"/>
    <mergeCell ref="WA143:WB143"/>
    <mergeCell ref="WE143:WF143"/>
    <mergeCell ref="WI143:WJ143"/>
    <mergeCell ref="WM143:WN143"/>
    <mergeCell ref="WQ143:WR143"/>
    <mergeCell ref="WU143:WV143"/>
    <mergeCell ref="WY143:WZ143"/>
    <mergeCell ref="XC143:XD143"/>
    <mergeCell ref="XG143:XH143"/>
    <mergeCell ref="XK143:XL143"/>
    <mergeCell ref="XO143:XP143"/>
    <mergeCell ref="XS143:XT143"/>
    <mergeCell ref="XW143:XX143"/>
    <mergeCell ref="YA143:YB143"/>
    <mergeCell ref="YE143:YF143"/>
    <mergeCell ref="YI143:YJ143"/>
    <mergeCell ref="YM143:YN143"/>
    <mergeCell ref="YQ143:YR143"/>
    <mergeCell ref="YU143:YV143"/>
    <mergeCell ref="YY143:YZ143"/>
    <mergeCell ref="ZC143:ZD143"/>
    <mergeCell ref="ZG143:ZH143"/>
    <mergeCell ref="ZK143:ZL143"/>
    <mergeCell ref="ZO143:ZP143"/>
    <mergeCell ref="ZS143:ZT143"/>
    <mergeCell ref="ZW143:ZX143"/>
    <mergeCell ref="AAA143:AAB143"/>
    <mergeCell ref="AAE143:AAF143"/>
    <mergeCell ref="AAI143:AAJ143"/>
    <mergeCell ref="AAM143:AAN143"/>
    <mergeCell ref="AAQ143:AAR143"/>
    <mergeCell ref="AAU143:AAV143"/>
    <mergeCell ref="AAY143:AAZ143"/>
    <mergeCell ref="ABC143:ABD143"/>
    <mergeCell ref="ABG143:ABH143"/>
    <mergeCell ref="ABK143:ABL143"/>
    <mergeCell ref="ABO143:ABP143"/>
    <mergeCell ref="ABS143:ABT143"/>
    <mergeCell ref="ABW143:ABX143"/>
    <mergeCell ref="ACA143:ACB143"/>
    <mergeCell ref="ACE143:ACF143"/>
    <mergeCell ref="ACI143:ACJ143"/>
    <mergeCell ref="ACM143:ACN143"/>
    <mergeCell ref="ACQ143:ACR143"/>
    <mergeCell ref="ACU143:ACV143"/>
    <mergeCell ref="ACY143:ACZ143"/>
    <mergeCell ref="ADC143:ADD143"/>
    <mergeCell ref="ADG143:ADH143"/>
    <mergeCell ref="ADK143:ADL143"/>
    <mergeCell ref="ADO143:ADP143"/>
    <mergeCell ref="ADS143:ADT143"/>
    <mergeCell ref="ADW143:ADX143"/>
    <mergeCell ref="AEA143:AEB143"/>
    <mergeCell ref="AEE143:AEF143"/>
    <mergeCell ref="AEI143:AEJ143"/>
    <mergeCell ref="AEM143:AEN143"/>
    <mergeCell ref="AEQ143:AER143"/>
    <mergeCell ref="AEU143:AEV143"/>
    <mergeCell ref="AEY143:AEZ143"/>
    <mergeCell ref="AFC143:AFD143"/>
    <mergeCell ref="AFG143:AFH143"/>
    <mergeCell ref="AFK143:AFL143"/>
    <mergeCell ref="AFO143:AFP143"/>
    <mergeCell ref="AFS143:AFT143"/>
    <mergeCell ref="AFW143:AFX143"/>
    <mergeCell ref="AGA143:AGB143"/>
    <mergeCell ref="AGE143:AGF143"/>
    <mergeCell ref="AGI143:AGJ143"/>
    <mergeCell ref="AGM143:AGN143"/>
    <mergeCell ref="AGQ143:AGR143"/>
    <mergeCell ref="AGU143:AGV143"/>
    <mergeCell ref="AGY143:AGZ143"/>
    <mergeCell ref="AHC143:AHD143"/>
    <mergeCell ref="AHG143:AHH143"/>
    <mergeCell ref="AHK143:AHL143"/>
    <mergeCell ref="AHO143:AHP143"/>
    <mergeCell ref="AHS143:AHT143"/>
    <mergeCell ref="AHW143:AHX143"/>
    <mergeCell ref="AIA143:AIB143"/>
    <mergeCell ref="AIE143:AIF143"/>
    <mergeCell ref="AII143:AIJ143"/>
    <mergeCell ref="AIM143:AIN143"/>
    <mergeCell ref="AIQ143:AIR143"/>
    <mergeCell ref="AIU143:AIV143"/>
    <mergeCell ref="AIY143:AIZ143"/>
    <mergeCell ref="AJC143:AJD143"/>
    <mergeCell ref="AJG143:AJH143"/>
    <mergeCell ref="AJK143:AJL143"/>
    <mergeCell ref="AJO143:AJP143"/>
    <mergeCell ref="AJS143:AJT143"/>
    <mergeCell ref="AJW143:AJX143"/>
    <mergeCell ref="AKA143:AKB143"/>
    <mergeCell ref="AKE143:AKF143"/>
    <mergeCell ref="AKI143:AKJ143"/>
    <mergeCell ref="AKM143:AKN143"/>
    <mergeCell ref="AKQ143:AKR143"/>
    <mergeCell ref="AKU143:AKV143"/>
    <mergeCell ref="AKY143:AKZ143"/>
    <mergeCell ref="ALC143:ALD143"/>
    <mergeCell ref="ALG143:ALH143"/>
    <mergeCell ref="ALK143:ALL143"/>
    <mergeCell ref="ALO143:ALP143"/>
    <mergeCell ref="ALS143:ALT143"/>
    <mergeCell ref="ALW143:ALX143"/>
    <mergeCell ref="AMA143:AMB143"/>
    <mergeCell ref="AME143:AMF143"/>
    <mergeCell ref="AMI143:AMJ143"/>
    <mergeCell ref="O144:P144"/>
    <mergeCell ref="S144:T144"/>
    <mergeCell ref="W144:X144"/>
    <mergeCell ref="AA144:AB144"/>
    <mergeCell ref="AE144:AF144"/>
    <mergeCell ref="AI144:AJ144"/>
    <mergeCell ref="AM144:AN144"/>
    <mergeCell ref="AQ144:AR144"/>
    <mergeCell ref="AU144:AV144"/>
    <mergeCell ref="AY144:AZ144"/>
    <mergeCell ref="BC144:BD144"/>
    <mergeCell ref="BG144:BH144"/>
    <mergeCell ref="BK144:BL144"/>
    <mergeCell ref="BO144:BP144"/>
    <mergeCell ref="BS144:BT144"/>
    <mergeCell ref="BW144:BX144"/>
    <mergeCell ref="CA144:CB144"/>
    <mergeCell ref="CE144:CF144"/>
    <mergeCell ref="CI144:CJ144"/>
    <mergeCell ref="CM144:CN144"/>
    <mergeCell ref="CQ144:CR144"/>
    <mergeCell ref="CU144:CV144"/>
    <mergeCell ref="CY144:CZ144"/>
    <mergeCell ref="DC144:DD144"/>
    <mergeCell ref="DG144:DH144"/>
    <mergeCell ref="DK144:DL144"/>
    <mergeCell ref="DO144:DP144"/>
    <mergeCell ref="DS144:DT144"/>
    <mergeCell ref="DW144:DX144"/>
    <mergeCell ref="EA144:EB144"/>
    <mergeCell ref="EE144:EF144"/>
    <mergeCell ref="EI144:EJ144"/>
    <mergeCell ref="EM144:EN144"/>
    <mergeCell ref="EQ144:ER144"/>
    <mergeCell ref="EU144:EV144"/>
    <mergeCell ref="EY144:EZ144"/>
    <mergeCell ref="FC144:FD144"/>
    <mergeCell ref="FG144:FH144"/>
    <mergeCell ref="FK144:FL144"/>
    <mergeCell ref="FO144:FP144"/>
    <mergeCell ref="FS144:FT144"/>
    <mergeCell ref="FW144:FX144"/>
    <mergeCell ref="GA144:GB144"/>
    <mergeCell ref="GE144:GF144"/>
    <mergeCell ref="GI144:GJ144"/>
    <mergeCell ref="GM144:GN144"/>
    <mergeCell ref="GQ144:GR144"/>
    <mergeCell ref="GU144:GV144"/>
    <mergeCell ref="GY144:GZ144"/>
    <mergeCell ref="HC144:HD144"/>
    <mergeCell ref="HG144:HH144"/>
    <mergeCell ref="HK144:HL144"/>
    <mergeCell ref="HO144:HP144"/>
    <mergeCell ref="HS144:HT144"/>
    <mergeCell ref="HW144:HX144"/>
    <mergeCell ref="IA144:IB144"/>
    <mergeCell ref="IE144:IF144"/>
    <mergeCell ref="II144:IJ144"/>
    <mergeCell ref="IM144:IN144"/>
    <mergeCell ref="IQ144:IR144"/>
    <mergeCell ref="IU144:IV144"/>
    <mergeCell ref="IY144:IZ144"/>
    <mergeCell ref="JC144:JD144"/>
    <mergeCell ref="JG144:JH144"/>
    <mergeCell ref="JK144:JL144"/>
    <mergeCell ref="JO144:JP144"/>
    <mergeCell ref="JS144:JT144"/>
    <mergeCell ref="JW144:JX144"/>
    <mergeCell ref="KA144:KB144"/>
    <mergeCell ref="KE144:KF144"/>
    <mergeCell ref="KI144:KJ144"/>
    <mergeCell ref="KM144:KN144"/>
    <mergeCell ref="KQ144:KR144"/>
    <mergeCell ref="KU144:KV144"/>
    <mergeCell ref="KY144:KZ144"/>
    <mergeCell ref="LC144:LD144"/>
    <mergeCell ref="LG144:LH144"/>
    <mergeCell ref="LK144:LL144"/>
    <mergeCell ref="LO144:LP144"/>
    <mergeCell ref="LS144:LT144"/>
    <mergeCell ref="LW144:LX144"/>
    <mergeCell ref="MA144:MB144"/>
    <mergeCell ref="ME144:MF144"/>
    <mergeCell ref="MI144:MJ144"/>
    <mergeCell ref="MM144:MN144"/>
    <mergeCell ref="MQ144:MR144"/>
    <mergeCell ref="MU144:MV144"/>
    <mergeCell ref="MY144:MZ144"/>
    <mergeCell ref="NC144:ND144"/>
    <mergeCell ref="NG144:NH144"/>
    <mergeCell ref="NK144:NL144"/>
    <mergeCell ref="NO144:NP144"/>
    <mergeCell ref="NS144:NT144"/>
    <mergeCell ref="NW144:NX144"/>
    <mergeCell ref="OA144:OB144"/>
    <mergeCell ref="OE144:OF144"/>
    <mergeCell ref="OI144:OJ144"/>
    <mergeCell ref="OM144:ON144"/>
    <mergeCell ref="OQ144:OR144"/>
    <mergeCell ref="OU144:OV144"/>
    <mergeCell ref="OY144:OZ144"/>
    <mergeCell ref="PC144:PD144"/>
    <mergeCell ref="PG144:PH144"/>
    <mergeCell ref="PK144:PL144"/>
    <mergeCell ref="PO144:PP144"/>
    <mergeCell ref="PS144:PT144"/>
    <mergeCell ref="PW144:PX144"/>
    <mergeCell ref="QA144:QB144"/>
    <mergeCell ref="QE144:QF144"/>
    <mergeCell ref="QI144:QJ144"/>
    <mergeCell ref="QM144:QN144"/>
    <mergeCell ref="QQ144:QR144"/>
    <mergeCell ref="QU144:QV144"/>
    <mergeCell ref="QY144:QZ144"/>
    <mergeCell ref="RC144:RD144"/>
    <mergeCell ref="RG144:RH144"/>
    <mergeCell ref="RK144:RL144"/>
    <mergeCell ref="RO144:RP144"/>
    <mergeCell ref="RS144:RT144"/>
    <mergeCell ref="RW144:RX144"/>
    <mergeCell ref="SA144:SB144"/>
    <mergeCell ref="SE144:SF144"/>
    <mergeCell ref="SI144:SJ144"/>
    <mergeCell ref="SM144:SN144"/>
    <mergeCell ref="SQ144:SR144"/>
    <mergeCell ref="SU144:SV144"/>
    <mergeCell ref="SY144:SZ144"/>
    <mergeCell ref="TC144:TD144"/>
    <mergeCell ref="TG144:TH144"/>
    <mergeCell ref="TK144:TL144"/>
    <mergeCell ref="TO144:TP144"/>
    <mergeCell ref="TS144:TT144"/>
    <mergeCell ref="TW144:TX144"/>
    <mergeCell ref="UA144:UB144"/>
    <mergeCell ref="UE144:UF144"/>
    <mergeCell ref="UI144:UJ144"/>
    <mergeCell ref="UM144:UN144"/>
    <mergeCell ref="UQ144:UR144"/>
    <mergeCell ref="UU144:UV144"/>
    <mergeCell ref="UY144:UZ144"/>
    <mergeCell ref="VC144:VD144"/>
    <mergeCell ref="VG144:VH144"/>
    <mergeCell ref="VK144:VL144"/>
    <mergeCell ref="VO144:VP144"/>
    <mergeCell ref="VS144:VT144"/>
    <mergeCell ref="VW144:VX144"/>
    <mergeCell ref="WA144:WB144"/>
    <mergeCell ref="WE144:WF144"/>
    <mergeCell ref="WI144:WJ144"/>
    <mergeCell ref="WM144:WN144"/>
    <mergeCell ref="WQ144:WR144"/>
    <mergeCell ref="WU144:WV144"/>
    <mergeCell ref="WY144:WZ144"/>
    <mergeCell ref="XC144:XD144"/>
    <mergeCell ref="XG144:XH144"/>
    <mergeCell ref="XK144:XL144"/>
    <mergeCell ref="XO144:XP144"/>
    <mergeCell ref="XS144:XT144"/>
    <mergeCell ref="XW144:XX144"/>
    <mergeCell ref="YA144:YB144"/>
    <mergeCell ref="YE144:YF144"/>
    <mergeCell ref="YI144:YJ144"/>
    <mergeCell ref="YM144:YN144"/>
    <mergeCell ref="YQ144:YR144"/>
    <mergeCell ref="YU144:YV144"/>
    <mergeCell ref="YY144:YZ144"/>
    <mergeCell ref="ZC144:ZD144"/>
    <mergeCell ref="ZG144:ZH144"/>
    <mergeCell ref="ZK144:ZL144"/>
    <mergeCell ref="ZO144:ZP144"/>
    <mergeCell ref="ZS144:ZT144"/>
    <mergeCell ref="ZW144:ZX144"/>
    <mergeCell ref="AAA144:AAB144"/>
    <mergeCell ref="AAE144:AAF144"/>
    <mergeCell ref="AAI144:AAJ144"/>
    <mergeCell ref="AAM144:AAN144"/>
    <mergeCell ref="AAQ144:AAR144"/>
    <mergeCell ref="AAU144:AAV144"/>
    <mergeCell ref="AAY144:AAZ144"/>
    <mergeCell ref="ABC144:ABD144"/>
    <mergeCell ref="ABG144:ABH144"/>
    <mergeCell ref="ABK144:ABL144"/>
    <mergeCell ref="ABO144:ABP144"/>
    <mergeCell ref="ABS144:ABT144"/>
    <mergeCell ref="ABW144:ABX144"/>
    <mergeCell ref="ACA144:ACB144"/>
    <mergeCell ref="ACE144:ACF144"/>
    <mergeCell ref="ACI144:ACJ144"/>
    <mergeCell ref="ACM144:ACN144"/>
    <mergeCell ref="ACQ144:ACR144"/>
    <mergeCell ref="ACU144:ACV144"/>
    <mergeCell ref="ACY144:ACZ144"/>
    <mergeCell ref="ADC144:ADD144"/>
    <mergeCell ref="ADG144:ADH144"/>
    <mergeCell ref="ADK144:ADL144"/>
    <mergeCell ref="ADO144:ADP144"/>
    <mergeCell ref="ADS144:ADT144"/>
    <mergeCell ref="ADW144:ADX144"/>
    <mergeCell ref="AEA144:AEB144"/>
    <mergeCell ref="AEE144:AEF144"/>
    <mergeCell ref="AEI144:AEJ144"/>
    <mergeCell ref="AEM144:AEN144"/>
    <mergeCell ref="AEQ144:AER144"/>
    <mergeCell ref="AEU144:AEV144"/>
    <mergeCell ref="AEY144:AEZ144"/>
    <mergeCell ref="AFC144:AFD144"/>
    <mergeCell ref="AFG144:AFH144"/>
    <mergeCell ref="AFK144:AFL144"/>
    <mergeCell ref="AFO144:AFP144"/>
    <mergeCell ref="AFS144:AFT144"/>
    <mergeCell ref="AFW144:AFX144"/>
    <mergeCell ref="AGA144:AGB144"/>
    <mergeCell ref="AGE144:AGF144"/>
    <mergeCell ref="AGI144:AGJ144"/>
    <mergeCell ref="AGM144:AGN144"/>
    <mergeCell ref="AGQ144:AGR144"/>
    <mergeCell ref="AGU144:AGV144"/>
    <mergeCell ref="AGY144:AGZ144"/>
    <mergeCell ref="AHC144:AHD144"/>
    <mergeCell ref="AHG144:AHH144"/>
    <mergeCell ref="AHK144:AHL144"/>
    <mergeCell ref="AHO144:AHP144"/>
    <mergeCell ref="AHS144:AHT144"/>
    <mergeCell ref="AHW144:AHX144"/>
    <mergeCell ref="AIA144:AIB144"/>
    <mergeCell ref="AIE144:AIF144"/>
    <mergeCell ref="AII144:AIJ144"/>
    <mergeCell ref="AIM144:AIN144"/>
    <mergeCell ref="AIQ144:AIR144"/>
    <mergeCell ref="AIU144:AIV144"/>
    <mergeCell ref="AIY144:AIZ144"/>
    <mergeCell ref="AJC144:AJD144"/>
    <mergeCell ref="AJG144:AJH144"/>
    <mergeCell ref="AJK144:AJL144"/>
    <mergeCell ref="AJO144:AJP144"/>
    <mergeCell ref="AJS144:AJT144"/>
    <mergeCell ref="AJW144:AJX144"/>
    <mergeCell ref="AKA144:AKB144"/>
    <mergeCell ref="AKE144:AKF144"/>
    <mergeCell ref="AKI144:AKJ144"/>
    <mergeCell ref="AKM144:AKN144"/>
    <mergeCell ref="AKQ144:AKR144"/>
    <mergeCell ref="AKU144:AKV144"/>
    <mergeCell ref="AKY144:AKZ144"/>
    <mergeCell ref="ALC144:ALD144"/>
    <mergeCell ref="ALG144:ALH144"/>
    <mergeCell ref="ALK144:ALL144"/>
    <mergeCell ref="ALO144:ALP144"/>
    <mergeCell ref="ALS144:ALT144"/>
    <mergeCell ref="ALW144:ALX144"/>
    <mergeCell ref="AMA144:AMB144"/>
    <mergeCell ref="AME144:AMF144"/>
    <mergeCell ref="AMI144:AMJ144"/>
  </mergeCells>
  <dataValidations count="66">
    <dataValidation allowBlank="true" operator="between" showDropDown="false" showErrorMessage="true" showInputMessage="false" sqref="J13 E58 E60 I60 C92 E92" type="none">
      <formula1>0</formula1>
      <formula2>0</formula2>
    </dataValidation>
    <dataValidation allowBlank="true" operator="between" prompt="Refers to any (municipal/residential/tertiary, public/private) structure or groups of structures, surrounding spaces, permanently constructed or erected on its site." promptTitle="Buildings" showDropDown="false" showErrorMessage="true" showInputMessage="true" sqref="C75:D75" type="none">
      <formula1>0</formula1>
      <formula2>0</formula2>
    </dataValidation>
    <dataValidation allowBlank="true" operator="between" prompt="Includes road, rail, air and water transport networks and related infrastructure. It comprises an extensive range of both public and private assets and services and excludes all related vessels, vehicles (and related parts and processes)." promptTitle="Transport" showDropDown="false" showErrorMessage="true" showInputMessage="true" sqref="C76:D76" type="none">
      <formula1>0</formula1>
      <formula2>0</formula2>
    </dataValidation>
    <dataValidation allowBlank="true" operator="between" prompt="Refers to the energy supply service and related infrastructure. It includes coal, crude oil, natural gas liquids, refinery feedstocks, additives, petroleum products, gases, combustible renewables and waste, electricity and heat." promptTitle="Energy" showDropDown="false" showErrorMessage="true" showInputMessage="true" sqref="C77:D77" type="none">
      <formula1>0</formula1>
      <formula2>0</formula2>
    </dataValidation>
    <dataValidation allowBlank="true" operator="between" prompt="Refers to the water supply service and related infrastructure. It also covers water use (e.g. by households, industry, energy production, agriculture, etc.) and (waste-, rain-) water management system, that includes sewers, drainage and treatment systems." promptTitle="Water" showDropDown="false" showErrorMessage="true" showInputMessage="true" sqref="C78:D78" type="none">
      <formula1>0</formula1>
      <formula2>0</formula2>
    </dataValidation>
    <dataValidation allowBlank="true" operator="between" prompt="Includes activities related to the management (including collection, treatment and disposal) of various forms of waste, such as solid or non-solid industrial or household waste, as well as contaminated sites." promptTitle="Waste" showDropDown="false" showErrorMessage="true" showInputMessage="true" sqref="C79:D79" type="none">
      <formula1>0</formula1>
      <formula2>0</formula2>
    </dataValidation>
    <dataValidation allowBlank="true" operator="between" prompt="Refers to the geographical distribution of dominance of pathologies, information indicating effect on well-being of humans linked directly/indirectly to the quality of the environment. It also includes the health care service and related infrastructure." promptTitle="Health" showDropDown="false" showErrorMessage="true" showInputMessage="true" sqref="C83:D83" type="none">
      <formula1>0</formula1>
      <formula2>0</formula2>
    </dataValidation>
    <dataValidation allowBlank="true" operator="between" prompt="Refers to the activities of persons travelling to and staying in places outside their usual environment for not more than 1 year for leisure, business and other purposes not related to the exercise of an activity remunerated from within the place visited." promptTitle="Tourism" showDropDown="false" showErrorMessage="true" showInputMessage="true" sqref="C85:D85" type="none">
      <formula1>0</formula1>
      <formula2>0</formula2>
    </dataValidation>
    <dataValidation allowBlank="true" operator="between" showDropDown="false" showErrorMessage="true" showInputMessage="true" sqref="F58 K58 G72" type="none">
      <formula1>0</formula1>
      <formula2>0</formula2>
    </dataValidation>
    <dataValidation allowBlank="true" operator="between" showDropDown="false" showErrorMessage="true" showInputMessage="true" sqref="I56" type="list">
      <formula1>Timeframe</formula1>
      <formula2>0</formula2>
    </dataValidation>
    <dataValidation allowBlank="true" operator="between" prompt="Marked cooling of the air or the invasion of very cold air, over a large area (WMO)" promptTitle="Extreme cold" showDropDown="false" showErrorMessage="true" showInputMessage="true" sqref="C17:D17 C62:D62" type="none">
      <formula1>0</formula1>
      <formula2>0</formula2>
    </dataValidation>
    <dataValidation allowBlank="true" operator="between" prompt="Marked warming of the air or the invasion of very warm air, over a large   area, lasting   from   a   few   days   to   a   few   weeks (WMO)" promptTitle="Extreme heat" showDropDown="false" showErrorMessage="true" showInputMessage="true" sqref="C16:D16 C61:D61" type="none">
      <formula1>0</formula1>
      <formula2>0</formula2>
    </dataValidation>
    <dataValidation allowBlank="true" operator="between" prompt="Any type of downslope movement of earth materials (UNISDR)" promptTitle="Mass movement" showDropDown="false" showErrorMessage="true" showInputMessage="true" sqref="C38:D38 C67:D67 C131:D131" type="none">
      <formula1>0</formula1>
      <formula2>0</formula2>
    </dataValidation>
    <dataValidation allowBlank="true" operator="between" prompt="Indicative timeframe in which you expect the risk of hazard frequency/intensity to change:&#10;- Short-term: 20-30 years from now&#10;- Mid-term: after 2050 &#10;- Long-term: around 2100" promptTitle="Timeframe" showDropDown="false" showErrorMessage="true" showInputMessage="true" sqref="I13" type="none">
      <formula1>0</formula1>
      <formula2>0</formula2>
    </dataValidation>
    <dataValidation allowBlank="true" operator="between" prompt="Probability of occurrence of hazardous events or trends multiplied by the impacts if these events or trends occur (IPCC)" promptTitle="Risk" showDropDown="false" showErrorMessage="true" showInputMessage="true" sqref="E12:F12" type="none">
      <formula1>0</formula1>
      <formula2>0</formula2>
    </dataValidation>
    <dataValidation allowBlank="true" operator="between" prompt="The potential occurrence of a natural or human-induced physical event or trend or physical impact that may cause loss of life, injury, or other health impacts, as well as damage and loss to property, infrastructure, etc (IPCC)" promptTitle="Climate hazard" showDropDown="false" showErrorMessage="true" showInputMessage="true" sqref="C12" type="none">
      <formula1>0</formula1>
      <formula2>0</formula2>
    </dataValidation>
    <dataValidation allowBlank="true" operator="between" prompt="Effects of extreme weather events, climate events and climate change on natural and human systems (IPCC)" promptTitle="Impact" showDropDown="false" showErrorMessage="true" showInputMessage="true" sqref="F13" type="none">
      <formula1>0</formula1>
      <formula2>0</formula2>
    </dataValidation>
    <dataValidation allowBlank="true" operator="between" prompt="A marked precipitation event occurring during a period of time of 1h, 3h, 6h, 12h, 24h or 48 hours with a total precipitation exceeding a certain threshold defined for a given location (WMO)" promptTitle="Heavy precipitation" showDropDown="false" showErrorMessage="true" showInputMessage="true" sqref="C18:D18 C63:D63" type="none">
      <formula1>0</formula1>
      <formula2>0</formula2>
    </dataValidation>
    <dataValidation allowBlank="true" operator="between" prompt="Rain with a rate of accumulation exceeding a specific value (e.g. 7.6 mm) or rainfall greater than or equal to 50 mm in the past 24 hours (WMO)" promptTitle="Heavy rainfall" showDropDown="false" showErrorMessage="true" showInputMessage="true" sqref="C19:D19" type="none">
      <formula1>0</formula1>
      <formula2>0</formula2>
    </dataValidation>
    <dataValidation allowBlank="true" operator="between" prompt="Meteorological disturbance giving rise to a heavy fall of snow, often accompanied by strong winds or snowfall greater than or equal to 50 mm in the past 24 hours (WMO)" promptTitle="Heavy snowfall" showDropDown="false" showErrorMessage="true" showInputMessage="true" sqref="C20:D20" type="none">
      <formula1>0</formula1>
      <formula2>0</formula2>
    </dataValidation>
    <dataValidation allowBlank="true" operator="between" prompt="Suspension of very small, usually microscopic water droplets in the air, generally reducing the horizontal visibility at the Earth's surface to less than 1 km (WMO)" promptTitle="Fog" showDropDown="false" showErrorMessage="true" showInputMessage="true" sqref="C21:D21" type="none">
      <formula1>0</formula1>
      <formula2>0</formula2>
    </dataValidation>
    <dataValidation allowBlank="true" operator="between" prompt="Precipitation of either transparent, or partly or completely opaque particles of ice of diameter very generally between 5 and 50 mm, which falls from a cloud either separately or agglomerated into irregular lumps (WMO)" promptTitle="Hail" showDropDown="false" showErrorMessage="true" showInputMessage="true" sqref="C22:D22" type="none">
      <formula1>0</formula1>
      <formula2>0</formula2>
    </dataValidation>
    <dataValidation allowBlank="true" operator="between" prompt="The overflowing of the normal confines of a stream or other body of water,  or the temporary rise in the level of the sea or a lake which results in the inundation of dry land (WMO, IPCC)" promptTitle="Floods and sea level rise" showDropDown="false" showErrorMessage="true" showInputMessage="true" sqref="C23:D23 C64:D64" type="none">
      <formula1>0</formula1>
      <formula2>0</formula2>
    </dataValidation>
    <dataValidation allowBlank="true" operator="between" prompt="Heavy or excessive rainfall in a short period of time that produce immediate runoff, creating flooding conditions within minutes or a few hours during or after the rainfall (WMO)" promptTitle="Flash / surface flood" showDropDown="false" showErrorMessage="true" showInputMessage="true" sqref="C24:D24" type="none">
      <formula1>0</formula1>
      <formula2>0</formula2>
    </dataValidation>
    <dataValidation allowBlank="true" operator="between" prompt="Higher-than-normal water levels along the coast caused by tidal changes or thunderstorms that result in flooding, which can last from days to weeks (WMO)" promptTitle="Coastal flood" showDropDown="false" showErrorMessage="true" showInputMessage="true" sqref="C26:D26" type="none">
      <formula1>0</formula1>
      <formula2>0</formula2>
    </dataValidation>
    <dataValidation allowBlank="true" operator="between" prompt="A flood that occur over a wide range of river and catchment system, on flood plains or wash lands as a result of flow exceeding the capacity of the stream channels and spilling over the natural banks or artificial embankments (WMO)" promptTitle="River (fluvial) flood" showDropDown="false" showErrorMessage="true" showInputMessage="true" sqref="C25:D25" type="none">
      <formula1>0</formula1>
      <formula2>0</formula2>
    </dataValidation>
    <dataValidation allowBlank="true" operator="between" prompt="The emergence of groundwater at the ground surface away from perennial river channels or the rising of groundwater into man-made ground, under conditions where the 'normal' ranges of groundwater level and groundwater flow are exceeded (WMO)" promptTitle="Groundwater flood" showDropDown="false" showErrorMessage="true" showInputMessage="true" sqref="C27:D27" type="none">
      <formula1>0</formula1>
      <formula2>0</formula2>
    </dataValidation>
    <dataValidation allowBlank="true" operator="between" prompt="Landmass completely covered with water (WMO)" promptTitle="Permanent inundation" showDropDown="false" showErrorMessage="true" showInputMessage="true" sqref="C28:D28" type="none">
      <formula1>0</formula1>
      <formula2>0</formula2>
    </dataValidation>
    <dataValidation allowBlank="true" operator="between" prompt="A period of abnormally dry weather long enough to cause a serious hydrological imbalance which may result in long-term water imbalances and insufficient water resources to satisfy long-term average requirements (IPCC, EEA)" promptTitle="Drought &amp; water scarcity" showDropDown="false" showErrorMessage="true" showInputMessage="true" sqref="C29:D29 C65:D65" type="none">
      <formula1>0</formula1>
      <formula2>0</formula2>
    </dataValidation>
    <dataValidation allowBlank="true" operator="between" prompt="An atmospheric disturbance that can be manifested in strong winds and accompanied by rain, snow, or other precipitation and by thunder and lightning (WMO)" promptTitle="Storms" showDropDown="false" showErrorMessage="true" showInputMessage="true" sqref="C30:D30 C66:D66 C102 C106:D107" type="none">
      <formula1>0</formula1>
      <formula2>0</formula2>
    </dataValidation>
    <dataValidation allowBlank="true" operator="between" prompt="Differences in air pressure resulting in the horizontal motion of air, whereas the greater the difference in pressure, the stronger the wind. The severity of wind events is location-dependent (WMO)" promptTitle="Severe wind" showDropDown="false" showErrorMessage="true" showInputMessage="true" sqref="C31:D31" type="none">
      <formula1>0</formula1>
      <formula2>0</formula2>
    </dataValidation>
    <dataValidation allowBlank="true" operator="between" prompt="A violently rotating storm of small diameter produced in a very severe thunderstorm, appearing as a funnel cloud extending from the base of a cumulonimbus to the ground (WMO)" promptTitle="Tornado" showDropDown="false" showErrorMessage="true" showInputMessage="true" sqref="C32:D32" type="none">
      <formula1>0</formula1>
      <formula2>0</formula2>
    </dataValidation>
    <dataValidation allowBlank="true" operator="between" prompt="Forms over tropical or subtropical waters, has a low pressure centre, spiral rain bands and strong winds. Depending on the location: hurricanes (Atlantic, Northeast Pacific), typhoons (Northwest Pacific), cyclones (South Pacific and Indian Ocean) (UNISDR)" promptTitle="Cyclone (hurricane / typhoon)" showDropDown="false" showErrorMessage="true" showInputMessage="true" sqref="C33:D33" type="none">
      <formula1>0</formula1>
      <formula2>0</formula2>
    </dataValidation>
    <dataValidation allowBlank="true" operator="between" prompt="A large-scale (1,000 km) storm in the middle or high latitudes with low central pressure and fronts with strong horizontal gradients in temperature and humidity. A major cause of extreme wind speeds and heavy precipitation especially in wintertime (IPCC)" promptTitle="Extratropical storm" showDropDown="false" showErrorMessage="true" showInputMessage="true" sqref="C35:D35" type="none">
      <formula1>0</formula1>
      <formula2>0</formula2>
    </dataValidation>
    <dataValidation allowBlank="true" operator="between" prompt="A well-organized warm-core tropical cyclone in which the maximum average surface wind (one-minute mean) is in the range 63-117 km/h (WMO)" promptTitle="Tropical storm" showDropDown="false" showErrorMessage="true" showInputMessage="true" sqref="C34:D34" type="none">
      <formula1>0</formula1>
      <formula2>0</formula2>
    </dataValidation>
    <dataValidation allowBlank="true" operator="between" prompt="The temporary increase in the height of the sea due to extreme meteorological conditions (low atmospheric pressure and/or strong winds) (IPCC)&#10;" promptTitle="Storm surge" showDropDown="false" showErrorMessage="true" showInputMessage="true" sqref="C36:D36" type="none">
      <formula1>0</formula1>
      <formula2>0</formula2>
    </dataValidation>
    <dataValidation allowBlank="true" operator="between" prompt="Sudden electrical discharges manifested by a flash of light (lightning) and a sharp or rumbling sound (thunder) (WMO)" promptTitle="Lightning / thunderstorm" showDropDown="false" showErrorMessage="true" showInputMessage="true" sqref="C37:D37" type="none">
      <formula1>0</formula1>
      <formula2>0</formula2>
    </dataValidation>
    <dataValidation allowBlank="true" operator="between" prompt="A mass of material that has moved downhill by gravity, often assisted by water when the material is saturated. The movement of soil, rock, or debris down a slope can occur rapidly, or may involve slow, gradual failure (WMO)" promptTitle="Landslide" showDropDown="false" showErrorMessage="true" showInputMessage="true" sqref="C39:D39" type="none">
      <formula1>0</formula1>
      <formula2>0</formula2>
    </dataValidation>
    <dataValidation allowBlank="true" operator="between" prompt="Mass of snow and ice falling suddenly down a mountain slope and often taking with it earth, rocks and rubble of every description (WMO)" promptTitle="Avalanche" showDropDown="false" showErrorMessage="true" showInputMessage="true" sqref="C40:D40" type="none">
      <formula1>0</formula1>
      <formula2>0</formula2>
    </dataValidation>
    <dataValidation allowBlank="true" operator="between" prompt="The sudden and very rapid downslope movement of unsorted mass of rock and soil due to heavy rain or rapid snow/ice melt (UNISDR)" promptTitle="Rockfall" showDropDown="false" showErrorMessage="true" showInputMessage="true" sqref="C41:D41" type="none">
      <formula1>0</formula1>
      <formula2>0</formula2>
    </dataValidation>
    <dataValidation allowBlank="true" operator="between" prompt="Sinking of the ground due to groundwater removal, mining, dissolution of limestone, extraction of natural gas, earthquakes  (UNISDR)" promptTitle="Subsidence" showDropDown="false" showErrorMessage="true" showInputMessage="true" sqref="C42:D42" type="none">
      <formula1>0</formula1>
      <formula2>0</formula2>
    </dataValidation>
    <dataValidation allowBlank="true" operator="between" prompt="Any uncontrolled and non-prescribed combustion or burning of plants in a natural setting such as a forest, grassland, brush land or tundra, which consumes the natural fuels and spreads based on environmental conditions (UNISDR)" promptTitle="Wild fires" showDropDown="false" showErrorMessage="true" showInputMessage="true" sqref="C43:D43 C68:D68 C132:D132" type="none">
      <formula1>0</formula1>
      <formula2>0</formula2>
    </dataValidation>
    <dataValidation allowBlank="true" operator="between" prompt="Wild fire in forested/wooded area (UNISDR)" promptTitle="Forest fire" showDropDown="false" showErrorMessage="true" showInputMessage="true" sqref="C44:D44" type="none">
      <formula1>0</formula1>
      <formula2>0</formula2>
    </dataValidation>
    <dataValidation allowBlank="true" operator="between" prompt="Wild fire in a non-wooded area such as bush, grassland, scrub or pasture (UNISDR)" promptTitle="Land fire" showDropDown="false" showErrorMessage="true" showInputMessage="true" sqref="C45:D45" type="none">
      <formula1>0</formula1>
      <formula2>0</formula2>
    </dataValidation>
    <dataValidation allowBlank="true" operator="between" prompt="Changes of the usual chemical composition  of air, water, soil, e.g. change of the CO2 atmospheric concentrations, ocean acidification, salt water intrusion" promptTitle="Chemical change" showDropDown="false" showErrorMessage="true" showInputMessage="true" sqref="C46:D46 C56:D56" type="none">
      <formula1>0</formula1>
      <formula2>0</formula2>
    </dataValidation>
    <dataValidation allowBlank="true" operator="between" prompt="The ability of systems, institutions, humans, and other organisms to adjust to potential damage, to take advantage of opportunities, or to respond to consequences (IPCC)" promptTitle="Adaptive capacity" showDropDown="false" showErrorMessage="true" showInputMessage="true" sqref="J58 F72" type="none">
      <formula1>0</formula1>
      <formula2>0</formula2>
    </dataValidation>
    <dataValidation allowBlank="true" operator="between" showDropDown="false" showErrorMessage="true" showInputMessage="true" sqref="E56:F56" type="list">
      <formula1>HazardLevel</formula1>
      <formula2>0</formula2>
    </dataValidation>
    <dataValidation allowBlank="true" operator="between" showDropDown="false" showErrorMessage="true" showInputMessage="true" sqref="G56:H56" type="list">
      <formula1>ExpectedChange</formula1>
      <formula2>0</formula2>
    </dataValidation>
    <dataValidation allowBlank="true" operator="between" showDropDown="false" showErrorMessage="true" showInputMessage="true" sqref="E16:F55 F61:F69 G75:G87" type="list">
      <formula1>"[Please choose],Low,Moderate,High,Not known"</formula1>
      <formula2>0</formula2>
    </dataValidation>
    <dataValidation allowBlank="true" operator="between" showDropDown="false" showErrorMessage="true" showInputMessage="true" sqref="G16:H55" type="list">
      <formula1>"[Please choose],Increase,Decrease,No change,Not known"</formula1>
      <formula2>0</formula2>
    </dataValidation>
    <dataValidation allowBlank="true" operator="between" prompt="Process undertaken by public authorities to identify, evaluate and decide on different options for the use of land, and the subsequent formulation and promulgation of plans or regulations that describe the permitted or acceptable uses." promptTitle="Land use planning" showDropDown="false" showErrorMessage="true" showInputMessage="true" sqref="C80:D80" type="none">
      <formula1>0</formula1>
      <formula2>0</formula2>
    </dataValidation>
    <dataValidation allowBlank="true" operator="between" prompt="Includes land classified/designated for agriculture &amp; forestry use, as well as organisations and industries linked to creation and production within and surrounding the boundaries of the municipality." promptTitle="Agriculture &amp; forestry" showDropDown="false" showErrorMessage="true" showInputMessage="true" sqref="C81:D81" type="none">
      <formula1>0</formula1>
      <formula2>0</formula2>
    </dataValidation>
    <dataValidation allowBlank="true" operator="between" prompt="Environment refers to green and blue landscapes, air quality, including urban hinterland; Biodiversity refers to the variety of life in a specific region, measurable as the variety within species, between species, and the variety of ecosystems.&#10;" promptTitle="Environmnet &amp; biodiversity" showDropDown="false" showErrorMessage="true" showInputMessage="true" sqref="C82:D82" type="none">
      <formula1>0</formula1>
      <formula2>0</formula2>
    </dataValidation>
    <dataValidation allowBlank="true" operator="between" prompt="Refers to the operation of the civil protection and emergency services  by or on behalf of public authorities and includes local disaster risk reduction and management (i.e. capacity building, coordination, equipment, emergency planning etc.)." promptTitle="Civil protection &amp; emergency" showDropDown="false" showErrorMessage="true" showInputMessage="true" sqref="C84:D84" type="none">
      <formula1>0</formula1>
      <formula2>0</formula2>
    </dataValidation>
    <dataValidation allowBlank="true" operator="between" prompt="Exposure to living organisms and their toxic substances or vector-borne diseases that they may carry; examples are venomous wildlife and insects, poisonous plants, mosquitoes carrying disease-causing agents (UNISDR)" promptTitle="Biological hazards" showDropDown="false" showErrorMessage="true" showInputMessage="true" sqref="C50:D50" type="none">
      <formula1>0</formula1>
      <formula2>0</formula2>
    </dataValidation>
    <dataValidation allowBlank="true" operator="between" prompt="The mixing of saltwater with freshwater which can occur in either surface- water or groundwater bodies (OECD)" promptTitle="Saltwater intrusion" showDropDown="false" showErrorMessage="true" showInputMessage="true" sqref="C47:D47" type="none">
      <formula1>0</formula1>
      <formula2>0</formula2>
    </dataValidation>
    <dataValidation allowBlank="true" operator="between" prompt="A reduction in the pH of the ocean over an extended period, typically decades or longer, which is caused primarily by uptake of carbon dioxide from the atmosphere, but can also be caused by other chemical additions or subtractions from the ocean (IPCC)" promptTitle="Ocean acidification" showDropDown="false" showErrorMessage="true" showInputMessage="true" sqref="C48:D48" type="none">
      <formula1>0</formula1>
      <formula2>0</formula2>
    </dataValidation>
    <dataValidation allowBlank="true" operator="between" prompt="[tbd]" promptTitle="Atmospheric CO2 concentrations" showDropDown="false" showErrorMessage="true" showInputMessage="true" sqref="C49:D49" type="none">
      <formula1>0</formula1>
      <formula2>0</formula2>
    </dataValidation>
    <dataValidation allowBlank="true" operator="between" prompt="Diseases caused by microorganisms, biotoxins and toxic contaminants, which lead to illnesses such as cholera, typhoid fever and severe gastrointestinal problems; outbreaks occur after floods, drought which change the concentrations of effluent pathogens" promptTitle="Water-borne disease" showDropDown="false" showErrorMessage="true" showInputMessage="true" sqref="C51:D51" type="none">
      <formula1>0</formula1>
      <formula2>0</formula2>
    </dataValidation>
    <dataValidation allowBlank="true" operator="between" prompt="Infections transmitted by the bite of infected arthropod species, such as mosquitoes, ticks, bugs and flies when their widespread occurrence and sensitivity id due to climatic factors (JRC)" promptTitle="Vector-borne disease" showDropDown="false" showErrorMessage="true" showInputMessage="true" sqref="C52:D52" type="none">
      <formula1>0</formula1>
      <formula2>0</formula2>
    </dataValidation>
    <dataValidation allowBlank="true" operator="between" prompt="Diseases caused by pathogens and transmitted through the air" promptTitle="Airborne disease" showDropDown="false" showErrorMessage="true" showInputMessage="true" sqref="C53:D53" type="none">
      <formula1>0</formula1>
      <formula2>0</formula2>
    </dataValidation>
    <dataValidation allowBlank="true" operator="between" promptTitle="Insect infestation" showDropDown="false" showErrorMessage="true" showInputMessage="true" sqref="C54:D54" type="none">
      <formula1>0</formula1>
      <formula2>0</formula2>
    </dataValidation>
    <dataValidation allowBlank="true" operator="between" showDropDown="false" showErrorMessage="true" showInputMessage="true" sqref="I16:I55" type="list">
      <formula1>"Short-term,Mid-term,Long-term,Not known"</formula1>
      <formula2>0</formula2>
    </dataValidation>
    <dataValidation allowBlank="true" operator="between" showDropDown="false" showErrorMessage="true" showInputMessage="true" sqref="F75:F87" type="list">
      <formula1>'drop-down '!$B$254:$B$258</formula1>
      <formula2>0</formula2>
    </dataValidation>
    <dataValidation allowBlank="true" operator="between" showDropDown="false" showErrorMessage="true" showInputMessage="true" sqref="E61:E69" type="list">
      <formula1>'drop-down '!$B$25:$B$40</formula1>
      <formula2>0</formula2>
    </dataValidation>
    <dataValidation allowBlank="true" operator="between" showDropDown="false" showErrorMessage="true" showInputMessage="true" sqref="E93:E100" type="list">
      <formula1>'drop-down '!$B$44:$B$56</formula1>
      <formula2>0</formula2>
    </dataValidation>
  </dataValidations>
  <hyperlinks>
    <hyperlink ref="J1" location="Home!A1" display="y HOME"/>
  </hyperlinks>
  <printOptions headings="false" gridLines="false" gridLinesSet="true" horizontalCentered="true" verticalCentered="false"/>
  <pageMargins left="0.236111111111111" right="0.236111111111111" top="0.315277777777778" bottom="0.236111111111111" header="0.511805555555555" footer="0.511805555555555"/>
  <pageSetup paperSize="9" scale="100" firstPageNumber="0" fitToWidth="1" fitToHeight="2" pageOrder="downThenOver" orientation="portrait" blackAndWhite="false" draft="false" cellComments="none" useFirstPageNumber="false" horizontalDpi="300" verticalDpi="300" copies="1"/>
  <headerFooter differentFirst="false" differentOddEven="false">
    <oddHeader/>
    <oddFooter/>
  </headerFooter>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21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21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215">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21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6" name="">
              <controlPr defaultSize="0" locked="1" autoFill="0" autoLine="0" autoPict="0" print="true" altText="Check Box 21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6" r:id="rId7" name="">
              <controlPr defaultSize="0" locked="1" autoFill="0" autoLine="0" autoPict="0" print="true" altText="Check Box 21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7" r:id="rId8" name="">
              <controlPr defaultSize="0" locked="1" autoFill="0" autoLine="0" autoPict="0" print="true" altText="Check Box 21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8" r:id="rId9" name="">
              <controlPr defaultSize="0" locked="1" autoFill="0" autoLine="0" autoPict="0" print="true" altText="Check Box 22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9" r:id="rId10" name="">
              <controlPr defaultSize="0" locked="1" autoFill="0" autoLine="0" autoPict="0" print="true" altText="Check Box 22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0" r:id="rId11" name="">
              <controlPr defaultSize="0" locked="1" autoFill="0" autoLine="0" autoPict="0" print="true" altText="Check Box 22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1" r:id="rId12" name="">
              <controlPr defaultSize="0" locked="1" autoFill="0" autoLine="0" autoPict="0" print="true" altText="Check Box 22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2" r:id="rId13" name="">
              <controlPr defaultSize="0" locked="1" autoFill="0" autoLine="0" autoPict="0" print="true" altText="Check Box 22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3" r:id="rId14" name="">
              <controlPr defaultSize="0" locked="1" autoFill="0" autoLine="0" autoPict="0" print="true" altText="Check Box 225">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4" r:id="rId15" name="">
              <controlPr defaultSize="0" locked="1" autoFill="0" autoLine="0" autoPict="0" print="true" altText="Check Box 22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5" r:id="rId16" name="">
              <controlPr defaultSize="0" locked="1" autoFill="0" autoLine="0" autoPict="0" print="true" altText="Check Box 22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6" r:id="rId17" name="">
              <controlPr defaultSize="0" locked="1" autoFill="0" autoLine="0" autoPict="0" print="true" altText="Check Box 22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7" r:id="rId18" name="">
              <controlPr defaultSize="0" locked="1" autoFill="0" autoLine="0" autoPict="0" print="true" altText="Check Box 22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8" r:id="rId19" name="">
              <controlPr defaultSize="0" locked="1" autoFill="0" autoLine="0" autoPict="0" print="true" altText="Check Box 23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9" r:id="rId20" name="">
              <controlPr defaultSize="0" locked="1" autoFill="0" autoLine="0" autoPict="0" print="true" altText="Check Box 23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0" r:id="rId21" name="">
              <controlPr defaultSize="0" locked="1" autoFill="0" autoLine="0" autoPict="0" print="true" altText="Check Box 25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1" r:id="rId22" name="">
              <controlPr defaultSize="0" locked="1" autoFill="0" autoLine="0" autoPict="0" print="true" altText="Check Box 25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2" r:id="rId23" name="">
              <controlPr defaultSize="0" locked="1" autoFill="0" autoLine="0" autoPict="0" print="true" altText="Check Box 255">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3" r:id="rId24" name="">
              <controlPr defaultSize="0" locked="1" autoFill="0" autoLine="0" autoPict="0" print="true" altText="Check Box 25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4" r:id="rId25" name="">
              <controlPr defaultSize="0" locked="1" autoFill="0" autoLine="0" autoPict="0" print="true" altText="Check Box 25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5" r:id="rId26" name="">
              <controlPr defaultSize="0" locked="1" autoFill="0" autoLine="0" autoPict="0" print="true" altText="Check Box 25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6" r:id="rId27" name="">
              <controlPr defaultSize="0" locked="1" autoFill="0" autoLine="0" autoPict="0" print="true" altText="Check Box 25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7" r:id="rId28" name="">
              <controlPr defaultSize="0" locked="1" autoFill="0" autoLine="0" autoPict="0" print="true" altText="Check Box 26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8" r:id="rId29" name="">
              <controlPr defaultSize="0" locked="1" autoFill="0" autoLine="0" autoPict="0" print="true" altText="Check Box 26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9" r:id="rId30" name="">
              <controlPr defaultSize="0" locked="1" autoFill="0" autoLine="0" autoPict="0" print="true" altText="Check Box 26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0" r:id="rId31" name="">
              <controlPr defaultSize="0" locked="1" autoFill="0" autoLine="0" autoPict="0" print="true" altText="Check Box 26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1" r:id="rId32" name="">
              <controlPr defaultSize="0" locked="1" autoFill="0" autoLine="0" autoPict="0" print="true" altText="Check Box 26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2" r:id="rId33" name="">
              <controlPr defaultSize="0" locked="1" autoFill="0" autoLine="0" autoPict="0" print="true" altText="Check Box 26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3" r:id="rId34" name="">
              <controlPr defaultSize="0" locked="1" autoFill="0" autoLine="0" autoPict="0" print="true" altText="Check Box 26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4" r:id="rId35" name="">
              <controlPr defaultSize="0" locked="1" autoFill="0" autoLine="0" autoPict="0" print="true" altText="Check Box 26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5" r:id="rId36" name="">
              <controlPr defaultSize="0" locked="1" autoFill="0" autoLine="0" autoPict="0" print="true" altText="Check Box 26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6" r:id="rId37" name="">
              <controlPr defaultSize="0" locked="1" autoFill="0" autoLine="0" autoPict="0" print="true" altText="Check Box 27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7" r:id="rId38" name="">
              <controlPr defaultSize="0" locked="1" autoFill="0" autoLine="0" autoPict="0" print="true" altText="Check Box 27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8" r:id="rId39" name="">
              <controlPr defaultSize="0" locked="1" autoFill="0" autoLine="0" autoPict="0" print="true" altText="Check Box 27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9" r:id="rId40" name="">
              <controlPr defaultSize="0" locked="1" autoFill="0" autoLine="0" autoPict="0" print="true" altText="Check Box 27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0" r:id="rId41" name="">
              <controlPr defaultSize="0" locked="1" autoFill="0" autoLine="0" autoPict="0" print="true" altText="Check Box 27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1" r:id="rId42" name="">
              <controlPr defaultSize="0" locked="1" autoFill="0" autoLine="0" autoPict="0" print="true" altText="Check Box 27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2" r:id="rId43" name="">
              <controlPr defaultSize="0" locked="1" autoFill="0" autoLine="0" autoPict="0" print="true" altText="Check Box 278">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883B"/>
    <pageSetUpPr fitToPage="true"/>
  </sheetPr>
  <dimension ref="A1:DP94"/>
  <sheetViews>
    <sheetView showFormulas="false" showGridLines="false" showRowColHeaders="true" showZeros="true" rightToLeft="false" tabSelected="false" showOutlineSymbols="true" defaultGridColor="true" view="normal" topLeftCell="A1" colorId="64" zoomScale="80" zoomScaleNormal="80" zoomScalePageLayoutView="20" workbookViewId="0">
      <pane xSplit="0" ySplit="5" topLeftCell="A6" activePane="bottomLeft" state="frozen"/>
      <selection pane="topLeft" activeCell="A1" activeCellId="0" sqref="A1"/>
      <selection pane="bottomLeft" activeCell="N31" activeCellId="0" sqref="N31"/>
    </sheetView>
  </sheetViews>
  <sheetFormatPr defaultColWidth="9.9921875" defaultRowHeight="17.25" zeroHeight="true" outlineLevelRow="1" outlineLevelCol="0"/>
  <cols>
    <col collapsed="false" customWidth="true" hidden="false" outlineLevel="0" max="1" min="1" style="521" width="2.87"/>
    <col collapsed="false" customWidth="true" hidden="false" outlineLevel="0" max="2" min="2" style="521" width="43.13"/>
    <col collapsed="false" customWidth="true" hidden="false" outlineLevel="0" max="3" min="3" style="521" width="32.51"/>
    <col collapsed="false" customWidth="true" hidden="false" outlineLevel="0" max="4" min="4" style="521" width="16.13"/>
    <col collapsed="false" customWidth="true" hidden="false" outlineLevel="0" max="5" min="5" style="521" width="21.63"/>
    <col collapsed="false" customWidth="true" hidden="false" outlineLevel="0" max="6" min="6" style="521" width="4.13"/>
    <col collapsed="false" customWidth="true" hidden="false" outlineLevel="0" max="7" min="7" style="521" width="31.63"/>
    <col collapsed="false" customWidth="true" hidden="false" outlineLevel="0" max="8" min="8" style="521" width="21.63"/>
    <col collapsed="false" customWidth="true" hidden="false" outlineLevel="0" max="9" min="9" style="521" width="19.38"/>
    <col collapsed="false" customWidth="true" hidden="false" outlineLevel="0" max="10" min="10" style="521" width="17.12"/>
    <col collapsed="false" customWidth="true" hidden="false" outlineLevel="0" max="11" min="11" style="521" width="2.62"/>
    <col collapsed="false" customWidth="true" hidden="false" outlineLevel="0" max="12" min="12" style="521" width="12.63"/>
    <col collapsed="false" customWidth="true" hidden="false" outlineLevel="0" max="13" min="13" style="521" width="15.87"/>
    <col collapsed="false" customWidth="true" hidden="false" outlineLevel="0" max="14" min="14" style="521" width="16.13"/>
    <col collapsed="false" customWidth="true" hidden="false" outlineLevel="0" max="16" min="15" style="521" width="2"/>
    <col collapsed="false" customWidth="true" hidden="true" outlineLevel="0" max="17" min="17" style="521" width="14.13"/>
    <col collapsed="false" customWidth="true" hidden="true" outlineLevel="0" max="18" min="18" style="521" width="1.62"/>
    <col collapsed="false" customWidth="true" hidden="true" outlineLevel="0" max="19" min="19" style="521" width="2"/>
    <col collapsed="false" customWidth="true" hidden="true" outlineLevel="0" max="20" min="20" style="521" width="14.13"/>
    <col collapsed="false" customWidth="true" hidden="true" outlineLevel="0" max="21" min="21" style="521" width="2"/>
    <col collapsed="false" customWidth="true" hidden="true" outlineLevel="0" max="24" min="22" style="521" width="11.5"/>
    <col collapsed="false" customWidth="true" hidden="true" outlineLevel="0" max="25" min="25" style="521" width="2"/>
    <col collapsed="false" customWidth="true" hidden="true" outlineLevel="0" max="28" min="26" style="521" width="11.5"/>
    <col collapsed="false" customWidth="true" hidden="true" outlineLevel="0" max="29" min="29" style="521" width="2"/>
    <col collapsed="false" customWidth="true" hidden="true" outlineLevel="0" max="32" min="30" style="521" width="11.5"/>
    <col collapsed="false" customWidth="true" hidden="true" outlineLevel="0" max="33" min="33" style="521" width="1.87"/>
    <col collapsed="false" customWidth="true" hidden="true" outlineLevel="0" max="34" min="34" style="522" width="11.38"/>
    <col collapsed="false" customWidth="true" hidden="true" outlineLevel="0" max="35" min="35" style="521" width="1.87"/>
    <col collapsed="false" customWidth="true" hidden="true" outlineLevel="0" max="36" min="36" style="521" width="11.5"/>
    <col collapsed="false" customWidth="false" hidden="true" outlineLevel="0" max="37" min="37" style="521" width="10"/>
    <col collapsed="false" customWidth="true" hidden="true" outlineLevel="0" max="38" min="38" style="521" width="12.38"/>
    <col collapsed="false" customWidth="true" hidden="true" outlineLevel="0" max="120" min="39" style="521" width="10.5"/>
    <col collapsed="false" customWidth="false" hidden="true" outlineLevel="0" max="1024" min="121" style="521" width="10"/>
  </cols>
  <sheetData>
    <row r="1" s="523" customFormat="true" ht="54.75" hidden="false" customHeight="true" outlineLevel="0" collapsed="false">
      <c r="A1" s="29" t="s">
        <v>344</v>
      </c>
      <c r="B1" s="29"/>
      <c r="C1" s="29"/>
      <c r="D1" s="29"/>
      <c r="E1" s="29"/>
      <c r="F1" s="29"/>
      <c r="G1" s="29"/>
      <c r="H1" s="29"/>
      <c r="I1" s="29"/>
      <c r="J1" s="29"/>
      <c r="K1" s="216"/>
      <c r="L1" s="216"/>
      <c r="M1" s="216"/>
      <c r="N1" s="32" t="s">
        <v>4</v>
      </c>
      <c r="O1" s="216"/>
      <c r="P1" s="216"/>
      <c r="Q1" s="216"/>
      <c r="R1" s="216"/>
      <c r="S1" s="216"/>
      <c r="T1" s="216"/>
      <c r="U1" s="216"/>
      <c r="V1" s="216"/>
      <c r="W1" s="216"/>
      <c r="X1" s="216"/>
      <c r="Y1" s="29"/>
      <c r="Z1" s="29"/>
      <c r="AA1" s="29"/>
      <c r="AB1" s="29"/>
      <c r="AC1" s="29"/>
      <c r="AD1" s="29"/>
      <c r="AE1" s="29"/>
      <c r="AF1" s="29"/>
      <c r="AG1" s="29"/>
      <c r="AH1" s="216"/>
      <c r="AI1" s="216"/>
      <c r="AK1" s="524"/>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527" customFormat="true" ht="21" hidden="false" customHeight="true" outlineLevel="0" collapsed="false">
      <c r="A6" s="34" t="s">
        <v>5</v>
      </c>
      <c r="B6" s="34" t="s">
        <v>345</v>
      </c>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525"/>
      <c r="AK6" s="526"/>
    </row>
    <row r="7" s="260" customFormat="true" ht="16.5" hidden="false" customHeight="true" outlineLevel="0" collapsed="false">
      <c r="A7" s="528" t="s">
        <v>5</v>
      </c>
      <c r="B7" s="529" t="s">
        <v>346</v>
      </c>
      <c r="C7" s="529"/>
      <c r="D7" s="529"/>
      <c r="E7" s="529"/>
      <c r="F7" s="529"/>
      <c r="G7" s="529"/>
      <c r="H7" s="529"/>
      <c r="I7" s="529"/>
      <c r="J7" s="529"/>
      <c r="K7" s="529"/>
      <c r="L7" s="529"/>
      <c r="M7" s="529"/>
      <c r="N7" s="530"/>
      <c r="O7" s="530"/>
      <c r="P7" s="531"/>
      <c r="Q7" s="530"/>
      <c r="R7" s="530"/>
      <c r="S7" s="530"/>
      <c r="T7" s="530"/>
      <c r="U7" s="530"/>
      <c r="V7" s="530"/>
      <c r="W7" s="530"/>
      <c r="X7" s="532"/>
      <c r="Y7" s="532"/>
      <c r="Z7" s="532"/>
      <c r="AA7" s="532"/>
      <c r="AB7" s="532"/>
      <c r="AC7" s="532"/>
      <c r="AD7" s="362"/>
      <c r="AE7" s="362"/>
      <c r="AF7" s="362"/>
      <c r="AG7" s="362"/>
      <c r="AH7" s="533"/>
      <c r="AI7" s="43"/>
      <c r="AJ7" s="534"/>
    </row>
    <row r="8" s="260" customFormat="true" ht="18" hidden="false" customHeight="true" outlineLevel="0" collapsed="false">
      <c r="A8" s="528"/>
      <c r="B8" s="535" t="s">
        <v>347</v>
      </c>
      <c r="C8" s="529"/>
      <c r="D8" s="529"/>
      <c r="E8" s="529"/>
      <c r="F8" s="529"/>
      <c r="G8" s="529"/>
      <c r="H8" s="529"/>
      <c r="I8" s="529"/>
      <c r="J8" s="529"/>
      <c r="K8" s="529"/>
      <c r="L8" s="529"/>
      <c r="M8" s="529"/>
      <c r="N8" s="530"/>
      <c r="O8" s="530"/>
      <c r="P8" s="530"/>
      <c r="Q8" s="530"/>
      <c r="R8" s="530"/>
      <c r="S8" s="530"/>
      <c r="T8" s="530"/>
      <c r="U8" s="530"/>
      <c r="V8" s="530"/>
      <c r="W8" s="530"/>
      <c r="X8" s="532"/>
      <c r="Y8" s="532"/>
      <c r="Z8" s="532"/>
      <c r="AA8" s="532"/>
      <c r="AB8" s="532"/>
      <c r="AC8" s="532"/>
      <c r="AD8" s="362"/>
      <c r="AE8" s="362"/>
      <c r="AF8" s="362"/>
      <c r="AG8" s="362"/>
      <c r="AH8" s="533"/>
      <c r="AI8" s="43"/>
      <c r="AJ8" s="534"/>
    </row>
    <row r="9" s="260" customFormat="true" ht="18" hidden="false" customHeight="true" outlineLevel="0" collapsed="false">
      <c r="A9" s="528"/>
      <c r="B9" s="536" t="s">
        <v>348</v>
      </c>
      <c r="C9" s="536" t="s">
        <v>349</v>
      </c>
      <c r="D9" s="536"/>
      <c r="E9" s="536" t="s">
        <v>350</v>
      </c>
      <c r="F9" s="536" t="s">
        <v>351</v>
      </c>
      <c r="G9" s="536"/>
      <c r="H9" s="536" t="s">
        <v>352</v>
      </c>
      <c r="I9" s="536" t="s">
        <v>353</v>
      </c>
      <c r="J9" s="536" t="s">
        <v>354</v>
      </c>
      <c r="K9" s="536" t="s">
        <v>355</v>
      </c>
      <c r="L9" s="536"/>
      <c r="M9" s="529"/>
      <c r="N9" s="530"/>
      <c r="O9" s="530"/>
      <c r="P9" s="530"/>
      <c r="Q9" s="530"/>
      <c r="R9" s="530"/>
      <c r="S9" s="530"/>
      <c r="T9" s="530"/>
      <c r="U9" s="530"/>
      <c r="V9" s="530"/>
      <c r="W9" s="530"/>
      <c r="X9" s="532"/>
      <c r="Y9" s="532"/>
      <c r="Z9" s="532"/>
      <c r="AA9" s="532"/>
      <c r="AB9" s="532"/>
      <c r="AC9" s="532"/>
      <c r="AD9" s="362"/>
      <c r="AE9" s="362"/>
      <c r="AF9" s="362"/>
      <c r="AG9" s="362"/>
      <c r="AH9" s="533"/>
      <c r="AI9" s="43"/>
      <c r="AJ9" s="534"/>
    </row>
    <row r="10" s="260" customFormat="true" ht="18" hidden="false" customHeight="true" outlineLevel="0" collapsed="false">
      <c r="A10" s="528"/>
      <c r="B10" s="537"/>
      <c r="C10" s="538"/>
      <c r="D10" s="538"/>
      <c r="E10" s="539" t="s">
        <v>356</v>
      </c>
      <c r="F10" s="540"/>
      <c r="G10" s="540"/>
      <c r="H10" s="541"/>
      <c r="I10" s="541"/>
      <c r="J10" s="541"/>
      <c r="K10" s="542"/>
      <c r="L10" s="542"/>
      <c r="M10" s="529"/>
      <c r="N10" s="530"/>
      <c r="O10" s="530"/>
      <c r="P10" s="530"/>
      <c r="Q10" s="530"/>
      <c r="R10" s="530"/>
      <c r="S10" s="530"/>
      <c r="T10" s="530"/>
      <c r="U10" s="530"/>
      <c r="V10" s="530"/>
      <c r="W10" s="530"/>
      <c r="X10" s="532"/>
      <c r="Y10" s="532"/>
      <c r="Z10" s="532"/>
      <c r="AA10" s="532"/>
      <c r="AB10" s="532"/>
      <c r="AC10" s="532"/>
      <c r="AD10" s="362"/>
      <c r="AE10" s="362"/>
      <c r="AF10" s="362"/>
      <c r="AG10" s="362"/>
      <c r="AH10" s="533"/>
      <c r="AI10" s="43"/>
      <c r="AJ10" s="534"/>
    </row>
    <row r="11" s="260" customFormat="true" ht="18" hidden="false" customHeight="true" outlineLevel="1" collapsed="false">
      <c r="A11" s="528"/>
      <c r="B11" s="543"/>
      <c r="C11" s="539"/>
      <c r="D11" s="539"/>
      <c r="E11" s="539" t="s">
        <v>356</v>
      </c>
      <c r="F11" s="539"/>
      <c r="G11" s="539"/>
      <c r="H11" s="544"/>
      <c r="I11" s="544"/>
      <c r="J11" s="544"/>
      <c r="K11" s="545"/>
      <c r="L11" s="545"/>
      <c r="M11" s="529"/>
      <c r="N11" s="530"/>
      <c r="O11" s="530"/>
      <c r="P11" s="530"/>
      <c r="Q11" s="530"/>
      <c r="R11" s="530"/>
      <c r="S11" s="530"/>
      <c r="T11" s="530"/>
      <c r="U11" s="530"/>
      <c r="V11" s="530"/>
      <c r="W11" s="530"/>
      <c r="X11" s="532"/>
      <c r="Y11" s="532"/>
      <c r="Z11" s="532"/>
      <c r="AA11" s="532"/>
      <c r="AB11" s="532"/>
      <c r="AC11" s="532"/>
      <c r="AD11" s="362"/>
      <c r="AE11" s="362"/>
      <c r="AF11" s="362"/>
      <c r="AG11" s="362"/>
      <c r="AH11" s="533"/>
      <c r="AI11" s="43"/>
      <c r="AJ11" s="534"/>
    </row>
    <row r="12" s="260" customFormat="true" ht="18" hidden="false" customHeight="true" outlineLevel="1" collapsed="false">
      <c r="A12" s="528"/>
      <c r="B12" s="543"/>
      <c r="C12" s="539"/>
      <c r="D12" s="539"/>
      <c r="E12" s="539" t="s">
        <v>356</v>
      </c>
      <c r="F12" s="539"/>
      <c r="G12" s="539"/>
      <c r="H12" s="544"/>
      <c r="I12" s="544"/>
      <c r="J12" s="544"/>
      <c r="K12" s="545"/>
      <c r="L12" s="545"/>
      <c r="M12" s="529"/>
      <c r="N12" s="530"/>
      <c r="O12" s="530"/>
      <c r="P12" s="530"/>
      <c r="Q12" s="530"/>
      <c r="R12" s="530"/>
      <c r="S12" s="530"/>
      <c r="T12" s="530"/>
      <c r="U12" s="530"/>
      <c r="V12" s="530"/>
      <c r="W12" s="530"/>
      <c r="X12" s="532"/>
      <c r="Y12" s="532"/>
      <c r="Z12" s="532"/>
      <c r="AA12" s="532"/>
      <c r="AB12" s="532"/>
      <c r="AC12" s="532"/>
      <c r="AD12" s="362"/>
      <c r="AE12" s="362"/>
      <c r="AF12" s="362"/>
      <c r="AG12" s="362"/>
      <c r="AH12" s="533"/>
      <c r="AI12" s="43"/>
      <c r="AJ12" s="534"/>
    </row>
    <row r="13" s="260" customFormat="true" ht="18" hidden="false" customHeight="true" outlineLevel="0" collapsed="false">
      <c r="A13" s="528"/>
      <c r="B13" s="528"/>
      <c r="C13" s="529"/>
      <c r="D13" s="529"/>
      <c r="E13" s="529"/>
      <c r="F13" s="529"/>
      <c r="G13" s="529"/>
      <c r="H13" s="529"/>
      <c r="I13" s="529"/>
      <c r="J13" s="529"/>
      <c r="K13" s="529"/>
      <c r="L13" s="529"/>
      <c r="M13" s="529"/>
      <c r="N13" s="530"/>
      <c r="O13" s="530"/>
      <c r="P13" s="531"/>
      <c r="Q13" s="530"/>
      <c r="R13" s="530"/>
      <c r="S13" s="530"/>
      <c r="T13" s="530"/>
      <c r="U13" s="530"/>
      <c r="V13" s="530"/>
      <c r="W13" s="530"/>
      <c r="X13" s="532"/>
      <c r="Y13" s="532"/>
      <c r="Z13" s="532"/>
      <c r="AA13" s="532"/>
      <c r="AB13" s="532"/>
      <c r="AC13" s="532"/>
      <c r="AD13" s="362"/>
      <c r="AE13" s="362"/>
      <c r="AF13" s="362"/>
      <c r="AG13" s="362"/>
      <c r="AH13" s="533"/>
      <c r="AI13" s="43"/>
      <c r="AJ13" s="534"/>
    </row>
    <row r="14" s="260" customFormat="true" ht="18" hidden="false" customHeight="true" outlineLevel="0" collapsed="false">
      <c r="A14" s="528" t="s">
        <v>95</v>
      </c>
      <c r="B14" s="546" t="s">
        <v>357</v>
      </c>
      <c r="C14" s="529"/>
      <c r="D14" s="529"/>
      <c r="E14" s="529"/>
      <c r="F14" s="529"/>
      <c r="G14" s="529"/>
      <c r="H14" s="529"/>
      <c r="I14" s="529"/>
      <c r="J14" s="529"/>
      <c r="K14" s="529"/>
      <c r="L14" s="529"/>
      <c r="M14" s="529"/>
      <c r="N14" s="530"/>
      <c r="O14" s="530"/>
      <c r="P14" s="531"/>
      <c r="Q14" s="530"/>
      <c r="R14" s="530"/>
      <c r="S14" s="530"/>
      <c r="T14" s="530"/>
      <c r="U14" s="530"/>
      <c r="V14" s="530"/>
      <c r="W14" s="530"/>
      <c r="X14" s="532"/>
      <c r="Y14" s="532"/>
      <c r="Z14" s="532"/>
      <c r="AA14" s="532"/>
      <c r="AB14" s="532"/>
      <c r="AC14" s="532"/>
      <c r="AD14" s="362"/>
      <c r="AE14" s="362"/>
      <c r="AF14" s="362"/>
      <c r="AG14" s="362"/>
      <c r="AH14" s="533"/>
      <c r="AI14" s="43"/>
      <c r="AJ14" s="534"/>
    </row>
    <row r="15" s="260" customFormat="true" ht="18" hidden="false" customHeight="true" outlineLevel="0" collapsed="false">
      <c r="A15" s="528"/>
      <c r="B15" s="547" t="s">
        <v>358</v>
      </c>
      <c r="C15" s="529"/>
      <c r="D15" s="529"/>
      <c r="E15" s="529"/>
      <c r="F15" s="529"/>
      <c r="G15" s="529"/>
      <c r="H15" s="529"/>
      <c r="I15" s="529"/>
      <c r="J15" s="529"/>
      <c r="K15" s="529"/>
      <c r="L15" s="529"/>
      <c r="M15" s="529"/>
      <c r="N15" s="530"/>
      <c r="O15" s="530"/>
      <c r="P15" s="531"/>
      <c r="Q15" s="530"/>
      <c r="R15" s="530"/>
      <c r="S15" s="530"/>
      <c r="T15" s="530"/>
      <c r="U15" s="530"/>
      <c r="V15" s="530"/>
      <c r="W15" s="530"/>
      <c r="X15" s="532"/>
      <c r="Y15" s="532"/>
      <c r="Z15" s="532"/>
      <c r="AA15" s="532"/>
      <c r="AB15" s="532"/>
      <c r="AC15" s="532"/>
      <c r="AD15" s="362"/>
      <c r="AE15" s="362"/>
      <c r="AF15" s="362"/>
      <c r="AG15" s="362"/>
      <c r="AH15" s="533"/>
      <c r="AI15" s="43"/>
      <c r="AJ15" s="534"/>
    </row>
    <row r="16" s="260" customFormat="true" ht="18" hidden="false" customHeight="true" outlineLevel="0" collapsed="false">
      <c r="A16" s="528"/>
      <c r="B16" s="456" t="s">
        <v>348</v>
      </c>
      <c r="C16" s="456" t="s">
        <v>349</v>
      </c>
      <c r="D16" s="456"/>
      <c r="E16" s="548" t="s">
        <v>359</v>
      </c>
      <c r="F16" s="548" t="s">
        <v>360</v>
      </c>
      <c r="G16" s="548"/>
      <c r="H16" s="456" t="s">
        <v>352</v>
      </c>
      <c r="I16" s="548" t="s">
        <v>353</v>
      </c>
      <c r="J16" s="456" t="s">
        <v>361</v>
      </c>
      <c r="K16" s="456" t="s">
        <v>354</v>
      </c>
      <c r="L16" s="456"/>
      <c r="M16" s="548" t="s">
        <v>355</v>
      </c>
      <c r="N16" s="530"/>
      <c r="O16" s="530"/>
      <c r="P16" s="531"/>
      <c r="Q16" s="530"/>
      <c r="R16" s="530"/>
      <c r="S16" s="530"/>
      <c r="T16" s="530"/>
      <c r="U16" s="530"/>
      <c r="V16" s="530"/>
      <c r="W16" s="530"/>
      <c r="X16" s="532"/>
      <c r="Y16" s="532"/>
      <c r="Z16" s="532"/>
      <c r="AA16" s="532"/>
      <c r="AB16" s="532"/>
      <c r="AC16" s="532"/>
      <c r="AD16" s="362"/>
      <c r="AE16" s="362"/>
      <c r="AF16" s="362"/>
      <c r="AG16" s="362"/>
      <c r="AH16" s="533"/>
      <c r="AI16" s="43"/>
      <c r="AJ16" s="534"/>
    </row>
    <row r="17" s="260" customFormat="true" ht="18" hidden="false" customHeight="true" outlineLevel="0" collapsed="false">
      <c r="A17" s="528"/>
      <c r="B17" s="543"/>
      <c r="C17" s="549"/>
      <c r="D17" s="549"/>
      <c r="E17" s="539" t="s">
        <v>356</v>
      </c>
      <c r="F17" s="539"/>
      <c r="G17" s="539"/>
      <c r="H17" s="544"/>
      <c r="I17" s="541"/>
      <c r="J17" s="544"/>
      <c r="K17" s="539"/>
      <c r="L17" s="539"/>
      <c r="M17" s="539"/>
      <c r="N17" s="530"/>
      <c r="O17" s="530"/>
      <c r="P17" s="531"/>
      <c r="Q17" s="530"/>
      <c r="R17" s="530"/>
      <c r="S17" s="530"/>
      <c r="T17" s="530"/>
      <c r="U17" s="530"/>
      <c r="V17" s="530"/>
      <c r="W17" s="530"/>
      <c r="X17" s="532"/>
      <c r="Y17" s="532"/>
      <c r="Z17" s="532"/>
      <c r="AA17" s="532"/>
      <c r="AB17" s="532"/>
      <c r="AC17" s="532"/>
      <c r="AD17" s="362"/>
      <c r="AE17" s="362"/>
      <c r="AF17" s="362"/>
      <c r="AG17" s="362"/>
      <c r="AH17" s="533"/>
      <c r="AI17" s="43"/>
      <c r="AJ17" s="534"/>
    </row>
    <row r="18" s="260" customFormat="true" ht="18" hidden="false" customHeight="true" outlineLevel="0" collapsed="false">
      <c r="A18" s="528"/>
      <c r="B18" s="543"/>
      <c r="C18" s="549"/>
      <c r="D18" s="549"/>
      <c r="E18" s="539" t="s">
        <v>356</v>
      </c>
      <c r="F18" s="539"/>
      <c r="G18" s="539"/>
      <c r="H18" s="544"/>
      <c r="I18" s="541"/>
      <c r="J18" s="544"/>
      <c r="K18" s="539"/>
      <c r="L18" s="539"/>
      <c r="M18" s="539"/>
      <c r="N18" s="530"/>
      <c r="O18" s="530"/>
      <c r="P18" s="531"/>
      <c r="Q18" s="530"/>
      <c r="R18" s="530"/>
      <c r="S18" s="530"/>
      <c r="T18" s="530"/>
      <c r="U18" s="530"/>
      <c r="V18" s="530"/>
      <c r="W18" s="530"/>
      <c r="X18" s="532"/>
      <c r="Y18" s="532"/>
      <c r="Z18" s="532"/>
      <c r="AA18" s="532"/>
      <c r="AB18" s="532"/>
      <c r="AC18" s="532"/>
      <c r="AD18" s="362"/>
      <c r="AE18" s="362"/>
      <c r="AF18" s="362"/>
      <c r="AG18" s="362"/>
      <c r="AH18" s="533"/>
      <c r="AI18" s="43"/>
      <c r="AJ18" s="534"/>
    </row>
    <row r="19" s="260" customFormat="true" ht="18" hidden="false" customHeight="true" outlineLevel="0" collapsed="false">
      <c r="A19" s="528"/>
      <c r="B19" s="543"/>
      <c r="C19" s="549"/>
      <c r="D19" s="549"/>
      <c r="E19" s="539" t="s">
        <v>356</v>
      </c>
      <c r="F19" s="539"/>
      <c r="G19" s="539"/>
      <c r="H19" s="544"/>
      <c r="I19" s="541"/>
      <c r="J19" s="544"/>
      <c r="K19" s="539"/>
      <c r="L19" s="539"/>
      <c r="M19" s="539"/>
      <c r="N19" s="530"/>
      <c r="O19" s="530"/>
      <c r="P19" s="531"/>
      <c r="Q19" s="530"/>
      <c r="R19" s="530"/>
      <c r="S19" s="530"/>
      <c r="T19" s="530"/>
      <c r="U19" s="530"/>
      <c r="V19" s="530"/>
      <c r="W19" s="530"/>
      <c r="X19" s="532"/>
      <c r="Y19" s="532"/>
      <c r="Z19" s="532"/>
      <c r="AA19" s="532"/>
      <c r="AB19" s="532"/>
      <c r="AC19" s="532"/>
      <c r="AD19" s="362"/>
      <c r="AE19" s="362"/>
      <c r="AF19" s="362"/>
      <c r="AG19" s="362"/>
      <c r="AH19" s="533"/>
      <c r="AI19" s="43"/>
      <c r="AJ19" s="534"/>
    </row>
    <row r="20" s="260" customFormat="true" ht="18" hidden="false" customHeight="true" outlineLevel="0" collapsed="false">
      <c r="A20" s="528"/>
      <c r="B20" s="528"/>
      <c r="C20" s="529"/>
      <c r="D20" s="529"/>
      <c r="E20" s="529"/>
      <c r="F20" s="529"/>
      <c r="G20" s="529"/>
      <c r="H20" s="529"/>
      <c r="I20" s="529"/>
      <c r="J20" s="529"/>
      <c r="K20" s="529"/>
      <c r="L20" s="529"/>
      <c r="M20" s="529"/>
      <c r="N20" s="530"/>
      <c r="O20" s="530"/>
      <c r="P20" s="530"/>
      <c r="Q20" s="530"/>
      <c r="R20" s="530"/>
      <c r="S20" s="530"/>
      <c r="T20" s="530"/>
      <c r="U20" s="530"/>
      <c r="V20" s="530"/>
      <c r="W20" s="530"/>
      <c r="X20" s="532"/>
      <c r="Y20" s="532"/>
      <c r="Z20" s="532"/>
      <c r="AA20" s="532"/>
      <c r="AB20" s="532"/>
      <c r="AC20" s="532"/>
      <c r="AD20" s="362"/>
      <c r="AE20" s="362"/>
      <c r="AF20" s="362"/>
      <c r="AG20" s="362"/>
      <c r="AH20" s="533"/>
      <c r="AI20" s="43"/>
      <c r="AJ20" s="534"/>
    </row>
    <row r="21" s="260" customFormat="true" ht="18" hidden="false" customHeight="true" outlineLevel="0" collapsed="false">
      <c r="A21" s="528"/>
      <c r="B21" s="452" t="s">
        <v>34</v>
      </c>
      <c r="C21" s="550" t="s">
        <v>362</v>
      </c>
      <c r="D21" s="529"/>
      <c r="E21" s="529"/>
      <c r="F21" s="529"/>
      <c r="G21" s="529"/>
      <c r="H21" s="529"/>
      <c r="I21" s="529"/>
      <c r="J21" s="529"/>
      <c r="K21" s="529"/>
      <c r="L21" s="529"/>
      <c r="M21" s="529"/>
      <c r="N21" s="530"/>
      <c r="O21" s="530"/>
      <c r="P21" s="530"/>
      <c r="Q21" s="530"/>
      <c r="R21" s="530"/>
      <c r="S21" s="530"/>
      <c r="T21" s="530"/>
      <c r="U21" s="530"/>
      <c r="V21" s="530"/>
      <c r="W21" s="530"/>
      <c r="X21" s="532"/>
      <c r="Y21" s="532"/>
      <c r="Z21" s="532"/>
      <c r="AA21" s="532"/>
      <c r="AB21" s="532"/>
      <c r="AC21" s="532"/>
      <c r="AD21" s="362"/>
      <c r="AE21" s="362"/>
      <c r="AF21" s="362"/>
      <c r="AG21" s="362"/>
      <c r="AH21" s="533"/>
      <c r="AI21" s="43"/>
      <c r="AJ21" s="534"/>
    </row>
    <row r="22" s="260" customFormat="true" ht="18" hidden="true" customHeight="true" outlineLevel="1" collapsed="false">
      <c r="A22" s="528"/>
      <c r="B22" s="551"/>
      <c r="C22" s="551"/>
      <c r="D22" s="551"/>
      <c r="E22" s="551"/>
      <c r="F22" s="551"/>
      <c r="G22" s="551"/>
      <c r="H22" s="551"/>
      <c r="I22" s="551"/>
      <c r="J22" s="551"/>
      <c r="K22" s="551"/>
      <c r="L22" s="551"/>
      <c r="M22" s="529"/>
      <c r="N22" s="530"/>
      <c r="O22" s="530"/>
      <c r="P22" s="530"/>
      <c r="Q22" s="530"/>
      <c r="R22" s="530"/>
      <c r="S22" s="552"/>
      <c r="T22" s="553"/>
      <c r="U22" s="554"/>
      <c r="V22" s="532"/>
      <c r="W22" s="532"/>
      <c r="X22" s="532"/>
      <c r="Y22" s="532"/>
      <c r="Z22" s="532"/>
      <c r="AA22" s="532"/>
      <c r="AB22" s="532"/>
      <c r="AC22" s="532"/>
      <c r="AD22" s="362"/>
      <c r="AE22" s="362"/>
      <c r="AF22" s="362"/>
      <c r="AG22" s="362"/>
      <c r="AH22" s="533"/>
      <c r="AI22" s="43"/>
      <c r="AJ22" s="534"/>
    </row>
    <row r="23" s="260" customFormat="true" ht="18" hidden="true" customHeight="true" outlineLevel="1" collapsed="false">
      <c r="A23" s="528"/>
      <c r="B23" s="551"/>
      <c r="C23" s="551"/>
      <c r="D23" s="551"/>
      <c r="E23" s="551"/>
      <c r="F23" s="551"/>
      <c r="G23" s="551"/>
      <c r="H23" s="551"/>
      <c r="I23" s="551"/>
      <c r="J23" s="551"/>
      <c r="K23" s="551"/>
      <c r="L23" s="551"/>
      <c r="M23" s="529"/>
      <c r="N23" s="530"/>
      <c r="O23" s="530"/>
      <c r="P23" s="530"/>
      <c r="Q23" s="530"/>
      <c r="R23" s="530"/>
      <c r="S23" s="552"/>
      <c r="T23" s="553"/>
      <c r="U23" s="554"/>
      <c r="V23" s="532"/>
      <c r="W23" s="532"/>
      <c r="X23" s="532"/>
      <c r="Y23" s="532"/>
      <c r="Z23" s="532"/>
      <c r="AA23" s="532"/>
      <c r="AB23" s="532"/>
      <c r="AC23" s="532"/>
      <c r="AD23" s="362"/>
      <c r="AE23" s="362"/>
      <c r="AF23" s="362"/>
      <c r="AG23" s="362"/>
      <c r="AH23" s="533"/>
      <c r="AI23" s="43"/>
      <c r="AJ23" s="534"/>
    </row>
    <row r="24" s="260" customFormat="true" ht="18" hidden="true" customHeight="true" outlineLevel="1" collapsed="false">
      <c r="A24" s="528"/>
      <c r="B24" s="551"/>
      <c r="C24" s="551"/>
      <c r="D24" s="551"/>
      <c r="E24" s="551"/>
      <c r="F24" s="551"/>
      <c r="G24" s="551"/>
      <c r="H24" s="551"/>
      <c r="I24" s="551"/>
      <c r="J24" s="551"/>
      <c r="K24" s="551"/>
      <c r="L24" s="551"/>
      <c r="M24" s="555" t="str">
        <f aca="false">CONCATENATE(TEXT(1000-LEN(B22), "#")," chars left")</f>
        <v>1000 chars left</v>
      </c>
      <c r="N24" s="530"/>
      <c r="O24" s="530"/>
      <c r="P24" s="530"/>
      <c r="Q24" s="530"/>
      <c r="R24" s="530"/>
      <c r="S24" s="556"/>
      <c r="T24" s="553"/>
      <c r="U24" s="554"/>
      <c r="V24" s="532"/>
      <c r="W24" s="532"/>
      <c r="X24" s="532"/>
      <c r="Y24" s="532"/>
      <c r="Z24" s="532"/>
      <c r="AA24" s="532"/>
      <c r="AB24" s="532"/>
      <c r="AC24" s="532"/>
      <c r="AD24" s="362"/>
      <c r="AE24" s="362"/>
      <c r="AF24" s="362"/>
      <c r="AG24" s="362"/>
      <c r="AH24" s="533"/>
      <c r="AI24" s="43"/>
      <c r="AJ24" s="534"/>
    </row>
    <row r="25" s="260" customFormat="true" ht="18" hidden="false" customHeight="true" outlineLevel="0" collapsed="false">
      <c r="A25" s="528"/>
      <c r="B25" s="528"/>
      <c r="C25" s="529"/>
      <c r="D25" s="529"/>
      <c r="E25" s="529"/>
      <c r="F25" s="529"/>
      <c r="G25" s="529"/>
      <c r="H25" s="529"/>
      <c r="I25" s="529"/>
      <c r="J25" s="529"/>
      <c r="K25" s="529"/>
      <c r="L25" s="529"/>
      <c r="M25" s="529"/>
      <c r="N25" s="530"/>
      <c r="O25" s="530"/>
      <c r="P25" s="531"/>
      <c r="Q25" s="554"/>
      <c r="R25" s="554"/>
      <c r="S25" s="554"/>
      <c r="T25" s="554"/>
      <c r="U25" s="554"/>
      <c r="V25" s="532"/>
      <c r="W25" s="532"/>
      <c r="X25" s="532"/>
      <c r="Y25" s="532"/>
      <c r="Z25" s="532"/>
      <c r="AA25" s="532"/>
      <c r="AB25" s="532"/>
      <c r="AC25" s="532"/>
      <c r="AD25" s="362"/>
      <c r="AE25" s="362"/>
      <c r="AF25" s="362"/>
      <c r="AG25" s="362"/>
      <c r="AH25" s="533"/>
      <c r="AI25" s="43"/>
      <c r="AJ25" s="534"/>
    </row>
    <row r="26" s="527" customFormat="true" ht="21" hidden="false" customHeight="true" outlineLevel="0" collapsed="false">
      <c r="A26" s="34" t="s">
        <v>363</v>
      </c>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525"/>
      <c r="AK26" s="526"/>
    </row>
    <row r="27" s="405" customFormat="true" ht="21" hidden="false" customHeight="true" outlineLevel="0" collapsed="false">
      <c r="A27" s="557"/>
      <c r="B27" s="558" t="s">
        <v>364</v>
      </c>
      <c r="C27" s="559"/>
      <c r="D27" s="560"/>
      <c r="E27" s="560"/>
      <c r="F27" s="560"/>
      <c r="G27" s="560"/>
      <c r="H27" s="560"/>
      <c r="I27" s="560"/>
      <c r="J27" s="560"/>
      <c r="K27" s="560"/>
      <c r="L27" s="560"/>
      <c r="M27" s="560"/>
      <c r="N27" s="560"/>
      <c r="O27" s="560"/>
      <c r="P27" s="560"/>
      <c r="Q27" s="560"/>
      <c r="R27" s="560"/>
      <c r="S27" s="560"/>
      <c r="T27" s="560"/>
      <c r="U27" s="560"/>
      <c r="V27" s="352"/>
      <c r="W27" s="352"/>
      <c r="X27" s="352"/>
      <c r="Y27" s="352"/>
      <c r="Z27" s="352"/>
      <c r="AA27" s="352"/>
      <c r="AB27" s="352"/>
      <c r="AC27" s="352"/>
      <c r="AD27" s="352"/>
      <c r="AE27" s="352"/>
      <c r="AF27" s="352"/>
      <c r="AG27" s="352"/>
      <c r="AH27" s="561"/>
      <c r="AI27" s="352"/>
    </row>
    <row r="28" s="230" customFormat="true" ht="22.5" hidden="false" customHeight="true" outlineLevel="0" collapsed="false">
      <c r="A28" s="230" t="s">
        <v>28</v>
      </c>
      <c r="B28" s="230" t="s">
        <v>365</v>
      </c>
    </row>
    <row r="29" s="230" customFormat="true" ht="22.5" hidden="false" customHeight="true" outlineLevel="0" collapsed="false">
      <c r="B29" s="61" t="s">
        <v>366</v>
      </c>
      <c r="G29" s="562"/>
      <c r="H29" s="563" t="s">
        <v>21</v>
      </c>
      <c r="I29" s="563"/>
      <c r="J29" s="563"/>
    </row>
    <row r="30" s="405" customFormat="true" ht="22.5" hidden="false" customHeight="true" outlineLevel="0" collapsed="false">
      <c r="A30" s="557"/>
      <c r="B30" s="456" t="s">
        <v>367</v>
      </c>
      <c r="C30" s="456"/>
      <c r="D30" s="456" t="s">
        <v>368</v>
      </c>
      <c r="E30" s="456"/>
      <c r="F30" s="564"/>
      <c r="G30" s="565" t="s">
        <v>369</v>
      </c>
      <c r="H30" s="565"/>
      <c r="I30" s="565"/>
      <c r="J30" s="565"/>
      <c r="L30" s="566" t="s">
        <v>370</v>
      </c>
      <c r="M30" s="566"/>
      <c r="N30" s="566"/>
      <c r="O30" s="560"/>
      <c r="P30" s="560"/>
      <c r="T30" s="560"/>
      <c r="U30" s="560"/>
      <c r="V30" s="352"/>
      <c r="W30" s="352"/>
      <c r="X30" s="352"/>
      <c r="Y30" s="352"/>
      <c r="Z30" s="352"/>
      <c r="AA30" s="352"/>
      <c r="AB30" s="352"/>
      <c r="AC30" s="352"/>
      <c r="AD30" s="352"/>
      <c r="AE30" s="352"/>
      <c r="AF30" s="352"/>
      <c r="AG30" s="352"/>
      <c r="AH30" s="561"/>
      <c r="AI30" s="352"/>
    </row>
    <row r="31" s="405" customFormat="true" ht="22.5" hidden="false" customHeight="true" outlineLevel="0" collapsed="false">
      <c r="A31" s="557"/>
      <c r="B31" s="456"/>
      <c r="C31" s="456"/>
      <c r="D31" s="456"/>
      <c r="E31" s="456"/>
      <c r="F31" s="564"/>
      <c r="G31" s="565"/>
      <c r="H31" s="565"/>
      <c r="I31" s="565"/>
      <c r="J31" s="565"/>
      <c r="L31" s="566" t="s">
        <v>371</v>
      </c>
      <c r="M31" s="566"/>
      <c r="N31" s="567" t="s">
        <v>372</v>
      </c>
      <c r="O31" s="560"/>
      <c r="P31" s="560"/>
      <c r="T31" s="560"/>
      <c r="U31" s="560"/>
      <c r="V31" s="352"/>
      <c r="W31" s="352"/>
      <c r="X31" s="352"/>
      <c r="Y31" s="352"/>
      <c r="Z31" s="352"/>
      <c r="AA31" s="352"/>
      <c r="AB31" s="352"/>
      <c r="AC31" s="352"/>
      <c r="AD31" s="352"/>
      <c r="AE31" s="352"/>
      <c r="AF31" s="352"/>
      <c r="AG31" s="352"/>
      <c r="AH31" s="561"/>
      <c r="AI31" s="352"/>
    </row>
    <row r="32" s="405" customFormat="true" ht="22.5" hidden="false" customHeight="true" outlineLevel="0" collapsed="false">
      <c r="A32" s="557"/>
      <c r="B32" s="456"/>
      <c r="C32" s="456"/>
      <c r="D32" s="456"/>
      <c r="E32" s="456"/>
      <c r="F32" s="564"/>
      <c r="G32" s="568" t="s">
        <v>373</v>
      </c>
      <c r="H32" s="569" t="s">
        <v>374</v>
      </c>
      <c r="I32" s="569" t="s">
        <v>375</v>
      </c>
      <c r="J32" s="570" t="s">
        <v>376</v>
      </c>
      <c r="L32" s="569" t="s">
        <v>377</v>
      </c>
      <c r="M32" s="569" t="s">
        <v>378</v>
      </c>
      <c r="N32" s="569" t="s">
        <v>379</v>
      </c>
      <c r="O32" s="560"/>
      <c r="P32" s="560"/>
      <c r="T32" s="560"/>
      <c r="U32" s="560"/>
      <c r="V32" s="352"/>
      <c r="W32" s="352"/>
      <c r="X32" s="352"/>
      <c r="Y32" s="352"/>
      <c r="Z32" s="352"/>
      <c r="AA32" s="352"/>
      <c r="AB32" s="352"/>
      <c r="AC32" s="352"/>
      <c r="AD32" s="352"/>
      <c r="AE32" s="352"/>
      <c r="AF32" s="352"/>
      <c r="AG32" s="352"/>
      <c r="AH32" s="561"/>
      <c r="AI32" s="352"/>
    </row>
    <row r="33" s="405" customFormat="true" ht="22.5" hidden="false" customHeight="true" outlineLevel="0" collapsed="false">
      <c r="A33" s="557"/>
      <c r="B33" s="456"/>
      <c r="C33" s="456"/>
      <c r="D33" s="456"/>
      <c r="E33" s="456"/>
      <c r="F33" s="564"/>
      <c r="G33" s="568"/>
      <c r="H33" s="569"/>
      <c r="I33" s="569"/>
      <c r="J33" s="570"/>
      <c r="L33" s="569" t="s">
        <v>380</v>
      </c>
      <c r="M33" s="569" t="s">
        <v>380</v>
      </c>
      <c r="N33" s="569" t="s">
        <v>381</v>
      </c>
      <c r="O33" s="560"/>
      <c r="P33" s="560"/>
      <c r="T33" s="560"/>
      <c r="U33" s="560"/>
      <c r="V33" s="352"/>
      <c r="W33" s="352"/>
      <c r="X33" s="352"/>
      <c r="Y33" s="352"/>
      <c r="Z33" s="352"/>
      <c r="AA33" s="352"/>
      <c r="AB33" s="352"/>
      <c r="AC33" s="352"/>
      <c r="AD33" s="352"/>
      <c r="AE33" s="352"/>
      <c r="AF33" s="352"/>
      <c r="AG33" s="352"/>
      <c r="AH33" s="561"/>
      <c r="AI33" s="352"/>
    </row>
    <row r="34" s="405" customFormat="true" ht="15.6" hidden="false" customHeight="true" outlineLevel="0" collapsed="false">
      <c r="A34" s="557"/>
      <c r="B34" s="295" t="s">
        <v>382</v>
      </c>
      <c r="C34" s="295"/>
      <c r="D34" s="81"/>
      <c r="E34" s="81"/>
      <c r="F34" s="571"/>
      <c r="G34" s="572"/>
      <c r="H34" s="573"/>
      <c r="I34" s="573"/>
      <c r="J34" s="574"/>
      <c r="K34" s="560"/>
      <c r="L34" s="575"/>
      <c r="M34" s="576"/>
      <c r="N34" s="576"/>
      <c r="O34" s="560"/>
      <c r="P34" s="560"/>
      <c r="Q34" s="560"/>
      <c r="R34" s="560"/>
      <c r="S34" s="560"/>
      <c r="T34" s="560"/>
      <c r="U34" s="560"/>
      <c r="V34" s="352"/>
      <c r="W34" s="352"/>
      <c r="X34" s="352"/>
      <c r="Y34" s="352"/>
      <c r="Z34" s="352"/>
      <c r="AA34" s="352"/>
      <c r="AB34" s="352"/>
      <c r="AC34" s="352"/>
      <c r="AD34" s="352"/>
      <c r="AE34" s="352"/>
      <c r="AF34" s="352"/>
      <c r="AG34" s="352"/>
      <c r="AH34" s="561"/>
      <c r="AI34" s="352"/>
    </row>
    <row r="35" s="405" customFormat="true" ht="15.6" hidden="false" customHeight="true" outlineLevel="0" collapsed="false">
      <c r="A35" s="557"/>
      <c r="B35" s="282" t="s">
        <v>139</v>
      </c>
      <c r="C35" s="282"/>
      <c r="D35" s="577"/>
      <c r="E35" s="578"/>
      <c r="F35" s="571"/>
      <c r="G35" s="572"/>
      <c r="H35" s="573"/>
      <c r="I35" s="573"/>
      <c r="J35" s="574"/>
      <c r="K35" s="560"/>
      <c r="L35" s="575"/>
      <c r="M35" s="576"/>
      <c r="N35" s="576"/>
      <c r="O35" s="560"/>
      <c r="P35" s="560"/>
      <c r="Q35" s="560"/>
      <c r="R35" s="560"/>
      <c r="S35" s="560"/>
      <c r="T35" s="560"/>
      <c r="U35" s="560"/>
      <c r="V35" s="352"/>
      <c r="W35" s="352"/>
      <c r="X35" s="352"/>
      <c r="Y35" s="352"/>
      <c r="Z35" s="352"/>
      <c r="AA35" s="352"/>
      <c r="AB35" s="352"/>
      <c r="AC35" s="352"/>
      <c r="AD35" s="352"/>
      <c r="AE35" s="352"/>
      <c r="AF35" s="352"/>
      <c r="AG35" s="352"/>
      <c r="AH35" s="561"/>
      <c r="AI35" s="352"/>
    </row>
    <row r="36" s="405" customFormat="true" ht="15.6" hidden="false" customHeight="true" outlineLevel="0" collapsed="false">
      <c r="A36" s="557"/>
      <c r="B36" s="274" t="s">
        <v>141</v>
      </c>
      <c r="C36" s="274"/>
      <c r="D36" s="577"/>
      <c r="E36" s="578"/>
      <c r="F36" s="571"/>
      <c r="G36" s="572"/>
      <c r="H36" s="573"/>
      <c r="I36" s="573"/>
      <c r="J36" s="574"/>
      <c r="K36" s="560"/>
      <c r="L36" s="575"/>
      <c r="M36" s="576"/>
      <c r="N36" s="576"/>
      <c r="O36" s="560"/>
      <c r="P36" s="560"/>
      <c r="Q36" s="560"/>
      <c r="R36" s="560"/>
      <c r="S36" s="560"/>
      <c r="T36" s="560"/>
      <c r="U36" s="560"/>
      <c r="V36" s="352"/>
      <c r="W36" s="352"/>
      <c r="X36" s="352"/>
      <c r="Y36" s="352"/>
      <c r="Z36" s="352"/>
      <c r="AA36" s="352"/>
      <c r="AB36" s="352"/>
      <c r="AC36" s="352"/>
      <c r="AD36" s="352"/>
      <c r="AE36" s="352"/>
      <c r="AF36" s="352"/>
      <c r="AG36" s="352"/>
      <c r="AH36" s="561"/>
      <c r="AI36" s="352"/>
    </row>
    <row r="37" s="405" customFormat="true" ht="15.6" hidden="false" customHeight="true" outlineLevel="0" collapsed="false">
      <c r="A37" s="557"/>
      <c r="B37" s="579" t="s">
        <v>142</v>
      </c>
      <c r="C37" s="579"/>
      <c r="D37" s="577"/>
      <c r="E37" s="578"/>
      <c r="F37" s="571"/>
      <c r="G37" s="572"/>
      <c r="H37" s="573"/>
      <c r="I37" s="573"/>
      <c r="J37" s="574"/>
      <c r="K37" s="560"/>
      <c r="L37" s="575"/>
      <c r="M37" s="576"/>
      <c r="N37" s="576"/>
      <c r="O37" s="560"/>
      <c r="P37" s="560"/>
      <c r="Q37" s="560"/>
      <c r="R37" s="560"/>
      <c r="S37" s="560"/>
      <c r="T37" s="560"/>
      <c r="U37" s="560"/>
      <c r="V37" s="352"/>
      <c r="W37" s="352"/>
      <c r="X37" s="352"/>
      <c r="Y37" s="352"/>
      <c r="Z37" s="352"/>
      <c r="AA37" s="352"/>
      <c r="AB37" s="352"/>
      <c r="AC37" s="352"/>
      <c r="AD37" s="352"/>
      <c r="AE37" s="352"/>
      <c r="AF37" s="352"/>
      <c r="AG37" s="352"/>
      <c r="AH37" s="561"/>
      <c r="AI37" s="352"/>
    </row>
    <row r="38" s="405" customFormat="true" ht="15.6" hidden="false" customHeight="false" outlineLevel="0" collapsed="false">
      <c r="A38" s="557"/>
      <c r="B38" s="580" t="s">
        <v>327</v>
      </c>
      <c r="C38" s="580"/>
      <c r="D38" s="81"/>
      <c r="E38" s="81"/>
      <c r="F38" s="571"/>
      <c r="G38" s="572"/>
      <c r="H38" s="573"/>
      <c r="I38" s="573"/>
      <c r="J38" s="574"/>
      <c r="K38" s="560"/>
      <c r="L38" s="576"/>
      <c r="M38" s="576"/>
      <c r="N38" s="576"/>
      <c r="O38" s="560"/>
      <c r="P38" s="560"/>
      <c r="Q38" s="560"/>
      <c r="R38" s="560"/>
      <c r="S38" s="560"/>
      <c r="T38" s="560"/>
      <c r="U38" s="560"/>
      <c r="V38" s="352"/>
      <c r="W38" s="352"/>
      <c r="X38" s="352"/>
      <c r="Y38" s="352"/>
      <c r="Z38" s="352"/>
      <c r="AA38" s="352"/>
      <c r="AB38" s="352"/>
      <c r="AC38" s="352"/>
      <c r="AD38" s="352"/>
      <c r="AE38" s="352"/>
      <c r="AF38" s="352"/>
      <c r="AG38" s="352"/>
      <c r="AH38" s="561"/>
      <c r="AI38" s="352"/>
    </row>
    <row r="39" s="583" customFormat="true" ht="15.6" hidden="false" customHeight="true" outlineLevel="0" collapsed="false">
      <c r="A39" s="352"/>
      <c r="B39" s="581" t="s">
        <v>182</v>
      </c>
      <c r="C39" s="581"/>
      <c r="D39" s="81"/>
      <c r="E39" s="81"/>
      <c r="F39" s="560"/>
      <c r="G39" s="572"/>
      <c r="H39" s="573"/>
      <c r="I39" s="573"/>
      <c r="J39" s="574"/>
      <c r="K39" s="560"/>
      <c r="L39" s="576"/>
      <c r="M39" s="576"/>
      <c r="N39" s="576"/>
      <c r="O39" s="560"/>
      <c r="P39" s="560"/>
      <c r="Q39" s="560"/>
      <c r="R39" s="560"/>
      <c r="S39" s="560"/>
      <c r="T39" s="560"/>
      <c r="U39" s="560"/>
      <c r="V39" s="560"/>
      <c r="W39" s="560"/>
      <c r="X39" s="560"/>
      <c r="Y39" s="560"/>
      <c r="Z39" s="560"/>
      <c r="AA39" s="560"/>
      <c r="AB39" s="560"/>
      <c r="AC39" s="560"/>
      <c r="AD39" s="560"/>
      <c r="AE39" s="560"/>
      <c r="AF39" s="560"/>
      <c r="AG39" s="560"/>
      <c r="AH39" s="560"/>
      <c r="AI39" s="560"/>
      <c r="AJ39" s="560"/>
      <c r="AK39" s="560"/>
      <c r="AL39" s="560"/>
      <c r="AM39" s="560"/>
      <c r="AN39" s="560"/>
      <c r="AO39" s="560"/>
      <c r="AP39" s="560"/>
      <c r="AQ39" s="560"/>
      <c r="AR39" s="560"/>
      <c r="AS39" s="560"/>
      <c r="AT39" s="582"/>
      <c r="AU39" s="582"/>
      <c r="AV39" s="582"/>
      <c r="AW39" s="582"/>
      <c r="AX39" s="582"/>
      <c r="AY39" s="582"/>
      <c r="AZ39" s="582"/>
      <c r="BA39" s="582"/>
      <c r="BB39" s="582"/>
      <c r="BC39" s="582"/>
      <c r="BD39" s="582"/>
      <c r="BE39" s="582"/>
      <c r="BF39" s="582"/>
      <c r="BG39" s="582"/>
      <c r="BH39" s="582"/>
      <c r="BI39" s="582"/>
      <c r="BJ39" s="582"/>
      <c r="BK39" s="582"/>
      <c r="BL39" s="582"/>
      <c r="BM39" s="582"/>
      <c r="BN39" s="582"/>
      <c r="BO39" s="582"/>
      <c r="BP39" s="582"/>
      <c r="BQ39" s="582"/>
      <c r="BR39" s="582"/>
      <c r="BS39" s="582"/>
      <c r="BT39" s="582"/>
      <c r="BU39" s="582"/>
      <c r="BV39" s="582"/>
      <c r="BW39" s="582"/>
      <c r="BX39" s="582"/>
      <c r="BY39" s="582"/>
      <c r="BZ39" s="582"/>
      <c r="CA39" s="582"/>
      <c r="CB39" s="582"/>
      <c r="CC39" s="582"/>
      <c r="CD39" s="582"/>
      <c r="CE39" s="582"/>
      <c r="CF39" s="582"/>
      <c r="CG39" s="582"/>
      <c r="CH39" s="582"/>
      <c r="CI39" s="582"/>
      <c r="CJ39" s="582"/>
      <c r="CK39" s="582"/>
      <c r="CL39" s="582"/>
      <c r="CM39" s="582"/>
      <c r="CN39" s="582"/>
      <c r="CO39" s="582"/>
      <c r="CP39" s="582"/>
      <c r="CQ39" s="582"/>
      <c r="CR39" s="582"/>
      <c r="CS39" s="582"/>
      <c r="CT39" s="582"/>
      <c r="CU39" s="582"/>
      <c r="CV39" s="582"/>
      <c r="CW39" s="582"/>
      <c r="CX39" s="582"/>
      <c r="CY39" s="582"/>
      <c r="CZ39" s="582"/>
      <c r="DA39" s="582"/>
      <c r="DB39" s="582"/>
      <c r="DC39" s="582"/>
      <c r="DD39" s="582"/>
      <c r="DE39" s="582"/>
      <c r="DF39" s="582"/>
      <c r="DG39" s="582"/>
      <c r="DH39" s="582"/>
      <c r="DI39" s="582"/>
      <c r="DJ39" s="582"/>
      <c r="DK39" s="582"/>
      <c r="DL39" s="582"/>
      <c r="DM39" s="582"/>
      <c r="DN39" s="582"/>
      <c r="DO39" s="582"/>
      <c r="DP39" s="582"/>
    </row>
    <row r="40" customFormat="false" ht="17.25" hidden="false" customHeight="true" outlineLevel="0" collapsed="false">
      <c r="A40" s="352"/>
      <c r="B40" s="581" t="s">
        <v>383</v>
      </c>
      <c r="C40" s="581"/>
      <c r="D40" s="81"/>
      <c r="E40" s="81"/>
      <c r="F40" s="584"/>
      <c r="G40" s="572"/>
      <c r="H40" s="573"/>
      <c r="I40" s="573"/>
      <c r="J40" s="574"/>
      <c r="K40" s="584"/>
      <c r="L40" s="576"/>
      <c r="M40" s="576"/>
      <c r="N40" s="576"/>
      <c r="O40" s="584"/>
      <c r="P40" s="584"/>
      <c r="Q40" s="584"/>
      <c r="R40" s="584"/>
      <c r="S40" s="584"/>
      <c r="T40" s="584"/>
      <c r="U40" s="584"/>
      <c r="V40" s="584"/>
      <c r="W40" s="584"/>
      <c r="X40" s="584"/>
      <c r="Y40" s="584"/>
      <c r="Z40" s="584"/>
      <c r="AA40" s="584"/>
      <c r="AB40" s="584"/>
      <c r="AC40" s="584"/>
      <c r="AD40" s="584"/>
      <c r="AE40" s="584"/>
      <c r="AF40" s="584"/>
      <c r="AG40" s="584"/>
      <c r="AH40" s="584"/>
      <c r="AI40" s="584"/>
      <c r="AJ40" s="584"/>
      <c r="AK40" s="584"/>
      <c r="AL40" s="584"/>
      <c r="AM40" s="584"/>
      <c r="AN40" s="584"/>
    </row>
    <row r="41" customFormat="false" ht="17.25" hidden="false" customHeight="true" outlineLevel="0" collapsed="false">
      <c r="A41" s="352"/>
      <c r="B41" s="581" t="s">
        <v>384</v>
      </c>
      <c r="C41" s="581"/>
      <c r="D41" s="81"/>
      <c r="E41" s="81"/>
      <c r="F41" s="584"/>
      <c r="G41" s="572"/>
      <c r="H41" s="573"/>
      <c r="I41" s="573"/>
      <c r="J41" s="574"/>
      <c r="K41" s="584"/>
      <c r="L41" s="576"/>
      <c r="M41" s="576"/>
      <c r="N41" s="576"/>
      <c r="O41" s="584"/>
      <c r="P41" s="584"/>
      <c r="Q41" s="584"/>
      <c r="R41" s="584"/>
      <c r="S41" s="584"/>
      <c r="T41" s="584"/>
      <c r="U41" s="584"/>
      <c r="V41" s="584"/>
      <c r="W41" s="584"/>
      <c r="X41" s="584"/>
      <c r="Y41" s="584"/>
      <c r="Z41" s="584"/>
      <c r="AA41" s="584"/>
      <c r="AB41" s="584"/>
      <c r="AC41" s="584"/>
      <c r="AD41" s="584"/>
      <c r="AE41" s="584"/>
      <c r="AF41" s="584"/>
      <c r="AG41" s="584"/>
      <c r="AH41" s="584"/>
      <c r="AI41" s="584"/>
      <c r="AJ41" s="584"/>
      <c r="AK41" s="584"/>
      <c r="AL41" s="584"/>
      <c r="AM41" s="584"/>
      <c r="AN41" s="584"/>
    </row>
    <row r="42" customFormat="false" ht="17.25" hidden="false" customHeight="true" outlineLevel="0" collapsed="false">
      <c r="A42" s="352"/>
      <c r="B42" s="585" t="s">
        <v>385</v>
      </c>
      <c r="C42" s="585"/>
      <c r="D42" s="81"/>
      <c r="E42" s="81"/>
      <c r="F42" s="584"/>
      <c r="G42" s="572"/>
      <c r="H42" s="573"/>
      <c r="I42" s="573"/>
      <c r="J42" s="574"/>
      <c r="K42" s="584"/>
      <c r="L42" s="576"/>
      <c r="M42" s="576"/>
      <c r="N42" s="576"/>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84"/>
      <c r="AL42" s="584"/>
      <c r="AM42" s="584"/>
      <c r="AN42" s="584"/>
    </row>
    <row r="43" customFormat="false" ht="17.25" hidden="false" customHeight="true" outlineLevel="0" collapsed="false">
      <c r="A43" s="352"/>
      <c r="B43" s="586" t="s">
        <v>159</v>
      </c>
      <c r="C43" s="586"/>
      <c r="D43" s="587" t="n">
        <f aca="false">SUM(D34,D38,D39,D40:E41,D42)</f>
        <v>0</v>
      </c>
      <c r="E43" s="587"/>
      <c r="F43" s="584"/>
      <c r="G43" s="588"/>
      <c r="H43" s="589"/>
      <c r="I43" s="589"/>
      <c r="J43" s="590"/>
      <c r="K43" s="584"/>
      <c r="L43" s="591" t="n">
        <f aca="false">SUM(L34:L42)</f>
        <v>0</v>
      </c>
      <c r="M43" s="591" t="n">
        <f aca="false">SUM(M34:M42)</f>
        <v>0</v>
      </c>
      <c r="N43" s="591" t="n">
        <f aca="false">SUM(N34:N42)</f>
        <v>0</v>
      </c>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4"/>
      <c r="AL43" s="584"/>
      <c r="AM43" s="584"/>
      <c r="AN43" s="584"/>
    </row>
    <row r="44" customFormat="false" ht="30" hidden="false" customHeight="true" outlineLevel="0" collapsed="false">
      <c r="A44" s="352"/>
      <c r="B44" s="584"/>
      <c r="C44" s="584"/>
      <c r="D44" s="584"/>
      <c r="E44" s="584"/>
      <c r="F44" s="584"/>
      <c r="G44" s="584"/>
      <c r="H44" s="584"/>
      <c r="I44" s="584"/>
      <c r="J44" s="584"/>
      <c r="K44" s="584"/>
      <c r="L44" s="592"/>
      <c r="M44" s="592"/>
      <c r="N44" s="592"/>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4"/>
      <c r="AL44" s="584"/>
      <c r="AM44" s="584"/>
      <c r="AN44" s="584"/>
    </row>
    <row r="45" s="405" customFormat="true" ht="22.5" hidden="false" customHeight="true" outlineLevel="0" collapsed="false">
      <c r="A45" s="230" t="s">
        <v>36</v>
      </c>
      <c r="B45" s="230" t="s">
        <v>386</v>
      </c>
      <c r="C45" s="559"/>
      <c r="D45" s="560"/>
      <c r="E45" s="560"/>
      <c r="F45" s="560"/>
      <c r="G45" s="584"/>
      <c r="H45" s="584"/>
      <c r="I45" s="584"/>
      <c r="J45" s="584"/>
      <c r="K45" s="584"/>
      <c r="L45" s="584"/>
      <c r="M45" s="584"/>
      <c r="N45" s="584"/>
      <c r="O45" s="560"/>
      <c r="P45" s="560"/>
      <c r="Q45" s="560"/>
      <c r="R45" s="560"/>
      <c r="S45" s="560"/>
      <c r="T45" s="560"/>
      <c r="U45" s="560"/>
      <c r="V45" s="352"/>
      <c r="W45" s="352"/>
      <c r="X45" s="352"/>
      <c r="Y45" s="352"/>
      <c r="Z45" s="352"/>
      <c r="AA45" s="352"/>
      <c r="AB45" s="352"/>
      <c r="AC45" s="352"/>
      <c r="AD45" s="352"/>
      <c r="AE45" s="352"/>
      <c r="AF45" s="352"/>
      <c r="AG45" s="352"/>
      <c r="AH45" s="561"/>
      <c r="AI45" s="352"/>
    </row>
    <row r="46" s="405" customFormat="true" ht="22.5" hidden="false" customHeight="true" outlineLevel="0" collapsed="false">
      <c r="A46" s="230"/>
      <c r="B46" s="61" t="s">
        <v>387</v>
      </c>
      <c r="C46" s="559"/>
      <c r="D46" s="560"/>
      <c r="E46" s="560"/>
      <c r="F46" s="560"/>
      <c r="G46" s="593"/>
      <c r="H46" s="563" t="s">
        <v>21</v>
      </c>
      <c r="I46" s="563"/>
      <c r="J46" s="563"/>
      <c r="K46" s="584"/>
      <c r="L46" s="584"/>
      <c r="M46" s="584"/>
      <c r="N46" s="584"/>
      <c r="O46" s="560"/>
      <c r="P46" s="560"/>
      <c r="Q46" s="560"/>
      <c r="R46" s="560"/>
      <c r="S46" s="560"/>
      <c r="T46" s="560"/>
      <c r="U46" s="560"/>
      <c r="V46" s="352"/>
      <c r="W46" s="352"/>
      <c r="X46" s="352"/>
      <c r="Y46" s="352"/>
      <c r="Z46" s="352"/>
      <c r="AA46" s="352"/>
      <c r="AB46" s="352"/>
      <c r="AC46" s="352"/>
      <c r="AD46" s="352"/>
      <c r="AE46" s="352"/>
      <c r="AF46" s="352"/>
      <c r="AG46" s="352"/>
      <c r="AH46" s="561"/>
      <c r="AI46" s="352"/>
    </row>
    <row r="47" s="405" customFormat="true" ht="22.5" hidden="false" customHeight="true" outlineLevel="0" collapsed="false">
      <c r="A47" s="557"/>
      <c r="B47" s="456" t="s">
        <v>388</v>
      </c>
      <c r="C47" s="456"/>
      <c r="D47" s="456" t="s">
        <v>368</v>
      </c>
      <c r="E47" s="456"/>
      <c r="F47" s="564"/>
      <c r="G47" s="565" t="s">
        <v>369</v>
      </c>
      <c r="H47" s="565"/>
      <c r="I47" s="565"/>
      <c r="J47" s="565"/>
      <c r="K47" s="584"/>
      <c r="L47" s="584"/>
      <c r="M47" s="584"/>
      <c r="N47" s="584"/>
      <c r="O47" s="560"/>
      <c r="P47" s="560"/>
      <c r="T47" s="560"/>
      <c r="U47" s="560"/>
      <c r="V47" s="352"/>
      <c r="W47" s="352"/>
      <c r="X47" s="352"/>
      <c r="Y47" s="352"/>
      <c r="Z47" s="352"/>
      <c r="AA47" s="352"/>
      <c r="AB47" s="352"/>
      <c r="AC47" s="352"/>
      <c r="AD47" s="352"/>
      <c r="AE47" s="352"/>
      <c r="AF47" s="352"/>
      <c r="AG47" s="352"/>
      <c r="AH47" s="561"/>
      <c r="AI47" s="352"/>
    </row>
    <row r="48" s="405" customFormat="true" ht="22.5" hidden="false" customHeight="true" outlineLevel="0" collapsed="false">
      <c r="A48" s="557"/>
      <c r="B48" s="456"/>
      <c r="C48" s="456"/>
      <c r="D48" s="456"/>
      <c r="E48" s="456"/>
      <c r="F48" s="564"/>
      <c r="G48" s="565"/>
      <c r="H48" s="565"/>
      <c r="I48" s="565"/>
      <c r="J48" s="565"/>
      <c r="K48" s="584"/>
      <c r="L48" s="584"/>
      <c r="M48" s="584"/>
      <c r="N48" s="584"/>
      <c r="O48" s="560"/>
      <c r="P48" s="560"/>
      <c r="T48" s="560"/>
      <c r="U48" s="560"/>
      <c r="V48" s="352"/>
      <c r="W48" s="352"/>
      <c r="X48" s="352"/>
      <c r="Y48" s="352"/>
      <c r="Z48" s="352"/>
      <c r="AA48" s="352"/>
      <c r="AB48" s="352"/>
      <c r="AC48" s="352"/>
      <c r="AD48" s="352"/>
      <c r="AE48" s="352"/>
      <c r="AF48" s="352"/>
      <c r="AG48" s="352"/>
      <c r="AH48" s="561"/>
      <c r="AI48" s="352"/>
    </row>
    <row r="49" s="405" customFormat="true" ht="22.5" hidden="false" customHeight="true" outlineLevel="0" collapsed="false">
      <c r="A49" s="557"/>
      <c r="B49" s="456"/>
      <c r="C49" s="456"/>
      <c r="D49" s="456"/>
      <c r="E49" s="456"/>
      <c r="F49" s="564"/>
      <c r="G49" s="568" t="s">
        <v>373</v>
      </c>
      <c r="H49" s="569" t="s">
        <v>374</v>
      </c>
      <c r="I49" s="569" t="s">
        <v>375</v>
      </c>
      <c r="J49" s="570" t="s">
        <v>376</v>
      </c>
      <c r="K49" s="584"/>
      <c r="L49" s="584"/>
      <c r="M49" s="584"/>
      <c r="N49" s="584"/>
      <c r="O49" s="560"/>
      <c r="P49" s="560"/>
      <c r="T49" s="560"/>
      <c r="U49" s="560"/>
      <c r="V49" s="352"/>
      <c r="W49" s="352"/>
      <c r="X49" s="352"/>
      <c r="Y49" s="352"/>
      <c r="Z49" s="352"/>
      <c r="AA49" s="352"/>
      <c r="AB49" s="352"/>
      <c r="AC49" s="352"/>
      <c r="AD49" s="352"/>
      <c r="AE49" s="352"/>
      <c r="AF49" s="352"/>
      <c r="AG49" s="352"/>
      <c r="AH49" s="561"/>
      <c r="AI49" s="352"/>
    </row>
    <row r="50" s="405" customFormat="true" ht="22.5" hidden="false" customHeight="true" outlineLevel="0" collapsed="false">
      <c r="A50" s="557"/>
      <c r="B50" s="456"/>
      <c r="C50" s="456"/>
      <c r="D50" s="456"/>
      <c r="E50" s="456"/>
      <c r="F50" s="564"/>
      <c r="G50" s="568"/>
      <c r="H50" s="569"/>
      <c r="I50" s="569"/>
      <c r="J50" s="570"/>
      <c r="K50" s="584"/>
      <c r="L50" s="584"/>
      <c r="M50" s="584"/>
      <c r="N50" s="584"/>
      <c r="O50" s="560"/>
      <c r="P50" s="560"/>
      <c r="T50" s="560"/>
      <c r="U50" s="560"/>
      <c r="V50" s="352"/>
      <c r="W50" s="352"/>
      <c r="X50" s="352"/>
      <c r="Y50" s="352"/>
      <c r="Z50" s="352"/>
      <c r="AA50" s="352"/>
      <c r="AB50" s="352"/>
      <c r="AC50" s="352"/>
      <c r="AD50" s="352"/>
      <c r="AE50" s="352"/>
      <c r="AF50" s="352"/>
      <c r="AG50" s="352"/>
      <c r="AH50" s="561"/>
      <c r="AI50" s="352"/>
    </row>
    <row r="51" s="405" customFormat="true" ht="15.6" hidden="false" customHeight="true" outlineLevel="0" collapsed="false">
      <c r="A51" s="557"/>
      <c r="B51" s="594" t="s">
        <v>325</v>
      </c>
      <c r="C51" s="594"/>
      <c r="D51" s="595"/>
      <c r="E51" s="595"/>
      <c r="F51" s="560"/>
      <c r="G51" s="596"/>
      <c r="H51" s="595"/>
      <c r="I51" s="595"/>
      <c r="J51" s="597"/>
      <c r="K51" s="584"/>
      <c r="L51" s="584"/>
      <c r="M51" s="584"/>
      <c r="N51" s="584"/>
      <c r="O51" s="560"/>
      <c r="P51" s="560"/>
      <c r="Q51" s="560"/>
      <c r="R51" s="560"/>
      <c r="S51" s="560"/>
      <c r="T51" s="560"/>
      <c r="U51" s="560"/>
      <c r="V51" s="352"/>
      <c r="W51" s="352"/>
      <c r="X51" s="352"/>
      <c r="Y51" s="352"/>
      <c r="Z51" s="352"/>
      <c r="AA51" s="352"/>
      <c r="AB51" s="352"/>
      <c r="AC51" s="352"/>
      <c r="AD51" s="352"/>
      <c r="AE51" s="352"/>
      <c r="AF51" s="352"/>
      <c r="AG51" s="352"/>
      <c r="AH51" s="561"/>
      <c r="AI51" s="352"/>
    </row>
    <row r="52" s="405" customFormat="true" ht="15.6" hidden="false" customHeight="true" outlineLevel="0" collapsed="false">
      <c r="A52" s="557"/>
      <c r="B52" s="594" t="s">
        <v>327</v>
      </c>
      <c r="C52" s="594"/>
      <c r="D52" s="595"/>
      <c r="E52" s="595"/>
      <c r="F52" s="560"/>
      <c r="G52" s="596"/>
      <c r="H52" s="595"/>
      <c r="I52" s="595"/>
      <c r="J52" s="597"/>
      <c r="K52" s="584"/>
      <c r="L52" s="584"/>
      <c r="M52" s="584"/>
      <c r="N52" s="584"/>
      <c r="O52" s="560"/>
      <c r="P52" s="560"/>
      <c r="Q52" s="560"/>
      <c r="R52" s="560"/>
      <c r="S52" s="560"/>
      <c r="T52" s="560"/>
      <c r="U52" s="560"/>
      <c r="V52" s="352"/>
      <c r="W52" s="352"/>
      <c r="X52" s="352"/>
      <c r="Y52" s="352"/>
      <c r="Z52" s="352"/>
      <c r="AA52" s="352"/>
      <c r="AB52" s="352"/>
      <c r="AC52" s="352"/>
      <c r="AD52" s="352"/>
      <c r="AE52" s="352"/>
      <c r="AF52" s="352"/>
      <c r="AG52" s="352"/>
      <c r="AH52" s="561"/>
      <c r="AI52" s="352"/>
    </row>
    <row r="53" s="405" customFormat="true" ht="15.6" hidden="false" customHeight="true" outlineLevel="0" collapsed="false">
      <c r="A53" s="557"/>
      <c r="B53" s="594" t="s">
        <v>328</v>
      </c>
      <c r="C53" s="594"/>
      <c r="D53" s="595"/>
      <c r="E53" s="595"/>
      <c r="F53" s="560"/>
      <c r="G53" s="596"/>
      <c r="H53" s="595"/>
      <c r="I53" s="595"/>
      <c r="J53" s="597"/>
      <c r="K53" s="584"/>
      <c r="L53" s="584"/>
      <c r="M53" s="584"/>
      <c r="N53" s="584"/>
      <c r="O53" s="560"/>
      <c r="P53" s="560"/>
      <c r="Q53" s="560"/>
      <c r="R53" s="560"/>
      <c r="S53" s="560"/>
      <c r="T53" s="560"/>
      <c r="U53" s="560"/>
      <c r="V53" s="352"/>
      <c r="W53" s="352"/>
      <c r="X53" s="352"/>
      <c r="Y53" s="352"/>
      <c r="Z53" s="352"/>
      <c r="AA53" s="352"/>
      <c r="AB53" s="352"/>
      <c r="AC53" s="352"/>
      <c r="AD53" s="352"/>
      <c r="AE53" s="352"/>
      <c r="AF53" s="352"/>
      <c r="AG53" s="352"/>
      <c r="AH53" s="561"/>
      <c r="AI53" s="352"/>
    </row>
    <row r="54" s="405" customFormat="true" ht="15.6" hidden="false" customHeight="true" outlineLevel="0" collapsed="false">
      <c r="A54" s="557"/>
      <c r="B54" s="594" t="s">
        <v>329</v>
      </c>
      <c r="C54" s="594"/>
      <c r="D54" s="595"/>
      <c r="E54" s="595"/>
      <c r="F54" s="560"/>
      <c r="G54" s="596"/>
      <c r="H54" s="595"/>
      <c r="I54" s="595"/>
      <c r="J54" s="597"/>
      <c r="K54" s="584"/>
      <c r="L54" s="584"/>
      <c r="M54" s="584"/>
      <c r="N54" s="584"/>
      <c r="O54" s="560"/>
      <c r="P54" s="560"/>
      <c r="Q54" s="560"/>
      <c r="R54" s="560"/>
      <c r="S54" s="560"/>
      <c r="T54" s="560"/>
      <c r="U54" s="560"/>
      <c r="V54" s="352"/>
      <c r="W54" s="352"/>
      <c r="X54" s="352"/>
      <c r="Y54" s="352"/>
      <c r="Z54" s="352"/>
      <c r="AA54" s="352"/>
      <c r="AB54" s="352"/>
      <c r="AC54" s="352"/>
      <c r="AD54" s="352"/>
      <c r="AE54" s="352"/>
      <c r="AF54" s="352"/>
      <c r="AG54" s="352"/>
      <c r="AH54" s="561"/>
      <c r="AI54" s="352"/>
    </row>
    <row r="55" s="405" customFormat="true" ht="15.6" hidden="false" customHeight="true" outlineLevel="0" collapsed="false">
      <c r="A55" s="557"/>
      <c r="B55" s="594" t="s">
        <v>182</v>
      </c>
      <c r="C55" s="594" t="s">
        <v>329</v>
      </c>
      <c r="D55" s="595"/>
      <c r="E55" s="595"/>
      <c r="F55" s="560"/>
      <c r="G55" s="596"/>
      <c r="H55" s="595"/>
      <c r="I55" s="595"/>
      <c r="J55" s="597"/>
      <c r="K55" s="584"/>
      <c r="L55" s="584"/>
      <c r="M55" s="584"/>
      <c r="N55" s="584"/>
      <c r="O55" s="560"/>
      <c r="P55" s="560"/>
      <c r="Q55" s="560"/>
      <c r="R55" s="560"/>
      <c r="S55" s="560"/>
      <c r="T55" s="560"/>
      <c r="U55" s="560"/>
      <c r="V55" s="352"/>
      <c r="W55" s="352"/>
      <c r="X55" s="352"/>
      <c r="Y55" s="352"/>
      <c r="Z55" s="352"/>
      <c r="AA55" s="352"/>
      <c r="AB55" s="352"/>
      <c r="AC55" s="352"/>
      <c r="AD55" s="352"/>
      <c r="AE55" s="352"/>
      <c r="AF55" s="352"/>
      <c r="AG55" s="352"/>
      <c r="AH55" s="561"/>
      <c r="AI55" s="352"/>
    </row>
    <row r="56" s="405" customFormat="true" ht="15.6" hidden="false" customHeight="true" outlineLevel="0" collapsed="false">
      <c r="A56" s="557"/>
      <c r="B56" s="594" t="s">
        <v>389</v>
      </c>
      <c r="C56" s="594"/>
      <c r="D56" s="595"/>
      <c r="E56" s="595"/>
      <c r="F56" s="560"/>
      <c r="G56" s="596"/>
      <c r="H56" s="595"/>
      <c r="I56" s="595"/>
      <c r="J56" s="597"/>
      <c r="K56" s="584"/>
      <c r="L56" s="584"/>
      <c r="M56" s="584"/>
      <c r="N56" s="584"/>
      <c r="O56" s="560"/>
      <c r="P56" s="560"/>
      <c r="Q56" s="560"/>
      <c r="R56" s="560"/>
      <c r="S56" s="560"/>
      <c r="T56" s="560"/>
      <c r="U56" s="560"/>
      <c r="V56" s="352"/>
      <c r="W56" s="352"/>
      <c r="X56" s="352"/>
      <c r="Y56" s="352"/>
      <c r="Z56" s="352"/>
      <c r="AA56" s="352"/>
      <c r="AB56" s="352"/>
      <c r="AC56" s="352"/>
      <c r="AD56" s="352"/>
      <c r="AE56" s="352"/>
      <c r="AF56" s="352"/>
      <c r="AG56" s="352"/>
      <c r="AH56" s="561"/>
      <c r="AI56" s="352"/>
    </row>
    <row r="57" s="405" customFormat="true" ht="15.6" hidden="false" customHeight="true" outlineLevel="0" collapsed="false">
      <c r="A57" s="557"/>
      <c r="B57" s="594" t="s">
        <v>390</v>
      </c>
      <c r="C57" s="594"/>
      <c r="D57" s="595"/>
      <c r="E57" s="595"/>
      <c r="F57" s="560"/>
      <c r="G57" s="596"/>
      <c r="H57" s="595"/>
      <c r="I57" s="595"/>
      <c r="J57" s="597"/>
      <c r="K57" s="584"/>
      <c r="L57" s="584"/>
      <c r="M57" s="584"/>
      <c r="N57" s="584"/>
      <c r="O57" s="560"/>
      <c r="P57" s="560"/>
      <c r="Q57" s="560"/>
      <c r="R57" s="560"/>
      <c r="S57" s="560"/>
      <c r="T57" s="560"/>
      <c r="U57" s="560"/>
      <c r="V57" s="352"/>
      <c r="W57" s="352"/>
      <c r="X57" s="352"/>
      <c r="Y57" s="352"/>
      <c r="Z57" s="352"/>
      <c r="AA57" s="352"/>
      <c r="AB57" s="352"/>
      <c r="AC57" s="352"/>
      <c r="AD57" s="352"/>
      <c r="AE57" s="352"/>
      <c r="AF57" s="352"/>
      <c r="AG57" s="352"/>
      <c r="AH57" s="561"/>
      <c r="AI57" s="352"/>
    </row>
    <row r="58" s="405" customFormat="true" ht="15.6" hidden="false" customHeight="true" outlineLevel="0" collapsed="false">
      <c r="A58" s="557"/>
      <c r="B58" s="594" t="s">
        <v>391</v>
      </c>
      <c r="C58" s="594"/>
      <c r="D58" s="595"/>
      <c r="E58" s="595"/>
      <c r="F58" s="560"/>
      <c r="G58" s="596"/>
      <c r="H58" s="595"/>
      <c r="I58" s="595"/>
      <c r="J58" s="597"/>
      <c r="K58" s="584"/>
      <c r="L58" s="584"/>
      <c r="M58" s="584"/>
      <c r="N58" s="584"/>
      <c r="O58" s="560"/>
      <c r="P58" s="560"/>
      <c r="Q58" s="560"/>
      <c r="R58" s="560"/>
      <c r="S58" s="560"/>
      <c r="T58" s="560"/>
      <c r="U58" s="560"/>
      <c r="V58" s="352"/>
      <c r="W58" s="352"/>
      <c r="X58" s="352"/>
      <c r="Y58" s="352"/>
      <c r="Z58" s="352"/>
      <c r="AA58" s="352"/>
      <c r="AB58" s="352"/>
      <c r="AC58" s="352"/>
      <c r="AD58" s="352"/>
      <c r="AE58" s="352"/>
      <c r="AF58" s="352"/>
      <c r="AG58" s="352"/>
      <c r="AH58" s="561"/>
      <c r="AI58" s="352"/>
    </row>
    <row r="59" s="405" customFormat="true" ht="15.6" hidden="false" customHeight="true" outlineLevel="0" collapsed="false">
      <c r="A59" s="557"/>
      <c r="B59" s="594" t="s">
        <v>333</v>
      </c>
      <c r="C59" s="594"/>
      <c r="D59" s="595"/>
      <c r="E59" s="595"/>
      <c r="F59" s="560"/>
      <c r="G59" s="596"/>
      <c r="H59" s="595"/>
      <c r="I59" s="595"/>
      <c r="J59" s="597"/>
      <c r="K59" s="584"/>
      <c r="L59" s="584"/>
      <c r="M59" s="584"/>
      <c r="N59" s="584"/>
      <c r="O59" s="560"/>
      <c r="P59" s="560"/>
      <c r="Q59" s="560"/>
      <c r="R59" s="560"/>
      <c r="S59" s="560"/>
      <c r="T59" s="560"/>
      <c r="U59" s="560"/>
      <c r="V59" s="352"/>
      <c r="W59" s="352"/>
      <c r="X59" s="352"/>
      <c r="Y59" s="352"/>
      <c r="Z59" s="352"/>
      <c r="AA59" s="352"/>
      <c r="AB59" s="352"/>
      <c r="AC59" s="352"/>
      <c r="AD59" s="352"/>
      <c r="AE59" s="352"/>
      <c r="AF59" s="352"/>
      <c r="AG59" s="352"/>
      <c r="AH59" s="561"/>
      <c r="AI59" s="352"/>
    </row>
    <row r="60" s="405" customFormat="true" ht="15.6" hidden="false" customHeight="true" outlineLevel="0" collapsed="false">
      <c r="A60" s="557"/>
      <c r="B60" s="594" t="s">
        <v>392</v>
      </c>
      <c r="C60" s="594"/>
      <c r="D60" s="595"/>
      <c r="E60" s="595"/>
      <c r="F60" s="560"/>
      <c r="G60" s="596"/>
      <c r="H60" s="595"/>
      <c r="I60" s="595"/>
      <c r="J60" s="597"/>
      <c r="K60" s="584"/>
      <c r="L60" s="584"/>
      <c r="M60" s="584"/>
      <c r="N60" s="584"/>
      <c r="O60" s="560"/>
      <c r="P60" s="560"/>
      <c r="Q60" s="560"/>
      <c r="R60" s="560"/>
      <c r="S60" s="560"/>
      <c r="T60" s="560"/>
      <c r="U60" s="560"/>
      <c r="V60" s="352"/>
      <c r="W60" s="352"/>
      <c r="X60" s="352"/>
      <c r="Y60" s="352"/>
      <c r="Z60" s="352"/>
      <c r="AA60" s="352"/>
      <c r="AB60" s="352"/>
      <c r="AC60" s="352"/>
      <c r="AD60" s="352"/>
      <c r="AE60" s="352"/>
      <c r="AF60" s="352"/>
      <c r="AG60" s="352"/>
      <c r="AH60" s="561"/>
      <c r="AI60" s="352"/>
    </row>
    <row r="61" s="405" customFormat="true" ht="15.6" hidden="false" customHeight="true" outlineLevel="0" collapsed="false">
      <c r="A61" s="557"/>
      <c r="B61" s="594" t="s">
        <v>335</v>
      </c>
      <c r="C61" s="594"/>
      <c r="D61" s="595"/>
      <c r="E61" s="595"/>
      <c r="F61" s="560"/>
      <c r="G61" s="596"/>
      <c r="H61" s="595"/>
      <c r="I61" s="595"/>
      <c r="J61" s="597"/>
      <c r="K61" s="584"/>
      <c r="L61" s="584"/>
      <c r="M61" s="584"/>
      <c r="N61" s="584"/>
      <c r="O61" s="560"/>
      <c r="P61" s="560"/>
      <c r="Q61" s="560"/>
      <c r="R61" s="560"/>
      <c r="S61" s="560"/>
      <c r="T61" s="560"/>
      <c r="U61" s="560"/>
      <c r="V61" s="352"/>
      <c r="W61" s="352"/>
      <c r="X61" s="352"/>
      <c r="Y61" s="352"/>
      <c r="Z61" s="352"/>
      <c r="AA61" s="352"/>
      <c r="AB61" s="352"/>
      <c r="AC61" s="352"/>
      <c r="AD61" s="352"/>
      <c r="AE61" s="352"/>
      <c r="AF61" s="352"/>
      <c r="AG61" s="352"/>
      <c r="AH61" s="561"/>
      <c r="AI61" s="352"/>
    </row>
    <row r="62" s="405" customFormat="true" ht="15.6" hidden="false" customHeight="true" outlineLevel="0" collapsed="false">
      <c r="A62" s="557"/>
      <c r="B62" s="598" t="s">
        <v>336</v>
      </c>
      <c r="C62" s="598"/>
      <c r="D62" s="595"/>
      <c r="E62" s="595"/>
      <c r="F62" s="560"/>
      <c r="G62" s="596"/>
      <c r="H62" s="595"/>
      <c r="I62" s="595"/>
      <c r="J62" s="597"/>
      <c r="K62" s="584"/>
      <c r="L62" s="584"/>
      <c r="M62" s="584"/>
      <c r="N62" s="584"/>
      <c r="O62" s="560"/>
      <c r="P62" s="560"/>
      <c r="Q62" s="560"/>
      <c r="R62" s="560"/>
      <c r="S62" s="560"/>
      <c r="T62" s="560"/>
      <c r="U62" s="560"/>
      <c r="V62" s="352"/>
      <c r="W62" s="352"/>
      <c r="X62" s="352"/>
      <c r="Y62" s="352"/>
      <c r="Z62" s="352"/>
      <c r="AA62" s="352"/>
      <c r="AB62" s="352"/>
      <c r="AC62" s="352"/>
      <c r="AD62" s="352"/>
      <c r="AE62" s="352"/>
      <c r="AF62" s="352"/>
      <c r="AG62" s="352"/>
      <c r="AH62" s="561"/>
      <c r="AI62" s="352"/>
    </row>
    <row r="63" s="405" customFormat="true" ht="15.6" hidden="false" customHeight="true" outlineLevel="0" collapsed="false">
      <c r="A63" s="557"/>
      <c r="B63" s="598" t="s">
        <v>337</v>
      </c>
      <c r="C63" s="598"/>
      <c r="D63" s="595"/>
      <c r="E63" s="595"/>
      <c r="F63" s="560"/>
      <c r="G63" s="596"/>
      <c r="H63" s="595"/>
      <c r="I63" s="595"/>
      <c r="J63" s="597"/>
      <c r="K63" s="584"/>
      <c r="L63" s="584"/>
      <c r="M63" s="584"/>
      <c r="N63" s="584"/>
      <c r="O63" s="560"/>
      <c r="P63" s="560"/>
      <c r="Q63" s="560"/>
      <c r="R63" s="560"/>
      <c r="S63" s="560"/>
      <c r="T63" s="560"/>
      <c r="U63" s="560"/>
      <c r="V63" s="352"/>
      <c r="W63" s="352"/>
      <c r="X63" s="352"/>
      <c r="Y63" s="352"/>
      <c r="Z63" s="352"/>
      <c r="AA63" s="352"/>
      <c r="AB63" s="352"/>
      <c r="AC63" s="352"/>
      <c r="AD63" s="352"/>
      <c r="AE63" s="352"/>
      <c r="AF63" s="352"/>
      <c r="AG63" s="352"/>
      <c r="AH63" s="561"/>
      <c r="AI63" s="352"/>
    </row>
    <row r="64" s="405" customFormat="true" ht="15.6" hidden="false" customHeight="true" outlineLevel="0" collapsed="false">
      <c r="B64" s="598" t="s">
        <v>47</v>
      </c>
      <c r="C64" s="598"/>
      <c r="D64" s="595"/>
      <c r="E64" s="595"/>
      <c r="F64" s="560"/>
      <c r="G64" s="596"/>
      <c r="H64" s="595"/>
      <c r="I64" s="595"/>
      <c r="J64" s="597"/>
      <c r="K64" s="584"/>
      <c r="L64" s="584"/>
      <c r="M64" s="584"/>
      <c r="N64" s="584"/>
      <c r="O64" s="560"/>
      <c r="P64" s="560"/>
      <c r="Q64" s="560"/>
      <c r="R64" s="560"/>
      <c r="S64" s="560"/>
      <c r="T64" s="560"/>
      <c r="U64" s="560"/>
      <c r="V64" s="352"/>
      <c r="W64" s="352"/>
      <c r="X64" s="352"/>
      <c r="Y64" s="352"/>
      <c r="Z64" s="352"/>
      <c r="AA64" s="352"/>
      <c r="AB64" s="352"/>
      <c r="AC64" s="352"/>
      <c r="AD64" s="352"/>
      <c r="AE64" s="352"/>
      <c r="AF64" s="352"/>
      <c r="AG64" s="352"/>
      <c r="AH64" s="561"/>
      <c r="AI64" s="352"/>
    </row>
    <row r="65" customFormat="false" ht="17.25" hidden="false" customHeight="true" outlineLevel="0" collapsed="false">
      <c r="A65" s="557"/>
      <c r="B65" s="290" t="s">
        <v>159</v>
      </c>
      <c r="C65" s="290"/>
      <c r="D65" s="587" t="n">
        <f aca="false">SUM(D51:E64)</f>
        <v>0</v>
      </c>
      <c r="E65" s="587"/>
      <c r="F65" s="584"/>
      <c r="G65" s="588"/>
      <c r="H65" s="589"/>
      <c r="I65" s="589"/>
      <c r="J65" s="590"/>
      <c r="K65" s="584"/>
      <c r="L65" s="584"/>
      <c r="M65" s="584"/>
      <c r="N65" s="584"/>
      <c r="O65" s="584"/>
      <c r="P65" s="560"/>
    </row>
    <row r="66" s="557" customFormat="true" ht="17.25" hidden="false" customHeight="true" outlineLevel="0" collapsed="false"/>
    <row r="67" s="599" customFormat="true" ht="17.25" hidden="false" customHeight="true" outlineLevel="0" collapsed="false">
      <c r="AH67" s="600"/>
    </row>
    <row r="68" customFormat="false" ht="17.25" hidden="false" customHeight="true" outlineLevel="0" collapsed="false"/>
    <row r="69" customFormat="false" ht="17.25" hidden="false" customHeight="true" outlineLevel="0" collapsed="false"/>
    <row r="70" customFormat="false" ht="17.25" hidden="false" customHeight="true" outlineLevel="0" collapsed="false"/>
    <row r="71" customFormat="false" ht="17.25" hidden="false" customHeight="true" outlineLevel="0" collapsed="false"/>
    <row r="72" customFormat="false" ht="17.25" hidden="false" customHeight="true" outlineLevel="0" collapsed="false"/>
    <row r="73" customFormat="false" ht="17.25" hidden="false" customHeight="true" outlineLevel="0" collapsed="false"/>
    <row r="74" customFormat="false" ht="17.25" hidden="false" customHeight="true" outlineLevel="0" collapsed="false"/>
    <row r="75" customFormat="false" ht="17.25" hidden="false" customHeight="true" outlineLevel="0" collapsed="false"/>
    <row r="76" customFormat="false" ht="17.25" hidden="false" customHeight="true" outlineLevel="0" collapsed="false"/>
    <row r="77" customFormat="false" ht="17.25" hidden="false" customHeight="true" outlineLevel="0" collapsed="false"/>
    <row r="78" customFormat="false" ht="17.25" hidden="false" customHeight="true" outlineLevel="0" collapsed="false"/>
    <row r="79" customFormat="false" ht="17.25" hidden="false" customHeight="true" outlineLevel="0" collapsed="false"/>
    <row r="80" customFormat="false" ht="17.25" hidden="false" customHeight="true" outlineLevel="0" collapsed="false"/>
    <row r="81" customFormat="false" ht="17.25" hidden="false" customHeight="true" outlineLevel="0" collapsed="false"/>
    <row r="82" customFormat="false" ht="17.25" hidden="false" customHeight="true" outlineLevel="0" collapsed="false"/>
    <row r="83" customFormat="false" ht="17.25" hidden="false" customHeight="true" outlineLevel="0" collapsed="false"/>
    <row r="84" customFormat="false" ht="17.25" hidden="false" customHeight="true" outlineLevel="0" collapsed="false"/>
    <row r="85" customFormat="false" ht="17.25" hidden="false" customHeight="true" outlineLevel="0" collapsed="false"/>
    <row r="86" customFormat="false" ht="17.25" hidden="false" customHeight="true" outlineLevel="0" collapsed="false"/>
    <row r="87" customFormat="false" ht="17.25" hidden="false" customHeight="true" outlineLevel="0" collapsed="false"/>
    <row r="88" customFormat="false" ht="17.25" hidden="false" customHeight="true" outlineLevel="0" collapsed="false"/>
    <row r="89" customFormat="false" ht="17.25" hidden="false" customHeight="true" outlineLevel="0" collapsed="false"/>
    <row r="90" customFormat="false" ht="17.25" hidden="false" customHeight="true" outlineLevel="0" collapsed="false"/>
    <row r="91" customFormat="false" ht="17.25" hidden="false" customHeight="true" outlineLevel="0" collapsed="false"/>
    <row r="92" customFormat="false" ht="17.25" hidden="false" customHeight="true" outlineLevel="0" collapsed="false"/>
    <row r="93" customFormat="false" ht="17.25" hidden="false" customHeight="true" outlineLevel="0" collapsed="false"/>
    <row r="94" customFormat="false" ht="17.25" hidden="false" customHeight="true" outlineLevel="0" collapsed="false"/>
  </sheetData>
  <mergeCells count="91">
    <mergeCell ref="A1:J1"/>
    <mergeCell ref="C9:D9"/>
    <mergeCell ref="F9:G9"/>
    <mergeCell ref="K9:L9"/>
    <mergeCell ref="C10:D10"/>
    <mergeCell ref="F10:G10"/>
    <mergeCell ref="K10:L10"/>
    <mergeCell ref="C11:D11"/>
    <mergeCell ref="F11:G11"/>
    <mergeCell ref="K11:L11"/>
    <mergeCell ref="C12:D12"/>
    <mergeCell ref="F12:G12"/>
    <mergeCell ref="K12:L12"/>
    <mergeCell ref="C16:D16"/>
    <mergeCell ref="F16:G16"/>
    <mergeCell ref="K16:L16"/>
    <mergeCell ref="C17:D17"/>
    <mergeCell ref="F17:G17"/>
    <mergeCell ref="K17:L17"/>
    <mergeCell ref="C18:D18"/>
    <mergeCell ref="F18:G18"/>
    <mergeCell ref="K18:L18"/>
    <mergeCell ref="C19:D19"/>
    <mergeCell ref="F19:G19"/>
    <mergeCell ref="K19:L19"/>
    <mergeCell ref="B22:L24"/>
    <mergeCell ref="H29:J29"/>
    <mergeCell ref="B30:C33"/>
    <mergeCell ref="D30:E33"/>
    <mergeCell ref="G30:J31"/>
    <mergeCell ref="L30:N30"/>
    <mergeCell ref="L31:M31"/>
    <mergeCell ref="G32:G33"/>
    <mergeCell ref="H32:H33"/>
    <mergeCell ref="I32:I33"/>
    <mergeCell ref="J32:J33"/>
    <mergeCell ref="B34:C34"/>
    <mergeCell ref="D34:E34"/>
    <mergeCell ref="B35:C35"/>
    <mergeCell ref="B36:C36"/>
    <mergeCell ref="B37:C37"/>
    <mergeCell ref="B38:C38"/>
    <mergeCell ref="D38:E38"/>
    <mergeCell ref="B39:C39"/>
    <mergeCell ref="D39:E39"/>
    <mergeCell ref="B40:C40"/>
    <mergeCell ref="D40:E40"/>
    <mergeCell ref="B41:C41"/>
    <mergeCell ref="D41:E41"/>
    <mergeCell ref="B42:C42"/>
    <mergeCell ref="D42:E42"/>
    <mergeCell ref="B43:C43"/>
    <mergeCell ref="D43:E43"/>
    <mergeCell ref="H46:J46"/>
    <mergeCell ref="B47:C50"/>
    <mergeCell ref="D47:E50"/>
    <mergeCell ref="G47:J48"/>
    <mergeCell ref="G49:G50"/>
    <mergeCell ref="H49:H50"/>
    <mergeCell ref="I49:I50"/>
    <mergeCell ref="J49:J50"/>
    <mergeCell ref="B51:C51"/>
    <mergeCell ref="D51:E51"/>
    <mergeCell ref="B52:C52"/>
    <mergeCell ref="D52:E52"/>
    <mergeCell ref="B53:C53"/>
    <mergeCell ref="D53:E53"/>
    <mergeCell ref="B54:C54"/>
    <mergeCell ref="D54:E54"/>
    <mergeCell ref="B55:C55"/>
    <mergeCell ref="D55:E55"/>
    <mergeCell ref="B56:C56"/>
    <mergeCell ref="D56:E56"/>
    <mergeCell ref="B57:C57"/>
    <mergeCell ref="D57:E57"/>
    <mergeCell ref="B58:C58"/>
    <mergeCell ref="D58:E58"/>
    <mergeCell ref="B59:C59"/>
    <mergeCell ref="D59:E59"/>
    <mergeCell ref="B60:C60"/>
    <mergeCell ref="D60:E60"/>
    <mergeCell ref="B61:C61"/>
    <mergeCell ref="D61:E61"/>
    <mergeCell ref="B62:C62"/>
    <mergeCell ref="D62:E62"/>
    <mergeCell ref="B63:C63"/>
    <mergeCell ref="D63:E63"/>
    <mergeCell ref="B64:C64"/>
    <mergeCell ref="D64:E64"/>
    <mergeCell ref="B65:C65"/>
    <mergeCell ref="D65:E65"/>
  </mergeCells>
  <dataValidations count="29">
    <dataValidation allowBlank="true" operator="between" prompt="Estimates of the impacts of your key actions by year 2020. This refers to yearly figures and not cumulative." showDropDown="false" showErrorMessage="true" showInputMessage="true" sqref="L30:N30 L31" type="none">
      <formula1>0</formula1>
      <formula2>0</formula2>
    </dataValidation>
    <dataValidation allowBlank="true" operator="between" prompt="In case your action plan contains a large number of actions, you can report only the ones you define as key actions. However, the totals per sector should include all the actions foreseen in your plan." showDropDown="false" showErrorMessage="true" showInputMessage="true" sqref="B30 B47" type="none">
      <formula1>0</formula1>
      <formula2>0</formula2>
    </dataValidation>
    <dataValidation allowBlank="true" operator="between" prompt="Date of publication / last update." showDropDown="false" showErrorMessage="true" showInputMessage="true" sqref="E16" type="none">
      <formula1>0</formula1>
      <formula2>0</formula2>
    </dataValidation>
    <dataValidation allowBlank="true" operator="between" prompt="Define(s) a set of concrete adaptation actions, together with time frames and assigned responsibilities. It can be a standalone Action Plan (e.g. general municipal plan) or several sector plans." promptTitle="Adaptation Action Plan(s)" showDropDown="false" showErrorMessage="true" showInputMessage="false" sqref="B6:B7 C7:C8 C13:C15 B14" type="none">
      <formula1>0</formula1>
      <formula2>0</formula2>
    </dataValidation>
    <dataValidation allowBlank="true" operator="between" prompt="Date of adoption by the municipal council (or equivalent)." showDropDown="false" showErrorMessage="true" showInputMessage="true" sqref="E9" type="none">
      <formula1>0</formula1>
      <formula2>0</formula2>
    </dataValidation>
    <dataValidation allowBlank="true" operator="between" prompt="Specify the risk &amp; vulnerability assessment boundary (e.g. municipality, urban community / metropolitan area, province / region, other)." showDropDown="false" showErrorMessage="true" showInputMessage="true" sqref="I16" type="none">
      <formula1>0</formula1>
      <formula2>0</formula2>
    </dataValidation>
    <dataValidation allowBlank="true" operator="between" prompt="Permission to publish on the CoM website?&#10;Select √: Yes or ×: No in the drop-down menu.&#10;&#10;Note: Your reference Local Adaptation Plan(s) will be published on the Covenant of Mayors website. Specify which other submitted documents you want to make public." showDropDown="false" showErrorMessage="true" showInputMessage="true" sqref="M16 P17" type="none">
      <formula1>0</formula1>
      <formula2>0</formula2>
    </dataValidation>
    <dataValidation allowBlank="true" operator="between" prompt="Specify the risk &amp; vulnerability assessment boundary (e.g. municipality, urban community / metropolitan area, province / region, other)." showDropDown="false" showErrorMessage="true" showInputMessage="false" sqref="I9" type="none">
      <formula1>0</formula1>
      <formula2>0</formula2>
    </dataValidation>
    <dataValidation allowBlank="true" operator="between" prompt="Permission to publish on the CoM website?&#10;Note: Your reference Local Adaptation Plan(s) will be published on the Covenant of Mayors website. Specify which other submitted documents you want to make public." showDropDown="false" showErrorMessage="true" showInputMessage="true" sqref="K9" type="none">
      <formula1>0</formula1>
      <formula2>0</formula2>
    </dataValidation>
    <dataValidation allowBlank="true" operator="between" showDropDown="false" showErrorMessage="true" showInputMessage="false" sqref="B22 D39 F39:AS39 B40:C41" type="none">
      <formula1>0</formula1>
      <formula2>0</formula2>
    </dataValidation>
    <dataValidation allowBlank="true" operator="between" prompt="Number of actions included in the plan." showDropDown="false" showErrorMessage="true" showInputMessage="true" sqref="D30:E33 D47:E50" type="none">
      <formula1>0</formula1>
      <formula2>0</formula2>
    </dataValidation>
    <dataValidation allowBlank="true" operator="between" showDropDown="false" showErrorMessage="true" showInputMessage="true" sqref="N31" type="list">
      <formula1>referenceyears</formula1>
      <formula2>0</formula2>
    </dataValidation>
    <dataValidation allowBlank="true" operator="between" prompt="Refers to any (municipal/residential/tertiary, public/private) structure or groups of structures, surrounding spaces, permanently constructed or erected on its site." promptTitle="Buildings" showDropDown="false" showErrorMessage="true" showInputMessage="true" sqref="B51:C51" type="none">
      <formula1>0</formula1>
      <formula2>0</formula2>
    </dataValidation>
    <dataValidation allowBlank="true" operator="between" prompt="Includes road, rail, air and water transport networks and related infrastructure. It comprises an extensive range of both public and private assets and services and excludes all related vessels, vehicles (and related parts and processes)." promptTitle="Transport" showDropDown="false" showErrorMessage="true" showInputMessage="true" sqref="B52:C52" type="none">
      <formula1>0</formula1>
      <formula2>0</formula2>
    </dataValidation>
    <dataValidation allowBlank="true" operator="between" prompt="Refers to the energy supply service and related infrastructure. It includes coal, crude oil, natural gas liquids, refinery feedstocks, additives, petroleum products, gases, combustible renewables and waste, electricity and heat." promptTitle="Energy" showDropDown="false" showErrorMessage="true" showInputMessage="true" sqref="B53:C53" type="none">
      <formula1>0</formula1>
      <formula2>0</formula2>
    </dataValidation>
    <dataValidation allowBlank="true" operator="between" prompt="Refers to the water supply service and related infrastructure. It also covers water use (e.g. by households, industry, energy production, agriculture, etc.) and (waste-, rain-) water management system, that includes sewers, drainage and treatment systems." promptTitle="Water" showDropDown="false" showErrorMessage="true" showInputMessage="true" sqref="B54:C54" type="none">
      <formula1>0</formula1>
      <formula2>0</formula2>
    </dataValidation>
    <dataValidation allowBlank="true" operator="between" prompt="Includes activities related to the management (including collection, treatment and disposal) of various forms of waste, such as solid or non-solid industrial or household waste, as well as contaminated sites." promptTitle="Waste" showDropDown="false" showErrorMessage="true" showInputMessage="true" sqref="B55:C55" type="none">
      <formula1>0</formula1>
      <formula2>0</formula2>
    </dataValidation>
    <dataValidation allowBlank="true" operator="between" prompt="Process undertaken by public authorities to identify, evaluate and decide on different options for the use of land, and the subsequent formulation and promulgation of plans or regulations that describe the permitted or acceptable uses." promptTitle="Land Use Planning" showDropDown="false" showErrorMessage="true" showInputMessage="true" sqref="B56:C56" type="none">
      <formula1>0</formula1>
      <formula2>0</formula2>
    </dataValidation>
    <dataValidation allowBlank="true" operator="between" prompt="Includes land classified/designated for agriculture &amp; forestry use, as well as organisations and industries linked to creation and production within and surrounding the boundaries of the municipality." promptTitle="Agriculture &amp; Forestry" showDropDown="false" showErrorMessage="true" showInputMessage="true" sqref="B57:C57" type="none">
      <formula1>0</formula1>
      <formula2>0</formula2>
    </dataValidation>
    <dataValidation allowBlank="true" operator="between" prompt="Environment refers to green and blue landscapes, air quality, including urban hinterland; &#10;Biodiversity refers to the variety of life in a specific region, measurable as the variety within species, between species, and the variety of ecosystems." promptTitle="Environment &amp; Biodiversity" showDropDown="false" showErrorMessage="true" showInputMessage="true" sqref="B58:C58" type="none">
      <formula1>0</formula1>
      <formula2>0</formula2>
    </dataValidation>
    <dataValidation allowBlank="true" operator="between" prompt="Refers to the geographical distribution of dominance of pathologies, information indicating effect on well-being of humans linked directly/indirectly to the quality of the environment. It also includes the health care service and related infrastructure." promptTitle="Health" showDropDown="false" showErrorMessage="true" showInputMessage="true" sqref="B59:C59" type="none">
      <formula1>0</formula1>
      <formula2>0</formula2>
    </dataValidation>
    <dataValidation allowBlank="true" operator="between" prompt="Refers to the operation of the civil protection and emergency services  by or on behalf of public authorities and includes local disaster risk reduction and management (i.e. capacity building, coordination, equipment, emergency planning etc.)." promptTitle="Civil Protection &amp; Emergency" showDropDown="false" showErrorMessage="true" showInputMessage="true" sqref="B60:C60" type="none">
      <formula1>0</formula1>
      <formula2>0</formula2>
    </dataValidation>
    <dataValidation allowBlank="true" operator="between" prompt="Refers to the activities of persons travelling to and staying in places outside their usual environment for not more than 1 year for leisure, business and other purposes not related to the exercise of an activity remunerated from within the place visited." promptTitle="Tourism" showDropDown="false" showErrorMessage="true" showInputMessage="true" sqref="B61:C61" type="none">
      <formula1>0</formula1>
      <formula2>0</formula2>
    </dataValidation>
    <dataValidation allowBlank="true" operator="between" prompt="Buildings and facilities of the tertiary sector (services), for example offices of private companies, banks, commercial and retail activities, hospitals, etc. " showDropDown="false" showErrorMessage="true" showInputMessage="true" sqref="B35:C35" type="none">
      <formula1>0</formula1>
      <formula2>0</formula2>
    </dataValidation>
    <dataValidation allowBlank="true" operator="between" prompt="Buildings that are primarily used as residential buildings. Social housing should be included in this sector." showDropDown="false" showErrorMessage="true" showInputMessage="true" sqref="B36:C36" type="none">
      <formula1>0</formula1>
      <formula2>0</formula2>
    </dataValidation>
    <dataValidation allowBlank="true" operator="between" prompt="Refers to manufacturing and construction industries." showDropDown="false" showErrorMessage="true" showInputMessage="true" sqref="B37" type="none">
      <formula1>0</formula1>
      <formula2>0</formula2>
    </dataValidation>
    <dataValidation allowBlank="true" operator="between" showDropDown="false" showErrorMessage="true" showInputMessage="false" sqref="H10:H12" type="list">
      <formula1>'drop-down '!$B$8:$B$13</formula1>
      <formula2>0</formula2>
    </dataValidation>
    <dataValidation allowBlank="true" operator="between" showDropDown="false" showErrorMessage="true" showInputMessage="true" sqref="I10:I12 I17:I19" type="list">
      <formula1>'drop-down '!$B$16:$B$17</formula1>
      <formula2>0</formula2>
    </dataValidation>
    <dataValidation allowBlank="true" operator="between" showDropDown="false" showErrorMessage="true" showInputMessage="true" sqref="H17:H19" type="list">
      <formula1>'drop-down '!$B$20:$B$22</formula1>
      <formula2>0</formula2>
    </dataValidation>
  </dataValidations>
  <hyperlinks>
    <hyperlink ref="N1" location="Home!A1" display="y HOME"/>
  </hyperlinks>
  <printOptions headings="false" gridLines="false" gridLinesSet="true" horizontalCentered="true" verticalCentered="false"/>
  <pageMargins left="0.196527777777778" right="0.196527777777778" top="0.39375" bottom="0.39375" header="0.511805555555555" footer="0.511805555555555"/>
  <pageSetup paperSize="8"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5">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1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1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1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6" name="">
              <controlPr defaultSize="0" locked="1" autoFill="0" autoLine="0" autoPict="0" print="true" altText="Check Box 1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6" r:id="rId7" name="">
              <controlPr defaultSize="0" locked="1" autoFill="0" autoLine="0" autoPict="0" print="true" altText="Check Box 20">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883B"/>
    <pageSetUpPr fitToPage="true"/>
  </sheetPr>
  <dimension ref="A1:BE751"/>
  <sheetViews>
    <sheetView showFormulas="false" showGridLines="true" showRowColHeaders="true" showZeros="true" rightToLeft="false" tabSelected="true" showOutlineSymbols="true" defaultGridColor="true" view="normal" topLeftCell="A1" colorId="64" zoomScale="80" zoomScaleNormal="80" zoomScalePageLayoutView="100" workbookViewId="0">
      <pane xSplit="0" ySplit="5" topLeftCell="A6" activePane="bottomLeft" state="frozen"/>
      <selection pane="topLeft" activeCell="A1" activeCellId="0" sqref="A1"/>
      <selection pane="bottomLeft" activeCell="E99" activeCellId="0" sqref="E99"/>
    </sheetView>
  </sheetViews>
  <sheetFormatPr defaultColWidth="10.9921875" defaultRowHeight="14.25" zeroHeight="true" outlineLevelRow="1" outlineLevelCol="0"/>
  <cols>
    <col collapsed="false" customWidth="true" hidden="false" outlineLevel="0" max="1" min="1" style="601" width="4.13"/>
    <col collapsed="false" customWidth="true" hidden="false" outlineLevel="0" max="2" min="2" style="602" width="36.88"/>
    <col collapsed="false" customWidth="true" hidden="false" outlineLevel="0" max="3" min="3" style="602" width="17.12"/>
    <col collapsed="false" customWidth="true" hidden="false" outlineLevel="0" max="4" min="4" style="602" width="25.13"/>
    <col collapsed="false" customWidth="true" hidden="false" outlineLevel="0" max="5" min="5" style="602" width="13.13"/>
    <col collapsed="false" customWidth="true" hidden="false" outlineLevel="0" max="6" min="6" style="602" width="13.63"/>
    <col collapsed="false" customWidth="true" hidden="false" outlineLevel="0" max="7" min="7" style="602" width="10.62"/>
    <col collapsed="false" customWidth="true" hidden="false" outlineLevel="0" max="8" min="8" style="602" width="15.62"/>
    <col collapsed="false" customWidth="true" hidden="false" outlineLevel="0" max="9" min="9" style="602" width="21"/>
    <col collapsed="false" customWidth="true" hidden="false" outlineLevel="0" max="10" min="10" style="602" width="27.62"/>
    <col collapsed="false" customWidth="false" hidden="true" outlineLevel="0" max="11" min="11" style="602" width="11"/>
    <col collapsed="false" customWidth="true" hidden="true" outlineLevel="0" max="12" min="12" style="602" width="18.5"/>
    <col collapsed="false" customWidth="false" hidden="true" outlineLevel="0" max="16" min="13" style="602" width="11"/>
    <col collapsed="false" customWidth="true" hidden="true" outlineLevel="0" max="17" min="17" style="602" width="11.13"/>
    <col collapsed="false" customWidth="false" hidden="true" outlineLevel="0" max="256" min="18" style="602" width="11"/>
    <col collapsed="false" customWidth="true" hidden="true" outlineLevel="0" max="257" min="257" style="602" width="4.13"/>
    <col collapsed="false" customWidth="true" hidden="true" outlineLevel="0" max="258" min="258" style="602" width="36.12"/>
    <col collapsed="false" customWidth="true" hidden="true" outlineLevel="0" max="259" min="259" style="602" width="17.12"/>
    <col collapsed="false" customWidth="true" hidden="true" outlineLevel="0" max="260" min="260" style="602" width="25.13"/>
    <col collapsed="false" customWidth="true" hidden="true" outlineLevel="0" max="261" min="261" style="602" width="13.13"/>
    <col collapsed="false" customWidth="true" hidden="true" outlineLevel="0" max="262" min="262" style="602" width="13.63"/>
    <col collapsed="false" customWidth="true" hidden="true" outlineLevel="0" max="263" min="263" style="602" width="10.62"/>
    <col collapsed="false" customWidth="true" hidden="true" outlineLevel="0" max="264" min="264" style="602" width="5.13"/>
    <col collapsed="false" customWidth="true" hidden="true" outlineLevel="0" max="265" min="265" style="602" width="26.62"/>
    <col collapsed="false" customWidth="true" hidden="true" outlineLevel="0" max="266" min="266" style="602" width="27.62"/>
    <col collapsed="false" customWidth="false" hidden="true" outlineLevel="0" max="267" min="267" style="602" width="11"/>
    <col collapsed="false" customWidth="true" hidden="true" outlineLevel="0" max="268" min="268" style="602" width="18.5"/>
    <col collapsed="false" customWidth="false" hidden="true" outlineLevel="0" max="272" min="269" style="602" width="11"/>
    <col collapsed="false" customWidth="true" hidden="true" outlineLevel="0" max="273" min="273" style="602" width="11.13"/>
    <col collapsed="false" customWidth="false" hidden="true" outlineLevel="0" max="512" min="274" style="602" width="11"/>
    <col collapsed="false" customWidth="true" hidden="true" outlineLevel="0" max="513" min="513" style="602" width="4.13"/>
    <col collapsed="false" customWidth="true" hidden="true" outlineLevel="0" max="514" min="514" style="602" width="36.12"/>
    <col collapsed="false" customWidth="true" hidden="true" outlineLevel="0" max="515" min="515" style="602" width="17.12"/>
    <col collapsed="false" customWidth="true" hidden="true" outlineLevel="0" max="516" min="516" style="602" width="25.13"/>
    <col collapsed="false" customWidth="true" hidden="true" outlineLevel="0" max="517" min="517" style="602" width="13.13"/>
    <col collapsed="false" customWidth="true" hidden="true" outlineLevel="0" max="518" min="518" style="602" width="13.63"/>
    <col collapsed="false" customWidth="true" hidden="true" outlineLevel="0" max="519" min="519" style="602" width="10.62"/>
    <col collapsed="false" customWidth="true" hidden="true" outlineLevel="0" max="520" min="520" style="602" width="5.13"/>
    <col collapsed="false" customWidth="true" hidden="true" outlineLevel="0" max="521" min="521" style="602" width="26.62"/>
    <col collapsed="false" customWidth="true" hidden="true" outlineLevel="0" max="522" min="522" style="602" width="27.62"/>
    <col collapsed="false" customWidth="false" hidden="true" outlineLevel="0" max="523" min="523" style="602" width="11"/>
    <col collapsed="false" customWidth="true" hidden="true" outlineLevel="0" max="524" min="524" style="602" width="18.5"/>
    <col collapsed="false" customWidth="false" hidden="true" outlineLevel="0" max="528" min="525" style="602" width="11"/>
    <col collapsed="false" customWidth="true" hidden="true" outlineLevel="0" max="529" min="529" style="602" width="11.13"/>
    <col collapsed="false" customWidth="false" hidden="true" outlineLevel="0" max="768" min="530" style="602" width="11"/>
    <col collapsed="false" customWidth="true" hidden="true" outlineLevel="0" max="769" min="769" style="602" width="4.13"/>
    <col collapsed="false" customWidth="true" hidden="true" outlineLevel="0" max="770" min="770" style="602" width="36.12"/>
    <col collapsed="false" customWidth="true" hidden="true" outlineLevel="0" max="771" min="771" style="602" width="17.12"/>
    <col collapsed="false" customWidth="true" hidden="true" outlineLevel="0" max="772" min="772" style="602" width="25.13"/>
    <col collapsed="false" customWidth="true" hidden="true" outlineLevel="0" max="773" min="773" style="602" width="13.13"/>
    <col collapsed="false" customWidth="true" hidden="true" outlineLevel="0" max="774" min="774" style="602" width="13.63"/>
    <col collapsed="false" customWidth="true" hidden="true" outlineLevel="0" max="775" min="775" style="602" width="10.62"/>
    <col collapsed="false" customWidth="true" hidden="true" outlineLevel="0" max="776" min="776" style="602" width="5.13"/>
    <col collapsed="false" customWidth="true" hidden="true" outlineLevel="0" max="777" min="777" style="602" width="26.62"/>
    <col collapsed="false" customWidth="true" hidden="true" outlineLevel="0" max="778" min="778" style="602" width="27.62"/>
    <col collapsed="false" customWidth="false" hidden="true" outlineLevel="0" max="779" min="779" style="602" width="11"/>
    <col collapsed="false" customWidth="true" hidden="true" outlineLevel="0" max="780" min="780" style="602" width="18.5"/>
    <col collapsed="false" customWidth="false" hidden="true" outlineLevel="0" max="784" min="781" style="602" width="11"/>
    <col collapsed="false" customWidth="true" hidden="true" outlineLevel="0" max="785" min="785" style="602" width="11.13"/>
    <col collapsed="false" customWidth="false" hidden="true" outlineLevel="0" max="1024" min="786" style="602" width="11"/>
  </cols>
  <sheetData>
    <row r="1" s="605" customFormat="true" ht="54.75" hidden="false" customHeight="true" outlineLevel="0" collapsed="false">
      <c r="A1" s="29" t="s">
        <v>393</v>
      </c>
      <c r="B1" s="29"/>
      <c r="C1" s="603"/>
      <c r="D1" s="603"/>
      <c r="E1" s="603"/>
      <c r="F1" s="603"/>
      <c r="G1" s="603"/>
      <c r="H1" s="603"/>
      <c r="I1" s="603"/>
      <c r="J1" s="32" t="s">
        <v>4</v>
      </c>
      <c r="K1" s="603"/>
      <c r="L1" s="604"/>
      <c r="M1" s="604"/>
      <c r="N1" s="604"/>
      <c r="O1" s="604"/>
      <c r="P1" s="604"/>
      <c r="Q1" s="604"/>
      <c r="R1" s="604"/>
      <c r="T1" s="606" t="s">
        <v>4</v>
      </c>
      <c r="U1" s="604"/>
      <c r="V1" s="604"/>
      <c r="X1" s="604"/>
      <c r="Y1" s="604"/>
      <c r="Z1" s="607"/>
      <c r="AB1" s="607"/>
      <c r="AC1" s="607"/>
      <c r="AD1" s="607"/>
      <c r="AE1" s="607"/>
      <c r="AF1" s="607"/>
      <c r="AG1" s="607"/>
      <c r="AH1" s="607"/>
      <c r="AI1" s="604"/>
      <c r="AJ1" s="604"/>
      <c r="AL1" s="608"/>
    </row>
    <row r="2" s="10" customFormat="true" ht="3.6" hidden="false" customHeight="true" outlineLevel="0" collapsed="false">
      <c r="A2" s="609"/>
      <c r="B2" s="610"/>
      <c r="C2" s="610"/>
      <c r="D2" s="610"/>
      <c r="E2" s="611"/>
      <c r="F2" s="611"/>
      <c r="G2" s="611"/>
      <c r="H2" s="611"/>
      <c r="I2" s="611"/>
      <c r="J2" s="611"/>
      <c r="K2" s="611"/>
      <c r="L2" s="611"/>
      <c r="M2" s="611"/>
      <c r="N2" s="611"/>
      <c r="O2" s="611"/>
      <c r="P2" s="611"/>
      <c r="Q2" s="611"/>
      <c r="R2" s="611"/>
      <c r="S2" s="611"/>
      <c r="T2" s="611"/>
      <c r="U2" s="611"/>
      <c r="V2" s="611"/>
    </row>
    <row r="3" s="13" customFormat="true" ht="6.75" hidden="false" customHeight="true" outlineLevel="0" collapsed="false">
      <c r="A3" s="612"/>
      <c r="B3" s="613"/>
      <c r="C3" s="613"/>
      <c r="D3" s="613"/>
      <c r="E3" s="614"/>
      <c r="F3" s="614"/>
      <c r="G3" s="614"/>
      <c r="H3" s="614"/>
      <c r="I3" s="614"/>
      <c r="J3" s="614"/>
      <c r="K3" s="614"/>
      <c r="L3" s="614"/>
      <c r="M3" s="614"/>
      <c r="N3" s="614"/>
      <c r="O3" s="614"/>
      <c r="P3" s="614"/>
      <c r="Q3" s="614"/>
      <c r="R3" s="614"/>
      <c r="S3" s="614"/>
      <c r="T3" s="614"/>
      <c r="U3" s="614"/>
      <c r="V3" s="614"/>
    </row>
    <row r="4" s="16" customFormat="true" ht="5.25" hidden="false" customHeight="true" outlineLevel="0" collapsed="false">
      <c r="A4" s="615"/>
      <c r="B4" s="616"/>
      <c r="C4" s="616"/>
      <c r="D4" s="616"/>
      <c r="E4" s="617"/>
      <c r="F4" s="617"/>
      <c r="G4" s="617"/>
      <c r="H4" s="617"/>
      <c r="I4" s="617"/>
      <c r="J4" s="617"/>
      <c r="K4" s="617"/>
      <c r="L4" s="617"/>
      <c r="M4" s="617"/>
      <c r="N4" s="617"/>
      <c r="O4" s="617"/>
      <c r="P4" s="617"/>
      <c r="Q4" s="617"/>
      <c r="R4" s="617"/>
      <c r="S4" s="617"/>
      <c r="T4" s="617"/>
      <c r="U4" s="617"/>
      <c r="V4" s="617"/>
    </row>
    <row r="5" s="19" customFormat="true" ht="3.75" hidden="false" customHeight="true" outlineLevel="0" collapsed="false">
      <c r="A5" s="618"/>
      <c r="B5" s="619"/>
      <c r="C5" s="620"/>
      <c r="D5" s="620"/>
      <c r="E5" s="620"/>
      <c r="F5" s="620"/>
      <c r="G5" s="620"/>
      <c r="H5" s="620"/>
      <c r="I5" s="620"/>
      <c r="J5" s="620"/>
      <c r="K5" s="620"/>
      <c r="L5" s="620"/>
      <c r="M5" s="620"/>
      <c r="N5" s="620"/>
      <c r="O5" s="620"/>
      <c r="P5" s="620"/>
      <c r="Q5" s="620"/>
      <c r="R5" s="620"/>
      <c r="S5" s="620"/>
      <c r="T5" s="620"/>
    </row>
    <row r="6" s="626" customFormat="true" ht="21" hidden="false" customHeight="true" outlineLevel="0" collapsed="false">
      <c r="A6" s="621" t="s">
        <v>394</v>
      </c>
      <c r="B6" s="622"/>
      <c r="C6" s="623"/>
      <c r="D6" s="623"/>
      <c r="E6" s="623"/>
      <c r="F6" s="623"/>
      <c r="G6" s="623"/>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4"/>
      <c r="AL6" s="625"/>
    </row>
    <row r="7" s="222" customFormat="true" ht="18" hidden="false" customHeight="true" outlineLevel="0" collapsed="false">
      <c r="A7" s="220" t="s">
        <v>395</v>
      </c>
      <c r="B7" s="220"/>
      <c r="C7" s="221"/>
      <c r="D7" s="221"/>
    </row>
    <row r="8" s="628" customFormat="true" ht="7.5" hidden="false" customHeight="true" outlineLevel="0" collapsed="false">
      <c r="A8" s="627"/>
    </row>
    <row r="9" s="628" customFormat="true" ht="7.5" hidden="false" customHeight="true" outlineLevel="0" collapsed="false">
      <c r="A9" s="627"/>
      <c r="B9" s="629"/>
    </row>
    <row r="10" s="628" customFormat="true" ht="14.25" hidden="false" customHeight="true" outlineLevel="0" collapsed="false">
      <c r="A10" s="630" t="s">
        <v>5</v>
      </c>
      <c r="B10" s="631" t="s">
        <v>396</v>
      </c>
      <c r="C10" s="632"/>
      <c r="D10" s="633" t="s">
        <v>9</v>
      </c>
    </row>
    <row r="11" s="628" customFormat="true" ht="15.75" hidden="false" customHeight="true" outlineLevel="0" collapsed="false">
      <c r="A11" s="630"/>
      <c r="B11" s="631"/>
      <c r="C11" s="632"/>
      <c r="D11" s="633" t="s">
        <v>22</v>
      </c>
      <c r="E11" s="628" t="s">
        <v>133</v>
      </c>
    </row>
    <row r="12" s="628" customFormat="true" ht="17.25" hidden="false" customHeight="true" outlineLevel="0" collapsed="false">
      <c r="A12" s="630"/>
      <c r="B12" s="631"/>
      <c r="C12" s="632"/>
      <c r="D12" s="633" t="s">
        <v>397</v>
      </c>
      <c r="E12" s="634" t="s">
        <v>398</v>
      </c>
    </row>
    <row r="13" s="628" customFormat="true" ht="14.25" hidden="false" customHeight="true" outlineLevel="0" collapsed="false">
      <c r="A13" s="630"/>
      <c r="B13" s="631"/>
      <c r="C13" s="99"/>
    </row>
    <row r="14" s="637" customFormat="true" ht="7.5" hidden="false" customHeight="true" outlineLevel="0" collapsed="false">
      <c r="A14" s="635"/>
      <c r="B14" s="636"/>
    </row>
    <row r="15" s="637" customFormat="true" ht="14.25" hidden="false" customHeight="false" outlineLevel="0" collapsed="false">
      <c r="A15" s="635" t="s">
        <v>95</v>
      </c>
      <c r="B15" s="636" t="s">
        <v>399</v>
      </c>
      <c r="C15" s="638"/>
      <c r="D15" s="638"/>
      <c r="E15" s="638"/>
      <c r="F15" s="638"/>
      <c r="G15" s="638"/>
      <c r="H15" s="638"/>
      <c r="I15" s="639"/>
    </row>
    <row r="16" s="637" customFormat="true" ht="7.5" hidden="false" customHeight="true" outlineLevel="0" collapsed="false">
      <c r="A16" s="635"/>
      <c r="B16" s="636"/>
    </row>
    <row r="17" s="637" customFormat="true" ht="17.85" hidden="false" customHeight="true" outlineLevel="0" collapsed="false">
      <c r="A17" s="636" t="s">
        <v>400</v>
      </c>
      <c r="B17" s="636" t="s">
        <v>401</v>
      </c>
      <c r="C17" s="640" t="s">
        <v>402</v>
      </c>
    </row>
    <row r="18" s="637" customFormat="true" ht="7.5" hidden="false" customHeight="true" outlineLevel="0" collapsed="false">
      <c r="A18" s="635"/>
      <c r="B18" s="636"/>
    </row>
    <row r="19" s="628" customFormat="true" ht="14.25" hidden="false" customHeight="false" outlineLevel="0" collapsed="false">
      <c r="A19" s="635" t="s">
        <v>36</v>
      </c>
      <c r="B19" s="636" t="s">
        <v>403</v>
      </c>
      <c r="C19" s="638"/>
      <c r="D19" s="638"/>
      <c r="E19" s="638"/>
      <c r="F19" s="638"/>
      <c r="G19" s="638"/>
      <c r="H19" s="638"/>
      <c r="I19" s="639"/>
      <c r="J19" s="637"/>
      <c r="K19" s="637"/>
      <c r="L19" s="637"/>
      <c r="M19" s="637"/>
      <c r="N19" s="637"/>
      <c r="O19" s="637"/>
      <c r="P19" s="637"/>
      <c r="Q19" s="637"/>
      <c r="R19" s="637"/>
      <c r="S19" s="637"/>
      <c r="T19" s="637"/>
      <c r="U19" s="637"/>
      <c r="V19" s="637"/>
      <c r="W19" s="637"/>
      <c r="X19" s="637"/>
      <c r="Y19" s="637"/>
      <c r="Z19" s="637"/>
      <c r="AA19" s="637"/>
      <c r="AB19" s="637"/>
      <c r="AC19" s="637"/>
      <c r="AD19" s="637"/>
      <c r="AE19" s="637"/>
      <c r="AF19" s="637"/>
      <c r="AG19" s="637"/>
      <c r="AH19" s="637"/>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row>
    <row r="20" s="637" customFormat="true" ht="7.5" hidden="false" customHeight="true" outlineLevel="0" collapsed="false">
      <c r="A20" s="635"/>
      <c r="B20" s="635"/>
    </row>
    <row r="21" s="628" customFormat="true" ht="7.5" hidden="false" customHeight="true" outlineLevel="0" collapsed="false">
      <c r="A21" s="635"/>
      <c r="B21" s="635"/>
      <c r="C21" s="637"/>
      <c r="D21" s="637"/>
      <c r="E21" s="637"/>
      <c r="F21" s="637"/>
      <c r="G21" s="637"/>
      <c r="H21" s="637"/>
      <c r="I21" s="637"/>
      <c r="J21" s="637"/>
      <c r="K21" s="637"/>
      <c r="L21" s="637"/>
      <c r="M21" s="637"/>
      <c r="N21" s="637"/>
      <c r="O21" s="637"/>
      <c r="P21" s="637"/>
      <c r="Q21" s="637"/>
      <c r="R21" s="637"/>
      <c r="S21" s="637"/>
      <c r="T21" s="637"/>
      <c r="U21" s="637"/>
      <c r="V21" s="637"/>
      <c r="W21" s="637"/>
      <c r="X21" s="637"/>
      <c r="Y21" s="637"/>
      <c r="Z21" s="637"/>
      <c r="AA21" s="637"/>
      <c r="AB21" s="637"/>
      <c r="AC21" s="637"/>
      <c r="AD21" s="637"/>
      <c r="AE21" s="637"/>
      <c r="AF21" s="637"/>
      <c r="AG21" s="637"/>
      <c r="AH21" s="637"/>
      <c r="AI21" s="637"/>
      <c r="AJ21" s="637"/>
      <c r="AK21" s="637"/>
      <c r="AL21" s="637"/>
      <c r="AM21" s="637"/>
      <c r="AN21" s="637"/>
      <c r="AO21" s="637"/>
      <c r="AP21" s="637"/>
      <c r="AQ21" s="637"/>
      <c r="AR21" s="637"/>
      <c r="AS21" s="637"/>
      <c r="AT21" s="637"/>
      <c r="AU21" s="637"/>
      <c r="AV21" s="637"/>
      <c r="AW21" s="637"/>
      <c r="AX21" s="637"/>
      <c r="AY21" s="637"/>
      <c r="AZ21" s="637"/>
      <c r="BA21" s="637"/>
      <c r="BB21" s="637"/>
      <c r="BC21" s="637"/>
      <c r="BD21" s="637"/>
      <c r="BE21" s="637"/>
    </row>
    <row r="22" s="637" customFormat="true" ht="76.5" hidden="false" customHeight="true" outlineLevel="0" collapsed="false">
      <c r="A22" s="635" t="s">
        <v>50</v>
      </c>
      <c r="B22" s="636" t="s">
        <v>349</v>
      </c>
      <c r="C22" s="641"/>
      <c r="D22" s="641"/>
      <c r="E22" s="641"/>
      <c r="F22" s="641"/>
      <c r="G22" s="641"/>
      <c r="H22" s="641"/>
      <c r="I22" s="642" t="str">
        <f aca="false">CONCATENATE(TEXT(1000-LEN(C22), "#")," characters left")</f>
        <v>1000 characters left</v>
      </c>
    </row>
    <row r="23" s="628" customFormat="true" ht="7.5" hidden="false" customHeight="true" outlineLevel="0" collapsed="false">
      <c r="A23" s="635"/>
      <c r="B23" s="636"/>
      <c r="C23" s="643"/>
      <c r="D23" s="643"/>
      <c r="E23" s="643"/>
      <c r="F23" s="643"/>
      <c r="G23" s="643"/>
      <c r="H23" s="643"/>
      <c r="I23" s="643"/>
      <c r="J23" s="637"/>
      <c r="K23" s="637"/>
      <c r="L23" s="637"/>
      <c r="M23" s="637"/>
      <c r="N23" s="637"/>
      <c r="O23" s="637"/>
      <c r="P23" s="637"/>
      <c r="Q23" s="637"/>
      <c r="R23" s="637"/>
      <c r="S23" s="637"/>
      <c r="T23" s="637"/>
      <c r="U23" s="637"/>
      <c r="V23" s="637"/>
      <c r="W23" s="637"/>
      <c r="X23" s="637"/>
      <c r="Y23" s="637"/>
      <c r="Z23" s="637"/>
      <c r="AA23" s="637"/>
      <c r="AB23" s="637"/>
      <c r="AC23" s="637"/>
      <c r="AD23" s="637"/>
      <c r="AE23" s="637"/>
      <c r="AF23" s="637"/>
      <c r="AG23" s="637"/>
      <c r="AH23" s="637"/>
      <c r="AI23" s="637"/>
      <c r="AJ23" s="637"/>
      <c r="AK23" s="637"/>
      <c r="AL23" s="637"/>
      <c r="AM23" s="637"/>
      <c r="AN23" s="637"/>
      <c r="AO23" s="637"/>
      <c r="AP23" s="637"/>
      <c r="AQ23" s="637"/>
      <c r="AR23" s="637"/>
      <c r="AS23" s="637"/>
      <c r="AT23" s="637"/>
      <c r="AU23" s="637"/>
      <c r="AV23" s="637"/>
      <c r="AW23" s="637"/>
      <c r="AX23" s="637"/>
      <c r="AY23" s="637"/>
      <c r="AZ23" s="637"/>
      <c r="BA23" s="637"/>
      <c r="BB23" s="637"/>
      <c r="BC23" s="637"/>
      <c r="BD23" s="637"/>
      <c r="BE23" s="637"/>
    </row>
    <row r="24" s="637" customFormat="true" ht="7.5" hidden="false" customHeight="true" outlineLevel="0" collapsed="false">
      <c r="A24" s="635"/>
      <c r="B24" s="636"/>
    </row>
    <row r="25" s="628" customFormat="true" ht="15" hidden="false" customHeight="false" outlineLevel="0" collapsed="false">
      <c r="A25" s="635" t="s">
        <v>404</v>
      </c>
      <c r="B25" s="636" t="s">
        <v>405</v>
      </c>
      <c r="C25" s="644" t="s">
        <v>406</v>
      </c>
      <c r="D25" s="645" t="s">
        <v>407</v>
      </c>
      <c r="E25" s="646"/>
      <c r="F25" s="646"/>
      <c r="G25" s="646"/>
      <c r="H25" s="646"/>
      <c r="I25" s="647"/>
      <c r="J25" s="637"/>
      <c r="K25" s="637"/>
      <c r="L25" s="637"/>
      <c r="M25" s="637"/>
      <c r="N25" s="637"/>
      <c r="O25" s="637"/>
      <c r="P25" s="637"/>
      <c r="Q25" s="637"/>
      <c r="R25" s="637"/>
      <c r="S25" s="637"/>
      <c r="T25" s="637"/>
      <c r="U25" s="637"/>
      <c r="V25" s="637"/>
      <c r="W25" s="637"/>
      <c r="X25" s="637"/>
      <c r="Y25" s="637"/>
      <c r="Z25" s="637"/>
      <c r="AA25" s="637"/>
      <c r="AB25" s="637"/>
      <c r="AC25" s="637"/>
      <c r="AD25" s="637"/>
      <c r="AE25" s="637"/>
      <c r="AF25" s="637"/>
      <c r="AG25" s="637"/>
      <c r="AH25" s="637"/>
      <c r="AI25" s="637"/>
      <c r="AJ25" s="637"/>
      <c r="AK25" s="637"/>
      <c r="AL25" s="637"/>
      <c r="AM25" s="637"/>
      <c r="AN25" s="637"/>
      <c r="AO25" s="637"/>
      <c r="AP25" s="637"/>
      <c r="AQ25" s="637"/>
      <c r="AR25" s="637"/>
      <c r="AS25" s="637"/>
      <c r="AT25" s="637"/>
      <c r="AU25" s="637"/>
      <c r="AV25" s="637"/>
      <c r="AW25" s="637"/>
      <c r="AX25" s="637"/>
      <c r="AY25" s="637"/>
      <c r="AZ25" s="637"/>
      <c r="BA25" s="637"/>
      <c r="BB25" s="637"/>
      <c r="BC25" s="637"/>
      <c r="BD25" s="637"/>
      <c r="BE25" s="637"/>
    </row>
    <row r="26" s="628" customFormat="true" ht="17.25" hidden="false" customHeight="true" outlineLevel="0" collapsed="false">
      <c r="A26" s="635"/>
      <c r="B26" s="636"/>
      <c r="C26" s="644" t="s">
        <v>408</v>
      </c>
      <c r="D26" s="648" t="s">
        <v>407</v>
      </c>
      <c r="E26" s="649"/>
      <c r="F26" s="649"/>
      <c r="G26" s="649"/>
      <c r="H26" s="649"/>
      <c r="I26" s="649"/>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row>
    <row r="27" s="637" customFormat="true" ht="7.5" hidden="false" customHeight="true" outlineLevel="0" collapsed="false">
      <c r="A27" s="635"/>
      <c r="B27" s="636"/>
      <c r="C27" s="650"/>
      <c r="E27" s="649"/>
      <c r="F27" s="649"/>
      <c r="G27" s="649"/>
      <c r="H27" s="649"/>
      <c r="I27" s="649"/>
      <c r="J27" s="649"/>
      <c r="K27" s="649"/>
      <c r="L27" s="649"/>
      <c r="M27" s="649"/>
      <c r="N27" s="649"/>
      <c r="O27" s="649"/>
      <c r="P27" s="649"/>
      <c r="Q27" s="649"/>
      <c r="R27" s="649"/>
      <c r="S27" s="649"/>
    </row>
    <row r="28" s="628" customFormat="true" ht="7.5" hidden="false" customHeight="true" outlineLevel="0" collapsed="false">
      <c r="A28" s="635"/>
      <c r="B28" s="636"/>
      <c r="C28" s="637"/>
      <c r="D28" s="637"/>
      <c r="E28" s="649"/>
      <c r="F28" s="649"/>
      <c r="G28" s="649"/>
      <c r="H28" s="649"/>
      <c r="I28" s="649"/>
      <c r="J28" s="649"/>
      <c r="K28" s="649"/>
      <c r="L28" s="649"/>
      <c r="M28" s="649"/>
      <c r="N28" s="649"/>
      <c r="O28" s="649"/>
      <c r="P28" s="649"/>
      <c r="Q28" s="649"/>
      <c r="R28" s="649"/>
      <c r="S28" s="649"/>
      <c r="T28" s="637"/>
      <c r="U28" s="637"/>
      <c r="V28" s="637"/>
      <c r="W28" s="637"/>
      <c r="X28" s="637"/>
      <c r="Y28" s="637"/>
      <c r="Z28" s="637"/>
      <c r="AA28" s="637"/>
      <c r="AB28" s="637"/>
      <c r="AC28" s="637"/>
      <c r="AD28" s="637"/>
      <c r="AE28" s="637"/>
      <c r="AF28" s="637"/>
      <c r="AG28" s="637"/>
      <c r="AH28" s="637"/>
      <c r="AI28" s="637"/>
      <c r="AJ28" s="637"/>
      <c r="AK28" s="637"/>
      <c r="AL28" s="637"/>
      <c r="AM28" s="637"/>
      <c r="AN28" s="637"/>
      <c r="AO28" s="637"/>
      <c r="AP28" s="637"/>
      <c r="AQ28" s="637"/>
      <c r="AR28" s="637"/>
      <c r="AS28" s="637"/>
      <c r="AT28" s="637"/>
      <c r="AU28" s="637"/>
      <c r="AV28" s="637"/>
      <c r="AW28" s="637"/>
      <c r="AX28" s="637"/>
      <c r="AY28" s="637"/>
      <c r="AZ28" s="637"/>
      <c r="BA28" s="637"/>
      <c r="BB28" s="637"/>
      <c r="BC28" s="637"/>
      <c r="BD28" s="637"/>
      <c r="BE28" s="637"/>
    </row>
    <row r="29" s="637" customFormat="true" ht="14.1" hidden="false" customHeight="true" outlineLevel="0" collapsed="false">
      <c r="A29" s="635" t="s">
        <v>409</v>
      </c>
      <c r="B29" s="636" t="s">
        <v>410</v>
      </c>
      <c r="C29" s="648" t="s">
        <v>407</v>
      </c>
      <c r="D29" s="648"/>
      <c r="E29" s="649"/>
      <c r="F29" s="649"/>
      <c r="G29" s="649"/>
      <c r="H29" s="649"/>
      <c r="I29" s="649"/>
      <c r="J29" s="649"/>
      <c r="K29" s="649"/>
      <c r="L29" s="649"/>
      <c r="M29" s="649"/>
      <c r="N29" s="649"/>
      <c r="O29" s="649"/>
      <c r="P29" s="649"/>
      <c r="Q29" s="649"/>
      <c r="R29" s="649"/>
      <c r="S29" s="649"/>
    </row>
    <row r="30" s="628" customFormat="true" ht="7.5" hidden="false" customHeight="true" outlineLevel="0" collapsed="false">
      <c r="A30" s="635"/>
      <c r="B30" s="636"/>
      <c r="C30" s="649"/>
      <c r="D30" s="649"/>
      <c r="E30" s="649"/>
      <c r="F30" s="649"/>
      <c r="G30" s="649"/>
      <c r="H30" s="649"/>
      <c r="I30" s="649"/>
      <c r="J30" s="649"/>
      <c r="K30" s="649"/>
      <c r="L30" s="649"/>
      <c r="M30" s="649"/>
      <c r="N30" s="649"/>
      <c r="O30" s="649"/>
      <c r="P30" s="649"/>
      <c r="Q30" s="649"/>
      <c r="R30" s="649"/>
      <c r="S30" s="649"/>
      <c r="T30" s="637"/>
      <c r="U30" s="637"/>
      <c r="V30" s="637"/>
      <c r="W30" s="637"/>
      <c r="X30" s="637"/>
      <c r="Y30" s="637"/>
      <c r="Z30" s="637"/>
      <c r="AA30" s="637"/>
      <c r="AB30" s="637"/>
      <c r="AC30" s="637"/>
      <c r="AD30" s="637"/>
      <c r="AE30" s="637"/>
      <c r="AF30" s="637"/>
      <c r="AG30" s="637"/>
      <c r="AH30" s="637"/>
      <c r="AI30" s="637"/>
      <c r="AJ30" s="637"/>
      <c r="AK30" s="637"/>
      <c r="AL30" s="637"/>
      <c r="AM30" s="637"/>
      <c r="AN30" s="637"/>
      <c r="AO30" s="637"/>
      <c r="AP30" s="637"/>
      <c r="AQ30" s="637"/>
      <c r="AR30" s="637"/>
      <c r="AS30" s="637"/>
      <c r="AT30" s="637"/>
      <c r="AU30" s="637"/>
      <c r="AV30" s="637"/>
      <c r="AW30" s="637"/>
      <c r="AX30" s="637"/>
      <c r="AY30" s="637"/>
      <c r="AZ30" s="637"/>
      <c r="BA30" s="637"/>
      <c r="BB30" s="637"/>
      <c r="BC30" s="637"/>
      <c r="BD30" s="637"/>
      <c r="BE30" s="637"/>
    </row>
    <row r="31" s="637" customFormat="true" ht="7.35" hidden="false" customHeight="true" outlineLevel="0" collapsed="false">
      <c r="A31" s="635"/>
      <c r="B31" s="636"/>
      <c r="C31" s="651"/>
      <c r="D31" s="651"/>
      <c r="E31" s="649"/>
      <c r="G31" s="651"/>
    </row>
    <row r="32" s="628" customFormat="true" ht="15.75" hidden="false" customHeight="true" outlineLevel="0" collapsed="false">
      <c r="A32" s="635" t="s">
        <v>411</v>
      </c>
      <c r="B32" s="636" t="s">
        <v>412</v>
      </c>
      <c r="C32" s="648" t="s">
        <v>402</v>
      </c>
      <c r="D32" s="648"/>
      <c r="E32" s="652" t="s">
        <v>413</v>
      </c>
      <c r="F32" s="651"/>
      <c r="G32" s="651"/>
      <c r="H32" s="651"/>
      <c r="I32" s="651"/>
      <c r="J32" s="651"/>
      <c r="K32" s="651"/>
      <c r="L32" s="651"/>
      <c r="M32" s="651"/>
      <c r="N32" s="651"/>
      <c r="O32" s="651"/>
      <c r="P32" s="637"/>
      <c r="Q32" s="637"/>
      <c r="R32" s="637"/>
      <c r="S32" s="637"/>
      <c r="T32" s="637"/>
      <c r="U32" s="637"/>
      <c r="V32" s="637"/>
      <c r="W32" s="637"/>
      <c r="X32" s="637"/>
      <c r="Y32" s="637"/>
      <c r="Z32" s="637"/>
      <c r="AA32" s="637"/>
      <c r="AB32" s="637"/>
      <c r="AC32" s="637"/>
      <c r="AD32" s="637"/>
      <c r="AE32" s="637"/>
      <c r="AF32" s="637"/>
      <c r="AG32" s="637"/>
      <c r="AH32" s="637"/>
      <c r="AI32" s="637"/>
      <c r="AJ32" s="637"/>
      <c r="AK32" s="637"/>
      <c r="AL32" s="637"/>
      <c r="AM32" s="637"/>
      <c r="AN32" s="637"/>
      <c r="AO32" s="637"/>
      <c r="AP32" s="637"/>
      <c r="AQ32" s="637"/>
      <c r="AR32" s="637"/>
      <c r="AS32" s="637"/>
      <c r="AT32" s="637"/>
      <c r="AU32" s="637"/>
      <c r="AV32" s="637"/>
      <c r="AW32" s="637"/>
      <c r="AX32" s="637"/>
      <c r="AY32" s="637"/>
      <c r="AZ32" s="637"/>
      <c r="BA32" s="637"/>
      <c r="BB32" s="637"/>
      <c r="BC32" s="637"/>
      <c r="BD32" s="637"/>
      <c r="BE32" s="637"/>
    </row>
    <row r="33" s="628" customFormat="true" ht="6.95" hidden="false" customHeight="true" outlineLevel="0" collapsed="false">
      <c r="A33" s="635"/>
      <c r="B33" s="636"/>
      <c r="C33" s="636"/>
      <c r="D33" s="636"/>
      <c r="E33" s="636"/>
      <c r="F33" s="636"/>
      <c r="G33" s="636"/>
      <c r="H33" s="636"/>
      <c r="I33" s="651"/>
      <c r="J33" s="651"/>
      <c r="K33" s="651"/>
      <c r="L33" s="651"/>
      <c r="M33" s="651"/>
      <c r="N33" s="651"/>
      <c r="O33" s="651"/>
      <c r="P33" s="637"/>
      <c r="Q33" s="637"/>
      <c r="R33" s="637"/>
      <c r="S33" s="637"/>
      <c r="T33" s="637"/>
      <c r="U33" s="637"/>
      <c r="V33" s="637"/>
      <c r="W33" s="637"/>
      <c r="X33" s="637"/>
      <c r="Y33" s="637"/>
      <c r="Z33" s="637"/>
      <c r="AA33" s="637"/>
      <c r="AB33" s="637"/>
      <c r="AC33" s="637"/>
      <c r="AD33" s="637"/>
      <c r="AE33" s="637"/>
      <c r="AF33" s="637"/>
      <c r="AG33" s="637"/>
      <c r="AH33" s="637"/>
      <c r="AI33" s="637"/>
      <c r="AJ33" s="637"/>
      <c r="AK33" s="637"/>
      <c r="AL33" s="637"/>
      <c r="AM33" s="637"/>
      <c r="AN33" s="637"/>
      <c r="AO33" s="637"/>
      <c r="AP33" s="637"/>
      <c r="AQ33" s="637"/>
      <c r="AR33" s="637"/>
      <c r="AS33" s="637"/>
      <c r="AT33" s="637"/>
      <c r="AU33" s="637"/>
      <c r="AV33" s="637"/>
      <c r="AW33" s="637"/>
      <c r="AX33" s="637"/>
      <c r="AY33" s="637"/>
      <c r="AZ33" s="637"/>
      <c r="BA33" s="637"/>
      <c r="BB33" s="637"/>
      <c r="BC33" s="637"/>
      <c r="BD33" s="637"/>
      <c r="BE33" s="637"/>
    </row>
    <row r="34" s="628" customFormat="true" ht="15.75" hidden="false" customHeight="true" outlineLevel="0" collapsed="false">
      <c r="A34" s="635"/>
      <c r="B34" s="636"/>
      <c r="C34" s="177" t="s">
        <v>214</v>
      </c>
      <c r="D34" s="636"/>
      <c r="E34" s="636"/>
      <c r="F34" s="651"/>
      <c r="G34" s="651"/>
      <c r="H34" s="651"/>
      <c r="I34" s="651"/>
      <c r="J34" s="651"/>
      <c r="K34" s="651"/>
      <c r="L34" s="651"/>
      <c r="M34" s="651"/>
      <c r="N34" s="651"/>
      <c r="O34" s="651"/>
      <c r="P34" s="637"/>
      <c r="Q34" s="637"/>
      <c r="R34" s="637"/>
      <c r="S34" s="637"/>
      <c r="T34" s="637"/>
      <c r="U34" s="637"/>
      <c r="V34" s="637"/>
      <c r="W34" s="637"/>
      <c r="X34" s="637"/>
      <c r="Y34" s="637"/>
      <c r="Z34" s="637"/>
      <c r="AA34" s="637"/>
      <c r="AB34" s="637"/>
      <c r="AC34" s="637"/>
      <c r="AD34" s="637"/>
      <c r="AE34" s="637"/>
      <c r="AF34" s="637"/>
      <c r="AG34" s="637"/>
      <c r="AH34" s="637"/>
      <c r="AI34" s="637"/>
      <c r="AJ34" s="637"/>
      <c r="AK34" s="637"/>
      <c r="AL34" s="637"/>
      <c r="AM34" s="637"/>
      <c r="AN34" s="637"/>
      <c r="AO34" s="637"/>
      <c r="AP34" s="637"/>
      <c r="AQ34" s="637"/>
      <c r="AR34" s="637"/>
      <c r="AS34" s="637"/>
      <c r="AT34" s="637"/>
      <c r="AU34" s="637"/>
      <c r="AV34" s="637"/>
      <c r="AW34" s="637"/>
      <c r="AX34" s="637"/>
      <c r="AY34" s="637"/>
      <c r="AZ34" s="637"/>
      <c r="BA34" s="637"/>
      <c r="BB34" s="637"/>
      <c r="BC34" s="637"/>
      <c r="BD34" s="637"/>
      <c r="BE34" s="637"/>
    </row>
    <row r="35" s="628" customFormat="true" ht="15.75" hidden="false" customHeight="true" outlineLevel="0" collapsed="false">
      <c r="A35" s="635"/>
      <c r="B35" s="636"/>
      <c r="C35" s="653"/>
      <c r="D35" s="653"/>
      <c r="E35" s="653"/>
      <c r="F35" s="653"/>
      <c r="G35" s="653"/>
      <c r="H35" s="651"/>
      <c r="I35" s="651"/>
      <c r="J35" s="651"/>
      <c r="K35" s="651"/>
      <c r="L35" s="651"/>
      <c r="M35" s="651"/>
      <c r="N35" s="651"/>
      <c r="O35" s="651"/>
      <c r="P35" s="637"/>
      <c r="Q35" s="637"/>
      <c r="R35" s="637"/>
      <c r="S35" s="637"/>
      <c r="T35" s="637"/>
      <c r="U35" s="637"/>
      <c r="V35" s="637"/>
      <c r="W35" s="637"/>
      <c r="X35" s="637"/>
      <c r="Y35" s="637"/>
      <c r="Z35" s="637"/>
      <c r="AA35" s="637"/>
      <c r="AB35" s="637"/>
      <c r="AC35" s="637"/>
      <c r="AD35" s="637"/>
      <c r="AE35" s="637"/>
      <c r="AF35" s="637"/>
      <c r="AG35" s="637"/>
      <c r="AH35" s="637"/>
      <c r="AI35" s="637"/>
      <c r="AJ35" s="637"/>
      <c r="AK35" s="637"/>
      <c r="AL35" s="637"/>
      <c r="AM35" s="637"/>
      <c r="AN35" s="637"/>
      <c r="AO35" s="637"/>
      <c r="AP35" s="637"/>
      <c r="AQ35" s="637"/>
      <c r="AR35" s="637"/>
      <c r="AS35" s="637"/>
      <c r="AT35" s="637"/>
      <c r="AU35" s="637"/>
      <c r="AV35" s="637"/>
      <c r="AW35" s="637"/>
      <c r="AX35" s="637"/>
      <c r="AY35" s="637"/>
      <c r="AZ35" s="637"/>
      <c r="BA35" s="637"/>
      <c r="BB35" s="637"/>
      <c r="BC35" s="637"/>
      <c r="BD35" s="637"/>
      <c r="BE35" s="637"/>
    </row>
    <row r="36" s="628" customFormat="true" ht="15.75" hidden="false" customHeight="true" outlineLevel="0" collapsed="false">
      <c r="A36" s="635"/>
      <c r="B36" s="636"/>
      <c r="C36" s="653"/>
      <c r="D36" s="653"/>
      <c r="E36" s="653"/>
      <c r="F36" s="653"/>
      <c r="G36" s="653"/>
      <c r="H36" s="651"/>
      <c r="I36" s="651"/>
      <c r="J36" s="651"/>
      <c r="K36" s="651"/>
      <c r="L36" s="651"/>
      <c r="M36" s="651"/>
      <c r="N36" s="651"/>
      <c r="O36" s="651"/>
      <c r="P36" s="637"/>
      <c r="Q36" s="637"/>
      <c r="R36" s="637"/>
      <c r="S36" s="637"/>
      <c r="T36" s="637"/>
      <c r="U36" s="637"/>
      <c r="V36" s="637"/>
      <c r="W36" s="637"/>
      <c r="X36" s="637"/>
      <c r="Y36" s="637"/>
      <c r="Z36" s="637"/>
      <c r="AA36" s="637"/>
      <c r="AB36" s="637"/>
      <c r="AC36" s="637"/>
      <c r="AD36" s="637"/>
      <c r="AE36" s="637"/>
      <c r="AF36" s="637"/>
      <c r="AG36" s="637"/>
      <c r="AH36" s="637"/>
      <c r="AI36" s="637"/>
      <c r="AJ36" s="637"/>
      <c r="AK36" s="637"/>
      <c r="AL36" s="637"/>
      <c r="AM36" s="637"/>
      <c r="AN36" s="637"/>
      <c r="AO36" s="637"/>
      <c r="AP36" s="637"/>
      <c r="AQ36" s="637"/>
      <c r="AR36" s="637"/>
      <c r="AS36" s="637"/>
      <c r="AT36" s="637"/>
      <c r="AU36" s="637"/>
      <c r="AV36" s="637"/>
      <c r="AW36" s="637"/>
      <c r="AX36" s="637"/>
      <c r="AY36" s="637"/>
      <c r="AZ36" s="637"/>
      <c r="BA36" s="637"/>
      <c r="BB36" s="637"/>
      <c r="BC36" s="637"/>
      <c r="BD36" s="637"/>
      <c r="BE36" s="637"/>
    </row>
    <row r="37" s="628" customFormat="true" ht="15.75" hidden="false" customHeight="true" outlineLevel="0" collapsed="false">
      <c r="A37" s="635"/>
      <c r="B37" s="636"/>
      <c r="C37" s="653"/>
      <c r="D37" s="653"/>
      <c r="E37" s="653"/>
      <c r="F37" s="653"/>
      <c r="G37" s="653"/>
      <c r="H37" s="651"/>
      <c r="I37" s="651"/>
      <c r="J37" s="651"/>
      <c r="K37" s="651"/>
      <c r="L37" s="651"/>
      <c r="M37" s="651"/>
      <c r="N37" s="651"/>
      <c r="O37" s="651"/>
      <c r="P37" s="637"/>
      <c r="Q37" s="637"/>
      <c r="R37" s="637"/>
      <c r="S37" s="637"/>
      <c r="T37" s="637"/>
      <c r="U37" s="637"/>
      <c r="V37" s="637"/>
      <c r="W37" s="637"/>
      <c r="X37" s="637"/>
      <c r="Y37" s="637"/>
      <c r="Z37" s="637"/>
      <c r="AA37" s="637"/>
      <c r="AB37" s="637"/>
      <c r="AC37" s="637"/>
      <c r="AD37" s="637"/>
      <c r="AE37" s="637"/>
      <c r="AF37" s="637"/>
      <c r="AG37" s="637"/>
      <c r="AH37" s="637"/>
      <c r="AI37" s="637"/>
      <c r="AJ37" s="637"/>
      <c r="AK37" s="637"/>
      <c r="AL37" s="637"/>
      <c r="AM37" s="637"/>
      <c r="AN37" s="637"/>
      <c r="AO37" s="637"/>
      <c r="AP37" s="637"/>
      <c r="AQ37" s="637"/>
      <c r="AR37" s="637"/>
      <c r="AS37" s="637"/>
      <c r="AT37" s="637"/>
      <c r="AU37" s="637"/>
      <c r="AV37" s="637"/>
      <c r="AW37" s="637"/>
      <c r="AX37" s="637"/>
      <c r="AY37" s="637"/>
      <c r="AZ37" s="637"/>
      <c r="BA37" s="637"/>
      <c r="BB37" s="637"/>
      <c r="BC37" s="637"/>
      <c r="BD37" s="637"/>
      <c r="BE37" s="637"/>
    </row>
    <row r="38" s="637" customFormat="true" ht="6.95" hidden="false" customHeight="true" outlineLevel="0" collapsed="false">
      <c r="A38" s="635"/>
      <c r="B38" s="635"/>
      <c r="C38" s="651"/>
      <c r="D38" s="651"/>
      <c r="E38" s="651"/>
      <c r="F38" s="651"/>
      <c r="G38" s="651"/>
    </row>
    <row r="39" s="637" customFormat="true" ht="7.35" hidden="false" customHeight="true" outlineLevel="0" collapsed="false">
      <c r="A39" s="635"/>
      <c r="B39" s="635"/>
      <c r="C39" s="651"/>
      <c r="D39" s="651"/>
      <c r="E39" s="651"/>
      <c r="F39" s="651"/>
      <c r="G39" s="651"/>
    </row>
    <row r="40" s="637" customFormat="true" ht="7.35" hidden="false" customHeight="true" outlineLevel="0" collapsed="false">
      <c r="A40" s="635"/>
      <c r="B40" s="635"/>
      <c r="C40" s="651"/>
      <c r="D40" s="651"/>
      <c r="E40" s="651"/>
      <c r="F40" s="651"/>
      <c r="G40" s="651"/>
    </row>
    <row r="41" s="637" customFormat="true" ht="15" hidden="false" customHeight="false" outlineLevel="0" collapsed="false">
      <c r="A41" s="635" t="s">
        <v>414</v>
      </c>
      <c r="B41" s="635" t="s">
        <v>415</v>
      </c>
      <c r="C41" s="654"/>
      <c r="D41" s="654"/>
      <c r="E41" s="655" t="s">
        <v>416</v>
      </c>
      <c r="F41" s="651"/>
      <c r="G41" s="651"/>
    </row>
    <row r="42" s="637" customFormat="true" ht="15" hidden="false" customHeight="false" outlineLevel="0" collapsed="false">
      <c r="A42" s="656"/>
      <c r="B42" s="657"/>
      <c r="C42" s="658" t="s">
        <v>417</v>
      </c>
      <c r="D42" s="659" t="s">
        <v>402</v>
      </c>
      <c r="E42" s="655"/>
      <c r="F42" s="651"/>
      <c r="G42" s="651"/>
    </row>
    <row r="43" s="637" customFormat="true" ht="15" hidden="false" customHeight="false" outlineLevel="0" collapsed="false">
      <c r="A43" s="656"/>
      <c r="B43" s="657"/>
      <c r="C43" s="658" t="s">
        <v>418</v>
      </c>
      <c r="D43" s="660"/>
      <c r="E43" s="655" t="s">
        <v>416</v>
      </c>
      <c r="F43" s="651"/>
      <c r="G43" s="651"/>
    </row>
    <row r="44" s="637" customFormat="true" ht="15" hidden="false" customHeight="false" outlineLevel="0" collapsed="false">
      <c r="A44" s="656"/>
      <c r="B44" s="657"/>
      <c r="C44" s="658" t="s">
        <v>419</v>
      </c>
      <c r="D44" s="660"/>
      <c r="E44" s="655" t="s">
        <v>416</v>
      </c>
      <c r="F44" s="651"/>
      <c r="G44" s="651"/>
    </row>
    <row r="45" s="637" customFormat="true" ht="15" hidden="false" customHeight="false" outlineLevel="0" collapsed="false">
      <c r="A45" s="656"/>
      <c r="B45" s="661"/>
      <c r="C45" s="650"/>
      <c r="F45" s="662"/>
      <c r="G45" s="663"/>
      <c r="H45" s="663"/>
    </row>
    <row r="46" s="626" customFormat="true" ht="21" hidden="false" customHeight="true" outlineLevel="0" collapsed="false">
      <c r="A46" s="612"/>
      <c r="B46" s="623" t="s">
        <v>420</v>
      </c>
      <c r="C46" s="623"/>
      <c r="D46" s="623"/>
      <c r="E46" s="623"/>
      <c r="F46" s="623"/>
      <c r="G46" s="623"/>
      <c r="H46" s="623"/>
      <c r="I46" s="623"/>
      <c r="J46" s="623"/>
      <c r="K46" s="623"/>
      <c r="L46" s="623"/>
      <c r="M46" s="623"/>
      <c r="N46" s="623"/>
      <c r="O46" s="623"/>
      <c r="P46" s="623"/>
      <c r="Q46" s="623"/>
      <c r="R46" s="623"/>
      <c r="S46" s="623"/>
      <c r="T46" s="623"/>
      <c r="U46" s="623"/>
      <c r="V46" s="623"/>
      <c r="W46" s="623"/>
      <c r="X46" s="623"/>
      <c r="Y46" s="623"/>
      <c r="Z46" s="623"/>
      <c r="AA46" s="623"/>
      <c r="AB46" s="623"/>
      <c r="AC46" s="623"/>
      <c r="AD46" s="623"/>
      <c r="AE46" s="623"/>
      <c r="AF46" s="623"/>
      <c r="AG46" s="623"/>
      <c r="AH46" s="623"/>
      <c r="AI46" s="623"/>
      <c r="AJ46" s="623"/>
      <c r="AK46" s="624"/>
      <c r="AL46" s="625"/>
    </row>
    <row r="47" s="230" customFormat="true" ht="16.5" hidden="false" customHeight="true" outlineLevel="0" collapsed="false">
      <c r="A47" s="47"/>
      <c r="B47" s="101" t="s">
        <v>421</v>
      </c>
      <c r="C47" s="47"/>
      <c r="D47" s="47"/>
      <c r="E47" s="47"/>
      <c r="F47" s="47"/>
      <c r="G47" s="664"/>
      <c r="H47" s="665"/>
      <c r="I47" s="665"/>
      <c r="J47" s="665"/>
    </row>
    <row r="48" s="628" customFormat="true" ht="7.5" hidden="false" customHeight="true" outlineLevel="1" collapsed="false">
      <c r="A48" s="627"/>
      <c r="B48" s="666"/>
      <c r="C48" s="666"/>
      <c r="D48" s="666"/>
      <c r="E48" s="666"/>
      <c r="F48" s="666"/>
      <c r="G48" s="666"/>
    </row>
    <row r="49" s="628" customFormat="true" ht="15" hidden="false" customHeight="false" outlineLevel="1" collapsed="false">
      <c r="A49" s="630" t="s">
        <v>422</v>
      </c>
      <c r="B49" s="630" t="s">
        <v>112</v>
      </c>
      <c r="C49" s="667" t="s">
        <v>402</v>
      </c>
      <c r="D49" s="667"/>
      <c r="E49" s="666"/>
      <c r="F49" s="666"/>
      <c r="G49" s="666"/>
    </row>
    <row r="50" s="628" customFormat="true" ht="15.75" hidden="false" customHeight="true" outlineLevel="1" collapsed="false">
      <c r="A50" s="630"/>
      <c r="B50" s="630"/>
      <c r="C50" s="668" t="s">
        <v>423</v>
      </c>
      <c r="D50" s="668" t="s">
        <v>424</v>
      </c>
      <c r="E50" s="669" t="s">
        <v>327</v>
      </c>
      <c r="F50" s="669" t="s">
        <v>425</v>
      </c>
      <c r="G50" s="670" t="s">
        <v>426</v>
      </c>
      <c r="H50" s="670" t="s">
        <v>427</v>
      </c>
      <c r="I50" s="671" t="s">
        <v>138</v>
      </c>
      <c r="J50" s="672" t="s">
        <v>428</v>
      </c>
    </row>
    <row r="51" s="628" customFormat="true" ht="14.25" hidden="false" customHeight="false" outlineLevel="1" collapsed="false">
      <c r="A51" s="630"/>
      <c r="B51" s="630"/>
      <c r="C51" s="668"/>
      <c r="D51" s="668"/>
      <c r="E51" s="668"/>
      <c r="F51" s="668"/>
      <c r="G51" s="670"/>
      <c r="H51" s="670"/>
      <c r="I51" s="671"/>
      <c r="J51" s="672"/>
    </row>
    <row r="52" s="628" customFormat="true" ht="14.25" hidden="false" customHeight="false" outlineLevel="1" collapsed="false">
      <c r="A52" s="630"/>
      <c r="B52" s="673" t="s">
        <v>429</v>
      </c>
      <c r="C52" s="640" t="s">
        <v>59</v>
      </c>
      <c r="D52" s="640" t="s">
        <v>59</v>
      </c>
      <c r="E52" s="640" t="s">
        <v>59</v>
      </c>
      <c r="F52" s="640" t="s">
        <v>59</v>
      </c>
      <c r="G52" s="640" t="s">
        <v>59</v>
      </c>
      <c r="H52" s="640" t="s">
        <v>59</v>
      </c>
      <c r="I52" s="640" t="s">
        <v>59</v>
      </c>
    </row>
    <row r="53" s="628" customFormat="true" ht="14.25" hidden="false" customHeight="false" outlineLevel="1" collapsed="false">
      <c r="A53" s="630"/>
      <c r="B53" s="673" t="s">
        <v>430</v>
      </c>
      <c r="C53" s="640" t="s">
        <v>59</v>
      </c>
      <c r="D53" s="640" t="s">
        <v>59</v>
      </c>
      <c r="E53" s="640" t="s">
        <v>59</v>
      </c>
      <c r="F53" s="640" t="s">
        <v>59</v>
      </c>
      <c r="G53" s="640" t="s">
        <v>59</v>
      </c>
      <c r="H53" s="640" t="s">
        <v>59</v>
      </c>
      <c r="I53" s="640" t="s">
        <v>59</v>
      </c>
    </row>
    <row r="54" s="628" customFormat="true" ht="4.35" hidden="false" customHeight="true" outlineLevel="1" collapsed="false">
      <c r="A54" s="630"/>
      <c r="B54" s="674"/>
      <c r="C54" s="666"/>
      <c r="D54" s="666"/>
      <c r="E54" s="666"/>
      <c r="F54" s="666"/>
      <c r="G54" s="666"/>
    </row>
    <row r="55" s="628" customFormat="true" ht="7.5" hidden="false" customHeight="true" outlineLevel="1" collapsed="false">
      <c r="A55" s="630"/>
      <c r="B55" s="674"/>
      <c r="C55" s="666"/>
      <c r="D55" s="666"/>
      <c r="E55" s="666"/>
      <c r="F55" s="666"/>
      <c r="G55" s="666"/>
    </row>
    <row r="56" s="628" customFormat="true" ht="19.5" hidden="false" customHeight="true" outlineLevel="1" collapsed="false">
      <c r="A56" s="630" t="s">
        <v>431</v>
      </c>
      <c r="B56" s="630" t="s">
        <v>432</v>
      </c>
    </row>
    <row r="57" s="628" customFormat="true" ht="24" hidden="false" customHeight="true" outlineLevel="1" collapsed="false">
      <c r="A57" s="630"/>
      <c r="B57" s="630"/>
      <c r="C57" s="675" t="s">
        <v>433</v>
      </c>
      <c r="D57" s="676"/>
      <c r="E57" s="677" t="s">
        <v>380</v>
      </c>
    </row>
    <row r="58" s="628" customFormat="true" ht="24" hidden="false" customHeight="false" outlineLevel="1" collapsed="false">
      <c r="A58" s="630"/>
      <c r="B58" s="630"/>
      <c r="C58" s="675" t="s">
        <v>434</v>
      </c>
      <c r="D58" s="676"/>
      <c r="E58" s="677" t="s">
        <v>380</v>
      </c>
    </row>
    <row r="59" s="628" customFormat="true" ht="17.85" hidden="false" customHeight="true" outlineLevel="1" collapsed="false">
      <c r="A59" s="630"/>
      <c r="B59" s="630"/>
      <c r="C59" s="675" t="s">
        <v>435</v>
      </c>
      <c r="D59" s="676"/>
      <c r="E59" s="677" t="s">
        <v>436</v>
      </c>
    </row>
    <row r="60" s="628" customFormat="true" ht="17.85" hidden="false" customHeight="true" outlineLevel="1" collapsed="false">
      <c r="A60" s="630"/>
      <c r="B60" s="630"/>
      <c r="C60" s="675"/>
      <c r="D60" s="675"/>
      <c r="E60" s="675"/>
    </row>
    <row r="61" s="628" customFormat="true" ht="17.85" hidden="false" customHeight="true" outlineLevel="1" collapsed="false">
      <c r="A61" s="630" t="s">
        <v>437</v>
      </c>
      <c r="B61" s="630" t="s">
        <v>438</v>
      </c>
      <c r="C61" s="678" t="s">
        <v>402</v>
      </c>
      <c r="D61" s="678"/>
    </row>
    <row r="62" s="628" customFormat="true" ht="17.85" hidden="false" customHeight="true" outlineLevel="1" collapsed="false">
      <c r="A62" s="630"/>
      <c r="B62" s="630"/>
    </row>
    <row r="63" s="628" customFormat="true" ht="17.85" hidden="false" customHeight="true" outlineLevel="1" collapsed="false">
      <c r="A63" s="630" t="s">
        <v>439</v>
      </c>
      <c r="B63" s="679" t="s">
        <v>440</v>
      </c>
      <c r="C63" s="660"/>
      <c r="D63" s="680" t="s">
        <v>416</v>
      </c>
      <c r="E63" s="681"/>
      <c r="F63" s="682"/>
      <c r="G63" s="682"/>
    </row>
    <row r="64" s="628" customFormat="true" ht="17.85" hidden="false" customHeight="true" outlineLevel="1" collapsed="false">
      <c r="A64" s="630" t="s">
        <v>441</v>
      </c>
      <c r="B64" s="683" t="s">
        <v>442</v>
      </c>
      <c r="C64" s="660"/>
      <c r="D64" s="680" t="s">
        <v>443</v>
      </c>
      <c r="E64" s="680"/>
      <c r="F64" s="680"/>
      <c r="G64" s="680"/>
    </row>
    <row r="65" s="628" customFormat="true" ht="4.5" hidden="false" customHeight="true" outlineLevel="1" collapsed="false">
      <c r="A65" s="630"/>
      <c r="B65" s="683"/>
      <c r="C65" s="684"/>
      <c r="D65" s="680"/>
      <c r="E65" s="680"/>
      <c r="F65" s="680"/>
      <c r="G65" s="680"/>
    </row>
    <row r="66" s="628" customFormat="true" ht="17.85" hidden="false" customHeight="true" outlineLevel="1" collapsed="false">
      <c r="A66" s="630" t="s">
        <v>444</v>
      </c>
      <c r="B66" s="685" t="s">
        <v>445</v>
      </c>
      <c r="C66" s="660"/>
      <c r="D66" s="680" t="s">
        <v>16</v>
      </c>
      <c r="E66" s="686"/>
      <c r="F66" s="686"/>
      <c r="G66" s="686"/>
    </row>
    <row r="67" s="628" customFormat="true" ht="4.35" hidden="false" customHeight="true" outlineLevel="1" collapsed="false">
      <c r="A67" s="630"/>
      <c r="B67" s="687"/>
      <c r="C67" s="688"/>
      <c r="D67" s="689"/>
      <c r="E67" s="690"/>
      <c r="F67" s="690"/>
    </row>
    <row r="68" s="628" customFormat="true" ht="17.85" hidden="false" customHeight="true" outlineLevel="1" collapsed="false">
      <c r="A68" s="630" t="s">
        <v>446</v>
      </c>
      <c r="B68" s="683" t="s">
        <v>447</v>
      </c>
      <c r="C68" s="660"/>
      <c r="D68" s="691" t="s">
        <v>448</v>
      </c>
      <c r="E68" s="690"/>
      <c r="F68" s="690"/>
    </row>
    <row r="69" s="628" customFormat="true" ht="5.85" hidden="false" customHeight="true" outlineLevel="1" collapsed="false">
      <c r="A69" s="630"/>
      <c r="B69" s="692"/>
      <c r="C69" s="688"/>
      <c r="D69" s="689"/>
      <c r="E69" s="690"/>
      <c r="F69" s="690"/>
    </row>
    <row r="70" s="628" customFormat="true" ht="14.25" hidden="false" customHeight="false" outlineLevel="1" collapsed="false">
      <c r="A70" s="630" t="s">
        <v>449</v>
      </c>
      <c r="B70" s="683" t="s">
        <v>450</v>
      </c>
      <c r="C70" s="693" t="s">
        <v>451</v>
      </c>
      <c r="D70" s="693"/>
      <c r="E70" s="693" t="s">
        <v>452</v>
      </c>
      <c r="F70" s="693" t="s">
        <v>453</v>
      </c>
    </row>
    <row r="71" s="628" customFormat="true" ht="7.5" hidden="false" customHeight="true" outlineLevel="1" collapsed="false">
      <c r="A71" s="627"/>
      <c r="B71" s="694"/>
    </row>
    <row r="72" s="628" customFormat="true" ht="7.5" hidden="false" customHeight="true" outlineLevel="1" collapsed="false">
      <c r="A72" s="627"/>
      <c r="B72" s="694"/>
      <c r="C72" s="694"/>
      <c r="D72" s="694"/>
      <c r="E72" s="694"/>
      <c r="F72" s="694"/>
      <c r="G72" s="694"/>
    </row>
    <row r="73" s="626" customFormat="true" ht="21" hidden="false" customHeight="true" outlineLevel="0" collapsed="false">
      <c r="A73" s="612"/>
      <c r="B73" s="623" t="s">
        <v>454</v>
      </c>
      <c r="C73" s="623"/>
      <c r="D73" s="623"/>
      <c r="E73" s="623"/>
      <c r="F73" s="623"/>
      <c r="G73" s="623"/>
      <c r="H73" s="623"/>
      <c r="I73" s="623"/>
      <c r="J73" s="623"/>
      <c r="K73" s="623"/>
      <c r="L73" s="623"/>
      <c r="M73" s="623"/>
      <c r="N73" s="623"/>
      <c r="O73" s="623"/>
      <c r="P73" s="623"/>
      <c r="Q73" s="623"/>
      <c r="R73" s="623"/>
      <c r="S73" s="623"/>
      <c r="T73" s="623"/>
      <c r="U73" s="623"/>
      <c r="V73" s="623"/>
      <c r="W73" s="623"/>
      <c r="X73" s="623"/>
      <c r="Y73" s="623"/>
      <c r="Z73" s="623"/>
      <c r="AA73" s="623"/>
      <c r="AB73" s="623"/>
      <c r="AC73" s="623"/>
      <c r="AD73" s="623"/>
      <c r="AE73" s="623"/>
      <c r="AF73" s="623"/>
      <c r="AG73" s="623"/>
      <c r="AH73" s="623"/>
      <c r="AI73" s="623"/>
      <c r="AJ73" s="623"/>
      <c r="AK73" s="624"/>
      <c r="AL73" s="625"/>
    </row>
    <row r="74" s="230" customFormat="true" ht="16.5" hidden="false" customHeight="true" outlineLevel="0" collapsed="false">
      <c r="B74" s="61" t="s">
        <v>455</v>
      </c>
      <c r="G74" s="695"/>
      <c r="H74" s="696"/>
      <c r="I74" s="696"/>
      <c r="J74" s="696"/>
    </row>
    <row r="75" s="637" customFormat="true" ht="7.35" hidden="false" customHeight="true" outlineLevel="1" collapsed="false">
      <c r="A75" s="656"/>
      <c r="B75" s="657"/>
      <c r="C75" s="651"/>
      <c r="D75" s="651"/>
      <c r="E75" s="651"/>
      <c r="F75" s="651"/>
      <c r="G75" s="651"/>
    </row>
    <row r="76" s="628" customFormat="true" ht="15.75" hidden="false" customHeight="true" outlineLevel="1" collapsed="false">
      <c r="A76" s="635" t="s">
        <v>456</v>
      </c>
      <c r="B76" s="635" t="s">
        <v>457</v>
      </c>
      <c r="C76" s="648" t="s">
        <v>402</v>
      </c>
      <c r="D76" s="648"/>
      <c r="E76" s="651"/>
      <c r="F76" s="651"/>
      <c r="G76" s="651"/>
      <c r="H76" s="651"/>
      <c r="I76" s="651"/>
      <c r="J76" s="651"/>
      <c r="K76" s="651"/>
      <c r="L76" s="651"/>
      <c r="M76" s="651"/>
      <c r="N76" s="637"/>
      <c r="O76" s="637"/>
      <c r="P76" s="637"/>
      <c r="Q76" s="637"/>
      <c r="R76" s="637"/>
      <c r="S76" s="637"/>
      <c r="T76" s="637"/>
      <c r="U76" s="637"/>
      <c r="V76" s="637"/>
      <c r="W76" s="637"/>
      <c r="X76" s="637"/>
      <c r="Y76" s="637"/>
      <c r="Z76" s="637"/>
      <c r="AA76" s="637"/>
      <c r="AB76" s="637"/>
      <c r="AC76" s="637"/>
      <c r="AD76" s="637"/>
      <c r="AE76" s="637"/>
      <c r="AF76" s="637"/>
      <c r="AG76" s="637"/>
      <c r="AH76" s="637"/>
      <c r="AI76" s="637"/>
    </row>
    <row r="77" s="637" customFormat="true" ht="6.6" hidden="false" customHeight="true" outlineLevel="1" collapsed="false">
      <c r="A77" s="635"/>
      <c r="B77" s="635"/>
      <c r="C77" s="651"/>
      <c r="D77" s="651"/>
      <c r="E77" s="651"/>
      <c r="F77" s="651"/>
      <c r="G77" s="651"/>
      <c r="H77" s="651"/>
      <c r="I77" s="651"/>
      <c r="J77" s="651"/>
      <c r="K77" s="651"/>
      <c r="L77" s="651"/>
      <c r="M77" s="651"/>
    </row>
    <row r="78" s="637" customFormat="true" ht="14.25" hidden="false" customHeight="false" outlineLevel="1" collapsed="false">
      <c r="A78" s="635" t="s">
        <v>458</v>
      </c>
      <c r="B78" s="635" t="s">
        <v>459</v>
      </c>
      <c r="C78" s="667" t="s">
        <v>402</v>
      </c>
      <c r="D78" s="667"/>
      <c r="E78" s="667"/>
      <c r="F78" s="651"/>
      <c r="G78" s="651"/>
      <c r="H78" s="651"/>
      <c r="I78" s="651"/>
      <c r="J78" s="651"/>
      <c r="K78" s="651"/>
      <c r="L78" s="651"/>
      <c r="M78" s="651"/>
    </row>
    <row r="79" s="637" customFormat="true" ht="7.5" hidden="false" customHeight="true" outlineLevel="1" collapsed="false">
      <c r="A79" s="635"/>
      <c r="B79" s="635"/>
      <c r="C79" s="651"/>
      <c r="D79" s="651"/>
      <c r="E79" s="651"/>
      <c r="F79" s="651"/>
      <c r="G79" s="651"/>
      <c r="H79" s="651"/>
      <c r="I79" s="651"/>
      <c r="J79" s="651"/>
      <c r="K79" s="651"/>
      <c r="L79" s="651"/>
      <c r="M79" s="651"/>
    </row>
    <row r="80" s="637" customFormat="true" ht="7.5" hidden="false" customHeight="true" outlineLevel="1" collapsed="false">
      <c r="A80" s="635"/>
      <c r="B80" s="635"/>
      <c r="C80" s="651"/>
      <c r="D80" s="651"/>
      <c r="E80" s="651"/>
      <c r="F80" s="651"/>
      <c r="G80" s="651"/>
      <c r="H80" s="651"/>
      <c r="I80" s="651"/>
      <c r="J80" s="651"/>
      <c r="K80" s="651"/>
      <c r="L80" s="651"/>
      <c r="M80" s="651"/>
    </row>
    <row r="81" s="628" customFormat="true" ht="15" hidden="false" customHeight="true" outlineLevel="1" collapsed="false">
      <c r="A81" s="635" t="s">
        <v>460</v>
      </c>
      <c r="B81" s="635" t="s">
        <v>461</v>
      </c>
      <c r="C81" s="651"/>
      <c r="D81" s="651"/>
      <c r="E81" s="651"/>
      <c r="F81" s="651"/>
      <c r="G81" s="651"/>
      <c r="H81" s="637"/>
      <c r="I81" s="637"/>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7"/>
      <c r="AH81" s="637"/>
      <c r="AI81" s="637"/>
    </row>
    <row r="82" s="628" customFormat="true" ht="35.25" hidden="false" customHeight="true" outlineLevel="1" collapsed="false">
      <c r="A82" s="635"/>
      <c r="B82" s="635"/>
      <c r="C82" s="697" t="s">
        <v>462</v>
      </c>
      <c r="D82" s="698"/>
      <c r="E82" s="698"/>
      <c r="F82" s="698"/>
      <c r="G82" s="698"/>
      <c r="H82" s="642" t="str">
        <f aca="false">CONCATENATE(TEXT(1000-LEN(D82), "#")," characters left")</f>
        <v>1000 characters left</v>
      </c>
      <c r="I82" s="651"/>
      <c r="J82" s="651"/>
      <c r="K82" s="651"/>
      <c r="L82" s="651"/>
      <c r="M82" s="651"/>
      <c r="N82" s="651"/>
      <c r="O82" s="651"/>
      <c r="P82" s="637"/>
      <c r="Q82" s="637"/>
      <c r="R82" s="637"/>
      <c r="S82" s="637"/>
      <c r="T82" s="637"/>
      <c r="U82" s="637"/>
      <c r="V82" s="637"/>
      <c r="W82" s="637"/>
      <c r="X82" s="637"/>
      <c r="Y82" s="637"/>
      <c r="Z82" s="637"/>
      <c r="AA82" s="637"/>
      <c r="AB82" s="637"/>
      <c r="AC82" s="637"/>
      <c r="AD82" s="637"/>
      <c r="AE82" s="637"/>
      <c r="AF82" s="637"/>
      <c r="AG82" s="637"/>
      <c r="AH82" s="637"/>
      <c r="AI82" s="637"/>
    </row>
    <row r="83" s="628" customFormat="true" ht="15.75" hidden="false" customHeight="true" outlineLevel="1" collapsed="false">
      <c r="A83" s="635"/>
      <c r="B83" s="635"/>
      <c r="C83" s="699" t="s">
        <v>463</v>
      </c>
      <c r="D83" s="693" t="s">
        <v>451</v>
      </c>
      <c r="E83" s="693"/>
      <c r="F83" s="693" t="s">
        <v>452</v>
      </c>
      <c r="G83" s="693" t="s">
        <v>453</v>
      </c>
      <c r="H83" s="651"/>
      <c r="I83" s="651"/>
      <c r="J83" s="651"/>
      <c r="K83" s="651"/>
      <c r="L83" s="651"/>
      <c r="M83" s="651"/>
      <c r="N83" s="651"/>
      <c r="O83" s="651"/>
      <c r="P83" s="637"/>
      <c r="Q83" s="637"/>
      <c r="R83" s="637"/>
      <c r="S83" s="637"/>
      <c r="T83" s="637"/>
      <c r="U83" s="637"/>
      <c r="V83" s="637"/>
      <c r="W83" s="637"/>
      <c r="X83" s="637"/>
      <c r="Y83" s="637"/>
      <c r="Z83" s="637"/>
      <c r="AA83" s="637"/>
      <c r="AB83" s="637"/>
      <c r="AC83" s="637"/>
      <c r="AD83" s="637"/>
      <c r="AE83" s="637"/>
      <c r="AF83" s="637"/>
      <c r="AG83" s="637"/>
      <c r="AH83" s="637"/>
      <c r="AI83" s="637"/>
    </row>
    <row r="84" s="628" customFormat="true" ht="15.75" hidden="false" customHeight="true" outlineLevel="1" collapsed="false">
      <c r="A84" s="635"/>
      <c r="B84" s="635"/>
      <c r="C84" s="637"/>
      <c r="D84" s="637"/>
      <c r="E84" s="637"/>
      <c r="F84" s="637"/>
      <c r="G84" s="637"/>
      <c r="H84" s="637"/>
      <c r="I84" s="651"/>
      <c r="J84" s="651"/>
      <c r="K84" s="651"/>
      <c r="L84" s="651"/>
      <c r="M84" s="651"/>
      <c r="N84" s="651"/>
      <c r="O84" s="651"/>
      <c r="P84" s="637"/>
      <c r="Q84" s="637"/>
      <c r="R84" s="637"/>
      <c r="S84" s="637"/>
      <c r="T84" s="637"/>
      <c r="U84" s="637"/>
      <c r="V84" s="637"/>
      <c r="W84" s="637"/>
      <c r="X84" s="637"/>
      <c r="Y84" s="637"/>
      <c r="Z84" s="637"/>
      <c r="AA84" s="637"/>
      <c r="AB84" s="637"/>
      <c r="AC84" s="637"/>
      <c r="AD84" s="637"/>
      <c r="AE84" s="637"/>
      <c r="AF84" s="637"/>
      <c r="AG84" s="637"/>
      <c r="AH84" s="637"/>
      <c r="AI84" s="637"/>
    </row>
    <row r="85" s="628" customFormat="true" ht="15.75" hidden="false" customHeight="true" outlineLevel="1" collapsed="false">
      <c r="A85" s="635" t="s">
        <v>464</v>
      </c>
      <c r="B85" s="635" t="s">
        <v>438</v>
      </c>
      <c r="C85" s="678" t="s">
        <v>402</v>
      </c>
      <c r="D85" s="678"/>
      <c r="E85" s="651"/>
      <c r="F85" s="651"/>
      <c r="G85" s="651"/>
      <c r="H85" s="651"/>
      <c r="I85" s="651"/>
      <c r="J85" s="651"/>
      <c r="K85" s="651"/>
      <c r="L85" s="651"/>
      <c r="M85" s="651"/>
      <c r="N85" s="637"/>
      <c r="O85" s="637"/>
      <c r="P85" s="637"/>
      <c r="Q85" s="637"/>
      <c r="R85" s="637"/>
      <c r="S85" s="637"/>
      <c r="T85" s="637"/>
      <c r="U85" s="637"/>
      <c r="V85" s="637"/>
      <c r="W85" s="637"/>
      <c r="X85" s="637"/>
      <c r="Y85" s="637"/>
      <c r="Z85" s="637"/>
      <c r="AA85" s="637"/>
      <c r="AB85" s="637"/>
      <c r="AC85" s="637"/>
      <c r="AD85" s="637"/>
      <c r="AE85" s="637"/>
      <c r="AF85" s="637"/>
      <c r="AG85" s="637"/>
      <c r="AH85" s="637"/>
      <c r="AI85" s="637"/>
    </row>
    <row r="86" s="628" customFormat="true" ht="8.25" hidden="false" customHeight="true" outlineLevel="1" collapsed="false">
      <c r="A86" s="635"/>
      <c r="B86" s="635"/>
      <c r="C86" s="656"/>
      <c r="D86" s="656"/>
      <c r="E86" s="651"/>
      <c r="F86" s="651"/>
      <c r="G86" s="651"/>
      <c r="H86" s="651"/>
      <c r="I86" s="651"/>
      <c r="J86" s="651"/>
      <c r="K86" s="651"/>
      <c r="L86" s="651"/>
      <c r="M86" s="651"/>
      <c r="N86" s="637"/>
      <c r="O86" s="637"/>
      <c r="P86" s="637"/>
      <c r="Q86" s="637"/>
      <c r="R86" s="637"/>
      <c r="S86" s="637"/>
      <c r="T86" s="637"/>
      <c r="U86" s="637"/>
      <c r="V86" s="637"/>
      <c r="W86" s="637"/>
      <c r="X86" s="637"/>
      <c r="Y86" s="637"/>
      <c r="Z86" s="637"/>
      <c r="AA86" s="637"/>
      <c r="AB86" s="637"/>
      <c r="AC86" s="637"/>
      <c r="AD86" s="637"/>
      <c r="AE86" s="637"/>
      <c r="AF86" s="637"/>
      <c r="AG86" s="637"/>
      <c r="AH86" s="637"/>
      <c r="AI86" s="637"/>
    </row>
    <row r="87" s="628" customFormat="true" ht="19.5" hidden="false" customHeight="true" outlineLevel="1" collapsed="false">
      <c r="A87" s="635" t="s">
        <v>465</v>
      </c>
      <c r="B87" s="635" t="s">
        <v>466</v>
      </c>
      <c r="C87" s="660"/>
      <c r="D87" s="700" t="s">
        <v>416</v>
      </c>
      <c r="E87" s="656"/>
      <c r="F87" s="656"/>
      <c r="G87" s="651"/>
      <c r="H87" s="651"/>
      <c r="I87" s="651"/>
      <c r="J87" s="651"/>
      <c r="K87" s="651"/>
      <c r="L87" s="651"/>
      <c r="M87" s="651"/>
      <c r="N87" s="637"/>
      <c r="O87" s="637"/>
      <c r="P87" s="637"/>
      <c r="Q87" s="637"/>
      <c r="R87" s="637"/>
      <c r="S87" s="637"/>
      <c r="T87" s="637"/>
      <c r="U87" s="637"/>
      <c r="V87" s="637"/>
      <c r="W87" s="637"/>
      <c r="X87" s="637"/>
      <c r="Y87" s="637"/>
      <c r="Z87" s="637"/>
      <c r="AA87" s="637"/>
      <c r="AB87" s="637"/>
      <c r="AC87" s="637"/>
      <c r="AD87" s="637"/>
      <c r="AE87" s="637"/>
      <c r="AF87" s="637"/>
      <c r="AG87" s="637"/>
      <c r="AH87" s="637"/>
      <c r="AI87" s="637"/>
    </row>
    <row r="88" s="628" customFormat="true" ht="6" hidden="false" customHeight="true" outlineLevel="1" collapsed="false">
      <c r="A88" s="635"/>
      <c r="B88" s="635"/>
      <c r="C88" s="635"/>
      <c r="D88" s="700"/>
      <c r="E88" s="656"/>
      <c r="F88" s="656"/>
      <c r="G88" s="651"/>
      <c r="H88" s="651"/>
      <c r="I88" s="651"/>
      <c r="J88" s="651"/>
      <c r="K88" s="651"/>
      <c r="L88" s="651"/>
      <c r="M88" s="651"/>
      <c r="N88" s="637"/>
      <c r="O88" s="637"/>
      <c r="P88" s="637"/>
      <c r="Q88" s="637"/>
      <c r="R88" s="637"/>
      <c r="S88" s="637"/>
      <c r="T88" s="637"/>
      <c r="U88" s="637"/>
      <c r="V88" s="637"/>
      <c r="W88" s="637"/>
      <c r="X88" s="637"/>
      <c r="Y88" s="637"/>
      <c r="Z88" s="637"/>
      <c r="AA88" s="637"/>
      <c r="AB88" s="637"/>
      <c r="AC88" s="637"/>
      <c r="AD88" s="637"/>
      <c r="AE88" s="637"/>
      <c r="AF88" s="637"/>
      <c r="AG88" s="637"/>
      <c r="AH88" s="637"/>
      <c r="AI88" s="637"/>
    </row>
    <row r="89" s="628" customFormat="true" ht="20.25" hidden="false" customHeight="true" outlineLevel="1" collapsed="false">
      <c r="A89" s="635" t="s">
        <v>467</v>
      </c>
      <c r="B89" s="635" t="s">
        <v>442</v>
      </c>
      <c r="C89" s="660"/>
      <c r="D89" s="700" t="s">
        <v>443</v>
      </c>
      <c r="E89" s="656"/>
      <c r="F89" s="656"/>
      <c r="G89" s="651"/>
      <c r="H89" s="651"/>
      <c r="I89" s="651"/>
      <c r="J89" s="651"/>
      <c r="K89" s="651"/>
      <c r="L89" s="651"/>
      <c r="M89" s="651"/>
      <c r="N89" s="637"/>
      <c r="O89" s="637"/>
      <c r="P89" s="637"/>
      <c r="Q89" s="637"/>
      <c r="R89" s="637"/>
      <c r="S89" s="637"/>
      <c r="T89" s="637"/>
      <c r="U89" s="637"/>
      <c r="V89" s="637"/>
      <c r="W89" s="637"/>
      <c r="X89" s="637"/>
      <c r="Y89" s="637"/>
      <c r="Z89" s="637"/>
      <c r="AA89" s="637"/>
      <c r="AB89" s="637"/>
      <c r="AC89" s="637"/>
      <c r="AD89" s="637"/>
      <c r="AE89" s="637"/>
      <c r="AF89" s="637"/>
      <c r="AG89" s="637"/>
      <c r="AH89" s="637"/>
      <c r="AI89" s="637"/>
    </row>
    <row r="90" s="628" customFormat="true" ht="8.85" hidden="false" customHeight="true" outlineLevel="1" collapsed="false">
      <c r="A90" s="635"/>
      <c r="B90" s="635"/>
      <c r="C90" s="700"/>
      <c r="D90" s="700"/>
      <c r="E90" s="656"/>
      <c r="F90" s="656"/>
      <c r="G90" s="651"/>
      <c r="H90" s="651"/>
      <c r="I90" s="651"/>
      <c r="J90" s="651"/>
      <c r="K90" s="651"/>
      <c r="L90" s="651"/>
      <c r="M90" s="651"/>
      <c r="N90" s="637"/>
      <c r="O90" s="637"/>
      <c r="P90" s="637"/>
      <c r="Q90" s="637"/>
      <c r="R90" s="637"/>
      <c r="S90" s="637"/>
      <c r="T90" s="637"/>
      <c r="U90" s="637"/>
      <c r="V90" s="637"/>
      <c r="W90" s="637"/>
      <c r="X90" s="637"/>
      <c r="Y90" s="637"/>
      <c r="Z90" s="637"/>
      <c r="AA90" s="637"/>
      <c r="AB90" s="637"/>
      <c r="AC90" s="637"/>
      <c r="AD90" s="637"/>
      <c r="AE90" s="637"/>
      <c r="AF90" s="637"/>
      <c r="AG90" s="637"/>
      <c r="AH90" s="637"/>
      <c r="AI90" s="637"/>
    </row>
    <row r="91" s="628" customFormat="true" ht="15.75" hidden="false" customHeight="true" outlineLevel="1" collapsed="false">
      <c r="A91" s="635" t="s">
        <v>468</v>
      </c>
      <c r="B91" s="701" t="s">
        <v>445</v>
      </c>
      <c r="C91" s="660"/>
      <c r="D91" s="700" t="s">
        <v>16</v>
      </c>
      <c r="E91" s="656"/>
      <c r="F91" s="656"/>
      <c r="G91" s="651"/>
      <c r="H91" s="651"/>
      <c r="I91" s="651"/>
      <c r="J91" s="651"/>
      <c r="K91" s="651"/>
      <c r="L91" s="651"/>
      <c r="M91" s="651"/>
      <c r="N91" s="637"/>
      <c r="O91" s="637"/>
      <c r="P91" s="637"/>
      <c r="Q91" s="637"/>
      <c r="R91" s="637"/>
      <c r="S91" s="637"/>
      <c r="T91" s="637"/>
      <c r="U91" s="637"/>
      <c r="V91" s="637"/>
      <c r="W91" s="637"/>
      <c r="X91" s="637"/>
      <c r="Y91" s="637"/>
      <c r="Z91" s="637"/>
      <c r="AA91" s="637"/>
      <c r="AB91" s="637"/>
      <c r="AC91" s="637"/>
      <c r="AD91" s="637"/>
      <c r="AE91" s="637"/>
      <c r="AF91" s="637"/>
      <c r="AG91" s="637"/>
      <c r="AH91" s="637"/>
      <c r="AI91" s="637"/>
    </row>
    <row r="92" s="628" customFormat="true" ht="8.85" hidden="false" customHeight="true" outlineLevel="1" collapsed="false">
      <c r="A92" s="635"/>
      <c r="B92" s="635"/>
      <c r="C92" s="700"/>
      <c r="D92" s="700"/>
      <c r="E92" s="656"/>
      <c r="F92" s="656"/>
      <c r="G92" s="651"/>
      <c r="H92" s="651"/>
      <c r="I92" s="651"/>
      <c r="J92" s="651"/>
      <c r="K92" s="651"/>
      <c r="L92" s="651"/>
      <c r="M92" s="651"/>
      <c r="N92" s="637"/>
      <c r="O92" s="637"/>
      <c r="P92" s="637"/>
      <c r="Q92" s="637"/>
      <c r="R92" s="637"/>
      <c r="S92" s="637"/>
      <c r="T92" s="637"/>
      <c r="U92" s="637"/>
      <c r="V92" s="637"/>
      <c r="W92" s="637"/>
      <c r="X92" s="637"/>
      <c r="Y92" s="637"/>
      <c r="Z92" s="637"/>
      <c r="AA92" s="637"/>
      <c r="AB92" s="637"/>
      <c r="AC92" s="637"/>
      <c r="AD92" s="637"/>
      <c r="AE92" s="637"/>
      <c r="AF92" s="637"/>
      <c r="AG92" s="637"/>
      <c r="AH92" s="637"/>
      <c r="AI92" s="637"/>
    </row>
    <row r="93" s="628" customFormat="true" ht="15.75" hidden="false" customHeight="true" outlineLevel="1" collapsed="false">
      <c r="A93" s="635" t="s">
        <v>469</v>
      </c>
      <c r="B93" s="701" t="s">
        <v>447</v>
      </c>
      <c r="C93" s="660"/>
      <c r="D93" s="702" t="s">
        <v>448</v>
      </c>
      <c r="E93" s="656"/>
      <c r="F93" s="656"/>
      <c r="G93" s="651"/>
      <c r="H93" s="651"/>
      <c r="I93" s="651"/>
      <c r="J93" s="651"/>
      <c r="K93" s="651"/>
      <c r="L93" s="651"/>
      <c r="M93" s="651"/>
      <c r="N93" s="637"/>
      <c r="O93" s="637"/>
      <c r="P93" s="637"/>
      <c r="Q93" s="637"/>
      <c r="R93" s="637"/>
      <c r="S93" s="637"/>
      <c r="T93" s="637"/>
      <c r="U93" s="637"/>
      <c r="V93" s="637"/>
      <c r="W93" s="637"/>
      <c r="X93" s="637"/>
      <c r="Y93" s="637"/>
      <c r="Z93" s="637"/>
      <c r="AA93" s="637"/>
      <c r="AB93" s="637"/>
      <c r="AC93" s="637"/>
      <c r="AD93" s="637"/>
      <c r="AE93" s="637"/>
      <c r="AF93" s="637"/>
      <c r="AG93" s="637"/>
      <c r="AH93" s="637"/>
      <c r="AI93" s="637"/>
    </row>
    <row r="94" s="628" customFormat="true" ht="8.1" hidden="false" customHeight="true" outlineLevel="1" collapsed="false">
      <c r="A94" s="635"/>
      <c r="B94" s="635"/>
      <c r="C94" s="700"/>
      <c r="D94" s="700"/>
      <c r="E94" s="656"/>
      <c r="F94" s="656"/>
      <c r="G94" s="651"/>
      <c r="H94" s="651"/>
      <c r="I94" s="651"/>
      <c r="J94" s="651"/>
      <c r="K94" s="651"/>
      <c r="L94" s="651"/>
      <c r="M94" s="651"/>
      <c r="N94" s="637"/>
      <c r="O94" s="637"/>
      <c r="P94" s="637"/>
      <c r="Q94" s="637"/>
      <c r="R94" s="637"/>
      <c r="S94" s="637"/>
      <c r="T94" s="637"/>
      <c r="U94" s="637"/>
      <c r="V94" s="637"/>
      <c r="W94" s="637"/>
      <c r="X94" s="637"/>
      <c r="Y94" s="637"/>
      <c r="Z94" s="637"/>
      <c r="AA94" s="637"/>
      <c r="AB94" s="637"/>
      <c r="AC94" s="637"/>
      <c r="AD94" s="637"/>
      <c r="AE94" s="637"/>
      <c r="AF94" s="637"/>
      <c r="AG94" s="637"/>
      <c r="AH94" s="637"/>
      <c r="AI94" s="637"/>
    </row>
    <row r="95" s="637" customFormat="true" ht="15" hidden="false" customHeight="true" outlineLevel="1" collapsed="false">
      <c r="A95" s="635" t="s">
        <v>470</v>
      </c>
      <c r="B95" s="635" t="s">
        <v>450</v>
      </c>
      <c r="C95" s="693" t="s">
        <v>451</v>
      </c>
      <c r="D95" s="693"/>
      <c r="E95" s="693" t="s">
        <v>452</v>
      </c>
      <c r="F95" s="693" t="s">
        <v>453</v>
      </c>
      <c r="G95" s="651"/>
    </row>
    <row r="96" s="637" customFormat="true" ht="9.6" hidden="false" customHeight="true" outlineLevel="1" collapsed="false">
      <c r="A96" s="656"/>
      <c r="B96" s="700"/>
      <c r="C96" s="700"/>
      <c r="D96" s="700"/>
      <c r="E96" s="700"/>
      <c r="F96" s="700"/>
      <c r="G96" s="700"/>
    </row>
    <row r="97" s="626" customFormat="true" ht="21" hidden="false" customHeight="true" outlineLevel="0" collapsed="false">
      <c r="A97" s="612"/>
      <c r="B97" s="623" t="s">
        <v>471</v>
      </c>
      <c r="C97" s="623"/>
      <c r="D97" s="623"/>
      <c r="E97" s="623"/>
      <c r="F97" s="623"/>
      <c r="G97" s="623"/>
      <c r="H97" s="623"/>
      <c r="I97" s="623"/>
      <c r="J97" s="623"/>
      <c r="K97" s="623"/>
      <c r="L97" s="623"/>
      <c r="M97" s="623"/>
      <c r="N97" s="623"/>
      <c r="O97" s="623"/>
      <c r="P97" s="623"/>
      <c r="Q97" s="623"/>
      <c r="R97" s="623"/>
      <c r="S97" s="623"/>
      <c r="T97" s="623"/>
      <c r="U97" s="623"/>
      <c r="V97" s="623"/>
      <c r="W97" s="623"/>
      <c r="X97" s="623"/>
      <c r="Y97" s="623"/>
      <c r="Z97" s="623"/>
      <c r="AA97" s="623"/>
      <c r="AB97" s="623"/>
      <c r="AC97" s="623"/>
      <c r="AD97" s="623"/>
      <c r="AE97" s="623"/>
      <c r="AF97" s="623"/>
      <c r="AG97" s="623"/>
      <c r="AH97" s="623"/>
      <c r="AI97" s="623"/>
      <c r="AJ97" s="623"/>
      <c r="AK97" s="624"/>
      <c r="AL97" s="625"/>
    </row>
    <row r="98" s="230" customFormat="true" ht="16.5" hidden="false" customHeight="true" outlineLevel="0" collapsed="false">
      <c r="B98" s="61" t="s">
        <v>472</v>
      </c>
      <c r="G98" s="695"/>
      <c r="H98" s="696"/>
      <c r="I98" s="696"/>
      <c r="J98" s="696"/>
    </row>
    <row r="99" s="637" customFormat="true" ht="7.35" hidden="false" customHeight="true" outlineLevel="1" collapsed="false">
      <c r="A99" s="656"/>
      <c r="B99" s="657"/>
      <c r="C99" s="651"/>
      <c r="D99" s="651"/>
      <c r="E99" s="651"/>
      <c r="F99" s="651"/>
      <c r="G99" s="651"/>
    </row>
    <row r="100" s="628" customFormat="true" ht="15.75" hidden="false" customHeight="true" outlineLevel="1" collapsed="false">
      <c r="A100" s="635" t="s">
        <v>473</v>
      </c>
      <c r="B100" s="635" t="s">
        <v>438</v>
      </c>
      <c r="C100" s="703" t="s">
        <v>402</v>
      </c>
      <c r="D100" s="703"/>
      <c r="E100" s="651"/>
      <c r="F100" s="651"/>
      <c r="G100" s="651"/>
      <c r="H100" s="651"/>
      <c r="I100" s="651"/>
      <c r="J100" s="651"/>
      <c r="K100" s="651"/>
      <c r="L100" s="651"/>
      <c r="M100" s="651"/>
      <c r="N100" s="637"/>
      <c r="O100" s="637"/>
      <c r="P100" s="637"/>
      <c r="Q100" s="637"/>
      <c r="R100" s="637"/>
      <c r="S100" s="637"/>
      <c r="T100" s="637"/>
      <c r="U100" s="637"/>
      <c r="V100" s="637"/>
      <c r="W100" s="637"/>
      <c r="X100" s="637"/>
      <c r="Y100" s="637"/>
      <c r="Z100" s="637"/>
      <c r="AA100" s="637"/>
      <c r="AB100" s="637"/>
      <c r="AC100" s="637"/>
      <c r="AD100" s="637"/>
      <c r="AE100" s="637"/>
      <c r="AF100" s="637"/>
      <c r="AG100" s="637"/>
      <c r="AH100" s="637"/>
      <c r="AI100" s="637"/>
    </row>
    <row r="101" s="637" customFormat="true" ht="12.75" hidden="false" customHeight="true" outlineLevel="1" collapsed="false">
      <c r="A101" s="635"/>
      <c r="B101" s="635"/>
      <c r="C101" s="651"/>
      <c r="D101" s="651"/>
      <c r="E101" s="651"/>
      <c r="F101" s="651"/>
      <c r="G101" s="651"/>
      <c r="H101" s="651"/>
      <c r="I101" s="651"/>
      <c r="J101" s="651"/>
      <c r="K101" s="651"/>
      <c r="L101" s="651"/>
      <c r="M101" s="651"/>
    </row>
    <row r="102" s="628" customFormat="true" ht="15" hidden="false" customHeight="true" outlineLevel="1" collapsed="false">
      <c r="A102" s="635" t="s">
        <v>474</v>
      </c>
      <c r="B102" s="635" t="s">
        <v>461</v>
      </c>
      <c r="C102" s="651"/>
      <c r="D102" s="651"/>
      <c r="E102" s="651"/>
      <c r="F102" s="651"/>
      <c r="G102" s="651"/>
      <c r="H102" s="637"/>
      <c r="I102" s="637"/>
      <c r="J102" s="637"/>
      <c r="K102" s="637"/>
      <c r="L102" s="637"/>
      <c r="M102" s="637"/>
      <c r="N102" s="637"/>
      <c r="O102" s="637"/>
      <c r="P102" s="637"/>
      <c r="Q102" s="637"/>
      <c r="R102" s="637"/>
      <c r="S102" s="637"/>
      <c r="T102" s="637"/>
      <c r="U102" s="637"/>
      <c r="V102" s="637"/>
      <c r="W102" s="637"/>
      <c r="X102" s="637"/>
      <c r="Y102" s="637"/>
      <c r="Z102" s="637"/>
      <c r="AA102" s="637"/>
      <c r="AB102" s="637"/>
      <c r="AC102" s="637"/>
      <c r="AD102" s="637"/>
      <c r="AE102" s="637"/>
      <c r="AF102" s="637"/>
      <c r="AG102" s="637"/>
      <c r="AH102" s="637"/>
      <c r="AI102" s="637"/>
    </row>
    <row r="103" s="628" customFormat="true" ht="15.75" hidden="false" customHeight="true" outlineLevel="1" collapsed="false">
      <c r="A103" s="635"/>
      <c r="B103" s="635"/>
      <c r="C103" s="699" t="s">
        <v>462</v>
      </c>
      <c r="D103" s="704"/>
      <c r="E103" s="704"/>
      <c r="F103" s="704"/>
      <c r="G103" s="704"/>
      <c r="H103" s="642" t="str">
        <f aca="false">CONCATENATE(TEXT(1000-LEN(D103), "#")," characters left")</f>
        <v>1000 characters left</v>
      </c>
      <c r="I103" s="651"/>
      <c r="J103" s="651"/>
      <c r="K103" s="651"/>
      <c r="L103" s="651"/>
      <c r="M103" s="651"/>
      <c r="N103" s="651"/>
      <c r="O103" s="651"/>
      <c r="P103" s="637"/>
      <c r="Q103" s="637"/>
      <c r="R103" s="637"/>
      <c r="S103" s="637"/>
      <c r="T103" s="637"/>
      <c r="U103" s="637"/>
      <c r="V103" s="637"/>
      <c r="W103" s="637"/>
      <c r="X103" s="637"/>
      <c r="Y103" s="637"/>
      <c r="Z103" s="637"/>
      <c r="AA103" s="637"/>
      <c r="AB103" s="637"/>
      <c r="AC103" s="637"/>
      <c r="AD103" s="637"/>
      <c r="AE103" s="637"/>
      <c r="AF103" s="637"/>
      <c r="AG103" s="637"/>
      <c r="AH103" s="637"/>
      <c r="AI103" s="637"/>
    </row>
    <row r="104" s="628" customFormat="true" ht="15.75" hidden="false" customHeight="true" outlineLevel="1" collapsed="false">
      <c r="A104" s="635"/>
      <c r="B104" s="635"/>
      <c r="C104" s="699" t="s">
        <v>463</v>
      </c>
      <c r="D104" s="693" t="s">
        <v>451</v>
      </c>
      <c r="E104" s="693"/>
      <c r="F104" s="693" t="s">
        <v>452</v>
      </c>
      <c r="G104" s="693" t="s">
        <v>453</v>
      </c>
      <c r="H104" s="651"/>
      <c r="I104" s="651"/>
      <c r="J104" s="651"/>
      <c r="K104" s="651"/>
      <c r="L104" s="651"/>
      <c r="M104" s="651"/>
      <c r="N104" s="651"/>
      <c r="O104" s="651"/>
      <c r="P104" s="637"/>
      <c r="Q104" s="637"/>
      <c r="R104" s="637"/>
      <c r="S104" s="637"/>
      <c r="T104" s="637"/>
      <c r="U104" s="637"/>
      <c r="V104" s="637"/>
      <c r="W104" s="637"/>
      <c r="X104" s="637"/>
      <c r="Y104" s="637"/>
      <c r="Z104" s="637"/>
      <c r="AA104" s="637"/>
      <c r="AB104" s="637"/>
      <c r="AC104" s="637"/>
      <c r="AD104" s="637"/>
      <c r="AE104" s="637"/>
      <c r="AF104" s="637"/>
      <c r="AG104" s="637"/>
      <c r="AH104" s="637"/>
      <c r="AI104" s="637"/>
    </row>
    <row r="105" s="628" customFormat="true" ht="15.75" hidden="false" customHeight="true" outlineLevel="1" collapsed="false">
      <c r="A105" s="635"/>
      <c r="B105" s="635"/>
      <c r="C105" s="637"/>
      <c r="D105" s="637"/>
      <c r="E105" s="637"/>
      <c r="F105" s="637"/>
      <c r="G105" s="637"/>
      <c r="H105" s="637"/>
      <c r="I105" s="651"/>
      <c r="J105" s="651"/>
      <c r="K105" s="651"/>
      <c r="L105" s="651"/>
      <c r="M105" s="651"/>
      <c r="N105" s="651"/>
      <c r="O105" s="651"/>
      <c r="P105" s="637"/>
      <c r="Q105" s="637"/>
      <c r="R105" s="637"/>
      <c r="S105" s="637"/>
      <c r="T105" s="637"/>
      <c r="U105" s="637"/>
      <c r="V105" s="637"/>
      <c r="W105" s="637"/>
      <c r="X105" s="637"/>
      <c r="Y105" s="637"/>
      <c r="Z105" s="637"/>
      <c r="AA105" s="637"/>
      <c r="AB105" s="637"/>
      <c r="AC105" s="637"/>
      <c r="AD105" s="637"/>
      <c r="AE105" s="637"/>
      <c r="AF105" s="637"/>
      <c r="AG105" s="637"/>
      <c r="AH105" s="637"/>
      <c r="AI105" s="637"/>
    </row>
    <row r="106" s="637" customFormat="true" ht="7.35" hidden="false" customHeight="true" outlineLevel="1" collapsed="false">
      <c r="A106" s="656"/>
      <c r="B106" s="656"/>
      <c r="C106" s="656"/>
      <c r="D106" s="656"/>
      <c r="E106" s="656"/>
      <c r="F106" s="656"/>
      <c r="G106" s="651"/>
    </row>
    <row r="107" s="626" customFormat="true" ht="21" hidden="false" customHeight="true" outlineLevel="0" collapsed="false">
      <c r="A107" s="612"/>
      <c r="B107" s="623" t="s">
        <v>475</v>
      </c>
      <c r="C107" s="623"/>
      <c r="D107" s="623"/>
      <c r="E107" s="623"/>
      <c r="F107" s="623"/>
      <c r="G107" s="623"/>
      <c r="H107" s="623"/>
      <c r="I107" s="623"/>
      <c r="J107" s="623"/>
      <c r="K107" s="623"/>
      <c r="L107" s="623"/>
      <c r="M107" s="623"/>
      <c r="N107" s="623"/>
      <c r="O107" s="623"/>
      <c r="P107" s="623"/>
      <c r="Q107" s="623"/>
      <c r="R107" s="623"/>
      <c r="S107" s="623"/>
      <c r="T107" s="623"/>
      <c r="U107" s="623"/>
      <c r="V107" s="623"/>
      <c r="W107" s="623"/>
      <c r="X107" s="623"/>
      <c r="Y107" s="623"/>
      <c r="Z107" s="623"/>
      <c r="AA107" s="623"/>
      <c r="AB107" s="623"/>
      <c r="AC107" s="623"/>
      <c r="AD107" s="623"/>
      <c r="AE107" s="623"/>
      <c r="AF107" s="623"/>
      <c r="AG107" s="623"/>
      <c r="AH107" s="623"/>
      <c r="AI107" s="623"/>
      <c r="AJ107" s="623"/>
      <c r="AK107" s="624"/>
      <c r="AL107" s="625"/>
    </row>
    <row r="108" s="628" customFormat="true" ht="7.5" hidden="false" customHeight="true" outlineLevel="0" collapsed="false">
      <c r="A108" s="627"/>
      <c r="C108" s="690"/>
      <c r="D108" s="690"/>
      <c r="E108" s="690"/>
      <c r="F108" s="690"/>
      <c r="G108" s="690"/>
    </row>
    <row r="109" s="628" customFormat="true" ht="14.25" hidden="false" customHeight="false" outlineLevel="0" collapsed="false">
      <c r="A109" s="705" t="s">
        <v>476</v>
      </c>
      <c r="B109" s="706" t="s">
        <v>477</v>
      </c>
      <c r="C109" s="707" t="s">
        <v>478</v>
      </c>
      <c r="D109" s="707"/>
      <c r="E109" s="707"/>
      <c r="F109" s="707"/>
      <c r="G109" s="707"/>
      <c r="H109" s="707"/>
    </row>
    <row r="110" s="628" customFormat="true" ht="7.5" hidden="false" customHeight="true" outlineLevel="0" collapsed="false">
      <c r="A110" s="705"/>
      <c r="B110" s="706"/>
    </row>
    <row r="111" s="637" customFormat="true" ht="7.5" hidden="false" customHeight="true" outlineLevel="0" collapsed="false">
      <c r="A111" s="657"/>
      <c r="B111" s="650"/>
    </row>
    <row r="112" s="637" customFormat="true" ht="14.25" hidden="false" customHeight="false" outlineLevel="0" collapsed="false">
      <c r="A112" s="657" t="s">
        <v>479</v>
      </c>
      <c r="B112" s="650" t="s">
        <v>480</v>
      </c>
      <c r="C112" s="708" t="s">
        <v>481</v>
      </c>
      <c r="D112" s="708"/>
      <c r="E112" s="708"/>
      <c r="F112" s="708"/>
      <c r="G112" s="708"/>
      <c r="H112" s="708"/>
    </row>
    <row r="113" s="637" customFormat="true" ht="7.5" hidden="false" customHeight="true" outlineLevel="0" collapsed="false">
      <c r="A113" s="657"/>
      <c r="B113" s="650"/>
      <c r="D113" s="649"/>
      <c r="E113" s="649"/>
      <c r="F113" s="649"/>
      <c r="G113" s="649"/>
      <c r="H113" s="649"/>
      <c r="I113" s="649"/>
    </row>
    <row r="114" s="628" customFormat="true" ht="7.5" hidden="false" customHeight="true" outlineLevel="0" collapsed="false">
      <c r="A114" s="705"/>
      <c r="B114" s="705"/>
    </row>
    <row r="115" s="628" customFormat="true" ht="14.25" hidden="false" customHeight="false" outlineLevel="0" collapsed="false">
      <c r="A115" s="705" t="s">
        <v>482</v>
      </c>
      <c r="B115" s="706" t="s">
        <v>483</v>
      </c>
      <c r="C115" s="707" t="s">
        <v>484</v>
      </c>
      <c r="D115" s="707"/>
      <c r="E115" s="707"/>
      <c r="F115" s="707"/>
      <c r="G115" s="707"/>
      <c r="H115" s="707"/>
    </row>
    <row r="116" s="628" customFormat="true" ht="7.5" hidden="false" customHeight="true" outlineLevel="0" collapsed="false">
      <c r="A116" s="627"/>
      <c r="B116" s="709"/>
    </row>
    <row r="117" s="3" customFormat="true" ht="24.75" hidden="false" customHeight="true" outlineLevel="0" collapsed="false">
      <c r="A117" s="710"/>
      <c r="B117" s="604"/>
      <c r="C117" s="604"/>
      <c r="D117" s="604"/>
      <c r="E117" s="604"/>
      <c r="F117" s="604"/>
      <c r="G117" s="604"/>
      <c r="H117" s="604"/>
      <c r="I117" s="604"/>
      <c r="J117" s="604"/>
      <c r="K117" s="604"/>
      <c r="L117" s="604"/>
      <c r="M117" s="604"/>
      <c r="N117" s="604"/>
      <c r="O117" s="604"/>
      <c r="P117" s="604"/>
      <c r="Q117" s="604"/>
      <c r="R117" s="711"/>
      <c r="S117" s="712" t="s">
        <v>243</v>
      </c>
      <c r="T117" s="713" t="s">
        <v>246</v>
      </c>
      <c r="U117" s="714"/>
      <c r="V117" s="715"/>
      <c r="W117" s="714"/>
      <c r="X117" s="714"/>
      <c r="Y117" s="714"/>
    </row>
    <row r="118" s="717" customFormat="true" ht="14.25" hidden="false" customHeight="false" outlineLevel="0" collapsed="false">
      <c r="A118" s="716"/>
    </row>
    <row r="119" s="717" customFormat="true" ht="14.25" hidden="true" customHeight="false" outlineLevel="0" collapsed="false">
      <c r="A119" s="716"/>
    </row>
    <row r="120" s="717" customFormat="true" ht="14.25" hidden="true" customHeight="false" outlineLevel="0" collapsed="false">
      <c r="A120" s="716"/>
    </row>
    <row r="121" s="717" customFormat="true" ht="14.25" hidden="true" customHeight="false" outlineLevel="0" collapsed="false">
      <c r="A121" s="716"/>
    </row>
    <row r="122" s="717" customFormat="true" ht="14.25" hidden="true" customHeight="false" outlineLevel="0" collapsed="false">
      <c r="A122" s="716"/>
    </row>
    <row r="123" s="717" customFormat="true" ht="14.25" hidden="true" customHeight="false" outlineLevel="0" collapsed="false">
      <c r="A123" s="716"/>
    </row>
    <row r="124" s="717" customFormat="true" ht="14.25" hidden="true" customHeight="false" outlineLevel="0" collapsed="false">
      <c r="A124" s="716"/>
    </row>
    <row r="125" s="717" customFormat="true" ht="14.25" hidden="true" customHeight="false" outlineLevel="0" collapsed="false">
      <c r="A125" s="716"/>
    </row>
    <row r="126" s="717" customFormat="true" ht="14.25" hidden="true" customHeight="false" outlineLevel="0" collapsed="false">
      <c r="A126" s="716"/>
    </row>
    <row r="127" s="717" customFormat="true" ht="14.25" hidden="true" customHeight="false" outlineLevel="0" collapsed="false">
      <c r="A127" s="716"/>
    </row>
    <row r="128" s="717" customFormat="true" ht="14.25" hidden="true" customHeight="false" outlineLevel="0" collapsed="false">
      <c r="A128" s="716"/>
    </row>
    <row r="129" s="717" customFormat="true" ht="14.25" hidden="true" customHeight="false" outlineLevel="0" collapsed="false">
      <c r="A129" s="716"/>
    </row>
    <row r="130" s="717" customFormat="true" ht="14.25" hidden="true" customHeight="false" outlineLevel="0" collapsed="false">
      <c r="A130" s="716"/>
    </row>
    <row r="131" s="717" customFormat="true" ht="14.25" hidden="true" customHeight="false" outlineLevel="0" collapsed="false">
      <c r="A131" s="716"/>
    </row>
    <row r="132" s="717" customFormat="true" ht="14.25" hidden="true" customHeight="false" outlineLevel="0" collapsed="false">
      <c r="A132" s="716"/>
    </row>
    <row r="133" s="717" customFormat="true" ht="14.25" hidden="true" customHeight="false" outlineLevel="0" collapsed="false">
      <c r="A133" s="716"/>
    </row>
    <row r="134" s="717" customFormat="true" ht="14.25" hidden="true" customHeight="false" outlineLevel="0" collapsed="false">
      <c r="A134" s="716"/>
    </row>
    <row r="135" s="717" customFormat="true" ht="14.25" hidden="true" customHeight="false" outlineLevel="0" collapsed="false">
      <c r="A135" s="716"/>
    </row>
    <row r="136" s="717" customFormat="true" ht="14.25" hidden="true" customHeight="false" outlineLevel="0" collapsed="false">
      <c r="A136" s="716"/>
    </row>
    <row r="137" s="717" customFormat="true" ht="14.25" hidden="true" customHeight="false" outlineLevel="0" collapsed="false">
      <c r="A137" s="716"/>
    </row>
    <row r="138" s="717" customFormat="true" ht="14.25" hidden="true" customHeight="false" outlineLevel="0" collapsed="false">
      <c r="A138" s="716"/>
    </row>
    <row r="139" s="717" customFormat="true" ht="14.25" hidden="true" customHeight="false" outlineLevel="0" collapsed="false">
      <c r="A139" s="716"/>
    </row>
    <row r="140" s="717" customFormat="true" ht="14.25" hidden="true" customHeight="false" outlineLevel="0" collapsed="false">
      <c r="A140" s="716"/>
    </row>
    <row r="141" s="717" customFormat="true" ht="14.25" hidden="true" customHeight="false" outlineLevel="0" collapsed="false">
      <c r="A141" s="716"/>
    </row>
    <row r="142" s="717" customFormat="true" ht="14.25" hidden="true" customHeight="false" outlineLevel="0" collapsed="false">
      <c r="A142" s="716"/>
    </row>
    <row r="143" s="717" customFormat="true" ht="14.25" hidden="true" customHeight="false" outlineLevel="0" collapsed="false">
      <c r="A143" s="716"/>
    </row>
    <row r="144" s="717" customFormat="true" ht="14.25" hidden="true" customHeight="false" outlineLevel="0" collapsed="false">
      <c r="A144" s="716"/>
    </row>
    <row r="145" s="717" customFormat="true" ht="14.25" hidden="true" customHeight="false" outlineLevel="0" collapsed="false">
      <c r="A145" s="716"/>
    </row>
    <row r="146" s="717" customFormat="true" ht="14.25" hidden="true" customHeight="false" outlineLevel="0" collapsed="false">
      <c r="A146" s="716"/>
    </row>
    <row r="147" s="717" customFormat="true" ht="14.25" hidden="true" customHeight="false" outlineLevel="0" collapsed="false">
      <c r="A147" s="716"/>
    </row>
    <row r="148" s="717" customFormat="true" ht="14.25" hidden="true" customHeight="false" outlineLevel="0" collapsed="false">
      <c r="A148" s="716"/>
    </row>
    <row r="149" s="717" customFormat="true" ht="14.25" hidden="true" customHeight="false" outlineLevel="0" collapsed="false">
      <c r="A149" s="716"/>
    </row>
    <row r="150" s="717" customFormat="true" ht="14.25" hidden="true" customHeight="false" outlineLevel="0" collapsed="false">
      <c r="A150" s="716"/>
    </row>
    <row r="151" s="717" customFormat="true" ht="14.25" hidden="true" customHeight="false" outlineLevel="0" collapsed="false">
      <c r="A151" s="716"/>
    </row>
    <row r="152" s="717" customFormat="true" ht="14.25" hidden="true" customHeight="false" outlineLevel="0" collapsed="false">
      <c r="A152" s="716"/>
    </row>
    <row r="153" s="717" customFormat="true" ht="14.25" hidden="true" customHeight="false" outlineLevel="0" collapsed="false">
      <c r="A153" s="716"/>
    </row>
    <row r="154" s="717" customFormat="true" ht="14.25" hidden="true" customHeight="false" outlineLevel="0" collapsed="false">
      <c r="A154" s="716"/>
    </row>
    <row r="155" s="717" customFormat="true" ht="14.25" hidden="true" customHeight="false" outlineLevel="0" collapsed="false">
      <c r="A155" s="716"/>
    </row>
    <row r="156" s="717" customFormat="true" ht="14.25" hidden="true" customHeight="false" outlineLevel="0" collapsed="false">
      <c r="A156" s="716"/>
    </row>
    <row r="157" s="717" customFormat="true" ht="14.25" hidden="true" customHeight="false" outlineLevel="0" collapsed="false">
      <c r="A157" s="716"/>
    </row>
    <row r="158" s="717" customFormat="true" ht="14.25" hidden="true" customHeight="false" outlineLevel="0" collapsed="false">
      <c r="A158" s="716"/>
    </row>
    <row r="159" s="717" customFormat="true" ht="14.25" hidden="true" customHeight="false" outlineLevel="0" collapsed="false">
      <c r="A159" s="716"/>
    </row>
    <row r="160" s="717" customFormat="true" ht="14.25" hidden="true" customHeight="false" outlineLevel="0" collapsed="false">
      <c r="A160" s="716"/>
    </row>
    <row r="161" s="717" customFormat="true" ht="14.25" hidden="true" customHeight="false" outlineLevel="0" collapsed="false">
      <c r="A161" s="716"/>
    </row>
    <row r="162" s="717" customFormat="true" ht="14.25" hidden="true" customHeight="false" outlineLevel="0" collapsed="false">
      <c r="A162" s="716"/>
    </row>
    <row r="163" s="717" customFormat="true" ht="14.25" hidden="true" customHeight="false" outlineLevel="0" collapsed="false">
      <c r="A163" s="716"/>
    </row>
    <row r="164" s="717" customFormat="true" ht="14.25" hidden="true" customHeight="false" outlineLevel="0" collapsed="false">
      <c r="A164" s="716"/>
    </row>
    <row r="165" s="717" customFormat="true" ht="14.25" hidden="true" customHeight="false" outlineLevel="0" collapsed="false">
      <c r="A165" s="716"/>
    </row>
    <row r="166" s="717" customFormat="true" ht="14.25" hidden="true" customHeight="false" outlineLevel="0" collapsed="false">
      <c r="A166" s="716"/>
    </row>
    <row r="167" s="717" customFormat="true" ht="14.25" hidden="true" customHeight="false" outlineLevel="0" collapsed="false">
      <c r="A167" s="716"/>
    </row>
    <row r="168" s="717" customFormat="true" ht="14.25" hidden="true" customHeight="false" outlineLevel="0" collapsed="false">
      <c r="A168" s="716"/>
    </row>
    <row r="169" s="717" customFormat="true" ht="14.25" hidden="true" customHeight="false" outlineLevel="0" collapsed="false">
      <c r="A169" s="716"/>
    </row>
    <row r="170" s="717" customFormat="true" ht="14.25" hidden="true" customHeight="false" outlineLevel="0" collapsed="false">
      <c r="A170" s="716"/>
    </row>
    <row r="171" s="717" customFormat="true" ht="14.25" hidden="true" customHeight="false" outlineLevel="0" collapsed="false">
      <c r="A171" s="716"/>
    </row>
    <row r="172" s="717" customFormat="true" ht="14.25" hidden="true" customHeight="false" outlineLevel="0" collapsed="false">
      <c r="A172" s="716"/>
    </row>
    <row r="173" s="717" customFormat="true" ht="14.25" hidden="true" customHeight="false" outlineLevel="0" collapsed="false">
      <c r="A173" s="716"/>
    </row>
    <row r="174" s="717" customFormat="true" ht="14.25" hidden="true" customHeight="false" outlineLevel="0" collapsed="false">
      <c r="A174" s="716"/>
    </row>
    <row r="175" s="717" customFormat="true" ht="14.25" hidden="true" customHeight="false" outlineLevel="0" collapsed="false">
      <c r="A175" s="716"/>
    </row>
    <row r="176" s="717" customFormat="true" ht="14.25" hidden="true" customHeight="false" outlineLevel="0" collapsed="false">
      <c r="A176" s="716"/>
    </row>
    <row r="177" s="717" customFormat="true" ht="14.25" hidden="true" customHeight="false" outlineLevel="0" collapsed="false">
      <c r="A177" s="716"/>
    </row>
    <row r="178" s="717" customFormat="true" ht="14.25" hidden="true" customHeight="false" outlineLevel="0" collapsed="false">
      <c r="A178" s="716"/>
    </row>
    <row r="179" s="717" customFormat="true" ht="14.25" hidden="true" customHeight="false" outlineLevel="0" collapsed="false">
      <c r="A179" s="716"/>
    </row>
    <row r="180" s="717" customFormat="true" ht="14.25" hidden="true" customHeight="false" outlineLevel="0" collapsed="false">
      <c r="A180" s="716"/>
    </row>
    <row r="181" s="717" customFormat="true" ht="14.25" hidden="true" customHeight="false" outlineLevel="0" collapsed="false">
      <c r="A181" s="716"/>
    </row>
    <row r="182" s="717" customFormat="true" ht="14.25" hidden="true" customHeight="false" outlineLevel="0" collapsed="false">
      <c r="A182" s="716"/>
    </row>
    <row r="183" s="717" customFormat="true" ht="14.25" hidden="true" customHeight="false" outlineLevel="0" collapsed="false">
      <c r="A183" s="716"/>
    </row>
    <row r="184" s="717" customFormat="true" ht="14.25" hidden="true" customHeight="false" outlineLevel="0" collapsed="false">
      <c r="A184" s="716"/>
    </row>
    <row r="185" s="717" customFormat="true" ht="14.25" hidden="true" customHeight="false" outlineLevel="0" collapsed="false">
      <c r="A185" s="716"/>
    </row>
    <row r="186" s="717" customFormat="true" ht="14.25" hidden="true" customHeight="false" outlineLevel="0" collapsed="false">
      <c r="A186" s="716"/>
    </row>
    <row r="187" s="717" customFormat="true" ht="14.25" hidden="true" customHeight="false" outlineLevel="0" collapsed="false">
      <c r="A187" s="716"/>
    </row>
    <row r="188" s="717" customFormat="true" ht="14.25" hidden="true" customHeight="false" outlineLevel="0" collapsed="false">
      <c r="A188" s="716"/>
    </row>
    <row r="189" s="717" customFormat="true" ht="14.25" hidden="true" customHeight="false" outlineLevel="0" collapsed="false">
      <c r="A189" s="716"/>
    </row>
    <row r="190" s="717" customFormat="true" ht="14.25" hidden="true" customHeight="false" outlineLevel="0" collapsed="false">
      <c r="A190" s="716"/>
    </row>
    <row r="191" s="717" customFormat="true" ht="14.25" hidden="true" customHeight="false" outlineLevel="0" collapsed="false">
      <c r="A191" s="716"/>
    </row>
    <row r="192" s="717" customFormat="true" ht="14.25" hidden="true" customHeight="false" outlineLevel="0" collapsed="false">
      <c r="A192" s="716"/>
    </row>
    <row r="193" s="717" customFormat="true" ht="14.25" hidden="true" customHeight="false" outlineLevel="0" collapsed="false">
      <c r="A193" s="716"/>
    </row>
    <row r="194" s="717" customFormat="true" ht="14.25" hidden="true" customHeight="false" outlineLevel="0" collapsed="false">
      <c r="A194" s="716"/>
    </row>
    <row r="195" s="717" customFormat="true" ht="14.25" hidden="true" customHeight="false" outlineLevel="0" collapsed="false">
      <c r="A195" s="716"/>
    </row>
    <row r="196" s="717" customFormat="true" ht="14.25" hidden="true" customHeight="false" outlineLevel="0" collapsed="false">
      <c r="A196" s="716"/>
    </row>
    <row r="197" s="717" customFormat="true" ht="14.25" hidden="true" customHeight="false" outlineLevel="0" collapsed="false">
      <c r="A197" s="716"/>
    </row>
    <row r="198" s="717" customFormat="true" ht="14.25" hidden="true" customHeight="false" outlineLevel="0" collapsed="false">
      <c r="A198" s="716"/>
    </row>
    <row r="199" s="717" customFormat="true" ht="14.25" hidden="true" customHeight="false" outlineLevel="0" collapsed="false">
      <c r="A199" s="716"/>
    </row>
    <row r="200" s="717" customFormat="true" ht="14.25" hidden="true" customHeight="false" outlineLevel="0" collapsed="false">
      <c r="A200" s="716"/>
    </row>
    <row r="201" s="717" customFormat="true" ht="14.25" hidden="true" customHeight="false" outlineLevel="0" collapsed="false">
      <c r="A201" s="716"/>
    </row>
    <row r="202" s="717" customFormat="true" ht="14.25" hidden="true" customHeight="false" outlineLevel="0" collapsed="false">
      <c r="A202" s="716"/>
    </row>
    <row r="203" s="717" customFormat="true" ht="14.25" hidden="true" customHeight="false" outlineLevel="0" collapsed="false">
      <c r="A203" s="716"/>
    </row>
    <row r="204" s="717" customFormat="true" ht="14.25" hidden="true" customHeight="false" outlineLevel="0" collapsed="false">
      <c r="A204" s="716"/>
    </row>
    <row r="205" s="717" customFormat="true" ht="14.25" hidden="true" customHeight="false" outlineLevel="0" collapsed="false">
      <c r="A205" s="716"/>
    </row>
    <row r="206" s="717" customFormat="true" ht="14.25" hidden="true" customHeight="false" outlineLevel="0" collapsed="false">
      <c r="A206" s="716"/>
    </row>
    <row r="207" s="717" customFormat="true" ht="14.25" hidden="true" customHeight="false" outlineLevel="0" collapsed="false">
      <c r="A207" s="716"/>
    </row>
    <row r="208" s="717" customFormat="true" ht="14.25" hidden="true" customHeight="false" outlineLevel="0" collapsed="false">
      <c r="A208" s="716"/>
    </row>
    <row r="209" s="717" customFormat="true" ht="14.25" hidden="true" customHeight="false" outlineLevel="0" collapsed="false">
      <c r="A209" s="716"/>
    </row>
    <row r="210" s="717" customFormat="true" ht="14.25" hidden="true" customHeight="false" outlineLevel="0" collapsed="false">
      <c r="A210" s="716"/>
    </row>
    <row r="211" s="717" customFormat="true" ht="14.25" hidden="true" customHeight="false" outlineLevel="0" collapsed="false">
      <c r="A211" s="716"/>
    </row>
    <row r="212" s="717" customFormat="true" ht="14.25" hidden="true" customHeight="false" outlineLevel="0" collapsed="false">
      <c r="A212" s="716"/>
    </row>
    <row r="213" s="717" customFormat="true" ht="14.25" hidden="true" customHeight="false" outlineLevel="0" collapsed="false">
      <c r="A213" s="716"/>
    </row>
    <row r="214" s="717" customFormat="true" ht="14.25" hidden="true" customHeight="false" outlineLevel="0" collapsed="false">
      <c r="A214" s="716"/>
    </row>
    <row r="215" s="717" customFormat="true" ht="14.25" hidden="true" customHeight="false" outlineLevel="0" collapsed="false">
      <c r="A215" s="716"/>
    </row>
    <row r="216" s="717" customFormat="true" ht="14.25" hidden="true" customHeight="false" outlineLevel="0" collapsed="false">
      <c r="A216" s="716"/>
    </row>
    <row r="217" s="717" customFormat="true" ht="14.25" hidden="true" customHeight="false" outlineLevel="0" collapsed="false">
      <c r="A217" s="716"/>
    </row>
    <row r="218" s="717" customFormat="true" ht="14.25" hidden="true" customHeight="false" outlineLevel="0" collapsed="false">
      <c r="A218" s="716"/>
    </row>
    <row r="219" s="717" customFormat="true" ht="14.25" hidden="true" customHeight="false" outlineLevel="0" collapsed="false">
      <c r="A219" s="716"/>
    </row>
    <row r="220" s="717" customFormat="true" ht="14.25" hidden="true" customHeight="false" outlineLevel="0" collapsed="false">
      <c r="A220" s="716"/>
    </row>
    <row r="221" s="717" customFormat="true" ht="14.25" hidden="true" customHeight="false" outlineLevel="0" collapsed="false">
      <c r="A221" s="716"/>
    </row>
    <row r="222" s="717" customFormat="true" ht="14.25" hidden="true" customHeight="false" outlineLevel="0" collapsed="false">
      <c r="A222" s="716"/>
    </row>
    <row r="223" s="717" customFormat="true" ht="14.25" hidden="true" customHeight="false" outlineLevel="0" collapsed="false">
      <c r="A223" s="716"/>
    </row>
    <row r="224" s="717" customFormat="true" ht="14.25" hidden="true" customHeight="false" outlineLevel="0" collapsed="false">
      <c r="A224" s="716"/>
    </row>
    <row r="225" s="717" customFormat="true" ht="14.25" hidden="true" customHeight="false" outlineLevel="0" collapsed="false">
      <c r="A225" s="716"/>
    </row>
    <row r="226" s="717" customFormat="true" ht="14.25" hidden="true" customHeight="false" outlineLevel="0" collapsed="false">
      <c r="A226" s="716"/>
    </row>
    <row r="227" s="717" customFormat="true" ht="14.25" hidden="true" customHeight="false" outlineLevel="0" collapsed="false">
      <c r="A227" s="716"/>
    </row>
    <row r="228" s="717" customFormat="true" ht="14.25" hidden="true" customHeight="false" outlineLevel="0" collapsed="false">
      <c r="A228" s="716"/>
    </row>
    <row r="229" s="717" customFormat="true" ht="14.25" hidden="true" customHeight="false" outlineLevel="0" collapsed="false">
      <c r="A229" s="716"/>
    </row>
    <row r="230" s="717" customFormat="true" ht="14.25" hidden="true" customHeight="false" outlineLevel="0" collapsed="false">
      <c r="A230" s="716"/>
    </row>
    <row r="231" s="717" customFormat="true" ht="14.25" hidden="true" customHeight="false" outlineLevel="0" collapsed="false">
      <c r="A231" s="716"/>
    </row>
    <row r="232" s="717" customFormat="true" ht="14.25" hidden="true" customHeight="false" outlineLevel="0" collapsed="false">
      <c r="A232" s="716"/>
    </row>
    <row r="233" s="717" customFormat="true" ht="14.25" hidden="true" customHeight="false" outlineLevel="0" collapsed="false">
      <c r="A233" s="716"/>
    </row>
    <row r="234" s="717" customFormat="true" ht="14.25" hidden="true" customHeight="false" outlineLevel="0" collapsed="false">
      <c r="A234" s="716"/>
    </row>
    <row r="235" s="717" customFormat="true" ht="14.25" hidden="true" customHeight="false" outlineLevel="0" collapsed="false">
      <c r="A235" s="716"/>
    </row>
    <row r="236" s="717" customFormat="true" ht="14.25" hidden="true" customHeight="false" outlineLevel="0" collapsed="false">
      <c r="A236" s="716"/>
    </row>
    <row r="237" s="717" customFormat="true" ht="14.25" hidden="true" customHeight="false" outlineLevel="0" collapsed="false">
      <c r="A237" s="716"/>
    </row>
    <row r="238" s="717" customFormat="true" ht="14.25" hidden="true" customHeight="false" outlineLevel="0" collapsed="false">
      <c r="A238" s="716"/>
    </row>
    <row r="239" s="717" customFormat="true" ht="14.25" hidden="true" customHeight="false" outlineLevel="0" collapsed="false">
      <c r="A239" s="716"/>
    </row>
    <row r="240" s="717" customFormat="true" ht="14.25" hidden="true" customHeight="false" outlineLevel="0" collapsed="false">
      <c r="A240" s="716"/>
    </row>
    <row r="241" s="717" customFormat="true" ht="14.25" hidden="true" customHeight="false" outlineLevel="0" collapsed="false">
      <c r="A241" s="716"/>
    </row>
    <row r="242" s="717" customFormat="true" ht="14.25" hidden="true" customHeight="false" outlineLevel="0" collapsed="false">
      <c r="A242" s="716"/>
    </row>
    <row r="243" s="717" customFormat="true" ht="14.25" hidden="true" customHeight="false" outlineLevel="0" collapsed="false">
      <c r="A243" s="716"/>
    </row>
    <row r="244" s="717" customFormat="true" ht="14.25" hidden="true" customHeight="false" outlineLevel="0" collapsed="false">
      <c r="A244" s="716"/>
    </row>
    <row r="245" s="717" customFormat="true" ht="14.25" hidden="true" customHeight="false" outlineLevel="0" collapsed="false">
      <c r="A245" s="716"/>
    </row>
    <row r="246" s="717" customFormat="true" ht="14.25" hidden="true" customHeight="false" outlineLevel="0" collapsed="false">
      <c r="A246" s="716"/>
    </row>
    <row r="247" s="717" customFormat="true" ht="14.25" hidden="true" customHeight="false" outlineLevel="0" collapsed="false">
      <c r="A247" s="716"/>
    </row>
    <row r="248" s="717" customFormat="true" ht="14.25" hidden="true" customHeight="false" outlineLevel="0" collapsed="false">
      <c r="A248" s="716"/>
    </row>
    <row r="249" s="717" customFormat="true" ht="14.25" hidden="true" customHeight="false" outlineLevel="0" collapsed="false">
      <c r="A249" s="716"/>
    </row>
    <row r="250" s="717" customFormat="true" ht="14.25" hidden="true" customHeight="false" outlineLevel="0" collapsed="false">
      <c r="A250" s="716"/>
    </row>
    <row r="251" s="717" customFormat="true" ht="14.25" hidden="true" customHeight="false" outlineLevel="0" collapsed="false">
      <c r="A251" s="716"/>
    </row>
    <row r="252" s="717" customFormat="true" ht="14.25" hidden="true" customHeight="false" outlineLevel="0" collapsed="false">
      <c r="A252" s="716"/>
    </row>
    <row r="253" s="717" customFormat="true" ht="14.25" hidden="true" customHeight="false" outlineLevel="0" collapsed="false">
      <c r="A253" s="716"/>
    </row>
    <row r="254" s="717" customFormat="true" ht="14.25" hidden="true" customHeight="false" outlineLevel="0" collapsed="false">
      <c r="A254" s="716"/>
    </row>
    <row r="255" s="717" customFormat="true" ht="14.25" hidden="true" customHeight="false" outlineLevel="0" collapsed="false">
      <c r="A255" s="716"/>
    </row>
    <row r="256" s="717" customFormat="true" ht="14.25" hidden="true" customHeight="false" outlineLevel="0" collapsed="false">
      <c r="A256" s="716"/>
    </row>
    <row r="257" s="717" customFormat="true" ht="14.25" hidden="true" customHeight="false" outlineLevel="0" collapsed="false">
      <c r="A257" s="716"/>
    </row>
    <row r="258" s="717" customFormat="true" ht="14.25" hidden="true" customHeight="false" outlineLevel="0" collapsed="false">
      <c r="A258" s="716"/>
    </row>
    <row r="259" s="717" customFormat="true" ht="14.25" hidden="true" customHeight="false" outlineLevel="0" collapsed="false">
      <c r="A259" s="716"/>
    </row>
    <row r="260" s="717" customFormat="true" ht="14.25" hidden="true" customHeight="false" outlineLevel="0" collapsed="false">
      <c r="A260" s="716"/>
    </row>
    <row r="261" s="717" customFormat="true" ht="14.25" hidden="true" customHeight="false" outlineLevel="0" collapsed="false">
      <c r="A261" s="716"/>
    </row>
    <row r="262" s="717" customFormat="true" ht="14.25" hidden="true" customHeight="false" outlineLevel="0" collapsed="false">
      <c r="A262" s="716"/>
    </row>
    <row r="263" s="717" customFormat="true" ht="14.25" hidden="true" customHeight="false" outlineLevel="0" collapsed="false">
      <c r="A263" s="716"/>
    </row>
    <row r="264" s="717" customFormat="true" ht="14.25" hidden="true" customHeight="false" outlineLevel="0" collapsed="false">
      <c r="A264" s="716"/>
    </row>
    <row r="265" s="717" customFormat="true" ht="14.25" hidden="true" customHeight="false" outlineLevel="0" collapsed="false">
      <c r="A265" s="716"/>
    </row>
    <row r="266" s="717" customFormat="true" ht="14.25" hidden="true" customHeight="false" outlineLevel="0" collapsed="false">
      <c r="A266" s="716"/>
    </row>
    <row r="267" s="717" customFormat="true" ht="14.25" hidden="true" customHeight="false" outlineLevel="0" collapsed="false">
      <c r="A267" s="716"/>
    </row>
    <row r="268" s="717" customFormat="true" ht="14.25" hidden="true" customHeight="false" outlineLevel="0" collapsed="false">
      <c r="A268" s="716"/>
    </row>
    <row r="269" s="717" customFormat="true" ht="14.25" hidden="true" customHeight="false" outlineLevel="0" collapsed="false">
      <c r="A269" s="716"/>
    </row>
    <row r="270" s="717" customFormat="true" ht="14.25" hidden="true" customHeight="false" outlineLevel="0" collapsed="false">
      <c r="A270" s="716"/>
    </row>
    <row r="271" s="717" customFormat="true" ht="14.25" hidden="true" customHeight="false" outlineLevel="0" collapsed="false">
      <c r="A271" s="716"/>
    </row>
    <row r="272" s="717" customFormat="true" ht="14.25" hidden="true" customHeight="false" outlineLevel="0" collapsed="false">
      <c r="A272" s="716"/>
    </row>
    <row r="273" s="717" customFormat="true" ht="14.25" hidden="true" customHeight="false" outlineLevel="0" collapsed="false">
      <c r="A273" s="716"/>
    </row>
    <row r="274" s="717" customFormat="true" ht="14.25" hidden="true" customHeight="false" outlineLevel="0" collapsed="false">
      <c r="A274" s="716"/>
    </row>
    <row r="275" s="717" customFormat="true" ht="14.25" hidden="true" customHeight="false" outlineLevel="0" collapsed="false">
      <c r="A275" s="716"/>
    </row>
    <row r="276" s="717" customFormat="true" ht="14.25" hidden="true" customHeight="false" outlineLevel="0" collapsed="false">
      <c r="A276" s="716"/>
    </row>
    <row r="277" s="717" customFormat="true" ht="14.25" hidden="true" customHeight="false" outlineLevel="0" collapsed="false">
      <c r="A277" s="716"/>
    </row>
    <row r="278" s="717" customFormat="true" ht="14.25" hidden="true" customHeight="false" outlineLevel="0" collapsed="false">
      <c r="A278" s="716"/>
    </row>
    <row r="279" s="717" customFormat="true" ht="14.25" hidden="true" customHeight="false" outlineLevel="0" collapsed="false">
      <c r="A279" s="716"/>
    </row>
    <row r="280" s="717" customFormat="true" ht="14.25" hidden="true" customHeight="false" outlineLevel="0" collapsed="false">
      <c r="A280" s="716"/>
    </row>
    <row r="281" s="717" customFormat="true" ht="14.25" hidden="true" customHeight="false" outlineLevel="0" collapsed="false">
      <c r="A281" s="716"/>
    </row>
    <row r="282" s="717" customFormat="true" ht="14.25" hidden="true" customHeight="false" outlineLevel="0" collapsed="false">
      <c r="A282" s="716"/>
    </row>
    <row r="283" s="717" customFormat="true" ht="14.25" hidden="true" customHeight="false" outlineLevel="0" collapsed="false">
      <c r="A283" s="716"/>
    </row>
    <row r="284" s="717" customFormat="true" ht="14.25" hidden="true" customHeight="false" outlineLevel="0" collapsed="false">
      <c r="A284" s="716"/>
    </row>
    <row r="285" s="717" customFormat="true" ht="14.25" hidden="true" customHeight="false" outlineLevel="0" collapsed="false">
      <c r="A285" s="716"/>
    </row>
    <row r="286" s="717" customFormat="true" ht="14.25" hidden="true" customHeight="false" outlineLevel="0" collapsed="false">
      <c r="A286" s="716"/>
    </row>
    <row r="287" s="717" customFormat="true" ht="14.25" hidden="true" customHeight="false" outlineLevel="0" collapsed="false">
      <c r="A287" s="716"/>
    </row>
    <row r="288" s="717" customFormat="true" ht="14.25" hidden="true" customHeight="false" outlineLevel="0" collapsed="false">
      <c r="A288" s="716"/>
    </row>
    <row r="289" s="717" customFormat="true" ht="14.25" hidden="true" customHeight="false" outlineLevel="0" collapsed="false">
      <c r="A289" s="716"/>
    </row>
    <row r="290" s="717" customFormat="true" ht="14.25" hidden="true" customHeight="false" outlineLevel="0" collapsed="false">
      <c r="A290" s="716"/>
    </row>
    <row r="291" s="717" customFormat="true" ht="14.25" hidden="true" customHeight="false" outlineLevel="0" collapsed="false">
      <c r="A291" s="716"/>
    </row>
    <row r="292" s="717" customFormat="true" ht="14.25" hidden="true" customHeight="false" outlineLevel="0" collapsed="false">
      <c r="A292" s="716"/>
    </row>
    <row r="293" s="717" customFormat="true" ht="14.25" hidden="true" customHeight="false" outlineLevel="0" collapsed="false">
      <c r="A293" s="716"/>
    </row>
    <row r="294" s="717" customFormat="true" ht="14.25" hidden="true" customHeight="false" outlineLevel="0" collapsed="false">
      <c r="A294" s="716"/>
    </row>
    <row r="295" s="717" customFormat="true" ht="14.25" hidden="true" customHeight="false" outlineLevel="0" collapsed="false">
      <c r="A295" s="716"/>
    </row>
    <row r="296" s="717" customFormat="true" ht="14.25" hidden="true" customHeight="false" outlineLevel="0" collapsed="false">
      <c r="A296" s="716"/>
    </row>
    <row r="297" s="717" customFormat="true" ht="14.25" hidden="true" customHeight="false" outlineLevel="0" collapsed="false">
      <c r="A297" s="716"/>
    </row>
    <row r="298" s="717" customFormat="true" ht="14.25" hidden="true" customHeight="false" outlineLevel="0" collapsed="false">
      <c r="A298" s="716"/>
    </row>
    <row r="299" s="717" customFormat="true" ht="14.25" hidden="true" customHeight="false" outlineLevel="0" collapsed="false">
      <c r="A299" s="716"/>
    </row>
    <row r="300" s="717" customFormat="true" ht="14.25" hidden="true" customHeight="false" outlineLevel="0" collapsed="false">
      <c r="A300" s="716"/>
    </row>
    <row r="301" s="717" customFormat="true" ht="14.25" hidden="true" customHeight="false" outlineLevel="0" collapsed="false">
      <c r="A301" s="716"/>
    </row>
    <row r="302" s="717" customFormat="true" ht="14.25" hidden="true" customHeight="false" outlineLevel="0" collapsed="false">
      <c r="A302" s="716"/>
    </row>
    <row r="303" s="717" customFormat="true" ht="14.25" hidden="true" customHeight="false" outlineLevel="0" collapsed="false">
      <c r="A303" s="716"/>
    </row>
    <row r="304" s="717" customFormat="true" ht="14.25" hidden="true" customHeight="false" outlineLevel="0" collapsed="false">
      <c r="A304" s="716"/>
    </row>
    <row r="305" s="717" customFormat="true" ht="14.25" hidden="true" customHeight="false" outlineLevel="0" collapsed="false">
      <c r="A305" s="716"/>
    </row>
    <row r="306" s="717" customFormat="true" ht="14.25" hidden="true" customHeight="false" outlineLevel="0" collapsed="false">
      <c r="A306" s="716"/>
    </row>
    <row r="307" s="717" customFormat="true" ht="14.25" hidden="true" customHeight="false" outlineLevel="0" collapsed="false">
      <c r="A307" s="716"/>
    </row>
    <row r="308" s="717" customFormat="true" ht="14.25" hidden="true" customHeight="false" outlineLevel="0" collapsed="false">
      <c r="A308" s="716"/>
    </row>
    <row r="309" s="717" customFormat="true" ht="14.25" hidden="true" customHeight="false" outlineLevel="0" collapsed="false">
      <c r="A309" s="716"/>
    </row>
    <row r="310" s="717" customFormat="true" ht="14.25" hidden="true" customHeight="false" outlineLevel="0" collapsed="false">
      <c r="A310" s="716"/>
    </row>
    <row r="311" s="717" customFormat="true" ht="14.25" hidden="true" customHeight="false" outlineLevel="0" collapsed="false">
      <c r="A311" s="716"/>
    </row>
    <row r="312" s="717" customFormat="true" ht="14.25" hidden="true" customHeight="false" outlineLevel="0" collapsed="false">
      <c r="A312" s="716"/>
    </row>
    <row r="313" s="717" customFormat="true" ht="14.25" hidden="true" customHeight="false" outlineLevel="0" collapsed="false">
      <c r="A313" s="716"/>
    </row>
    <row r="314" s="717" customFormat="true" ht="14.25" hidden="true" customHeight="false" outlineLevel="0" collapsed="false">
      <c r="A314" s="716"/>
    </row>
    <row r="315" s="717" customFormat="true" ht="14.25" hidden="true" customHeight="false" outlineLevel="0" collapsed="false">
      <c r="A315" s="716"/>
    </row>
    <row r="316" s="717" customFormat="true" ht="14.25" hidden="true" customHeight="false" outlineLevel="0" collapsed="false">
      <c r="A316" s="716"/>
    </row>
    <row r="317" s="717" customFormat="true" ht="14.25" hidden="true" customHeight="false" outlineLevel="0" collapsed="false">
      <c r="A317" s="716"/>
    </row>
    <row r="318" s="717" customFormat="true" ht="14.25" hidden="true" customHeight="false" outlineLevel="0" collapsed="false">
      <c r="A318" s="716"/>
    </row>
    <row r="319" s="717" customFormat="true" ht="14.25" hidden="true" customHeight="false" outlineLevel="0" collapsed="false">
      <c r="A319" s="716"/>
    </row>
    <row r="320" s="717" customFormat="true" ht="14.25" hidden="true" customHeight="false" outlineLevel="0" collapsed="false">
      <c r="A320" s="716"/>
    </row>
    <row r="321" s="717" customFormat="true" ht="14.25" hidden="true" customHeight="false" outlineLevel="0" collapsed="false">
      <c r="A321" s="716"/>
    </row>
    <row r="322" s="717" customFormat="true" ht="14.25" hidden="true" customHeight="false" outlineLevel="0" collapsed="false">
      <c r="A322" s="716"/>
    </row>
    <row r="323" s="717" customFormat="true" ht="14.25" hidden="true" customHeight="false" outlineLevel="0" collapsed="false">
      <c r="A323" s="716"/>
    </row>
    <row r="324" s="717" customFormat="true" ht="14.25" hidden="true" customHeight="false" outlineLevel="0" collapsed="false">
      <c r="A324" s="716"/>
    </row>
    <row r="325" s="717" customFormat="true" ht="14.25" hidden="true" customHeight="false" outlineLevel="0" collapsed="false">
      <c r="A325" s="716"/>
    </row>
    <row r="326" s="717" customFormat="true" ht="14.25" hidden="true" customHeight="false" outlineLevel="0" collapsed="false">
      <c r="A326" s="716"/>
    </row>
    <row r="327" s="717" customFormat="true" ht="14.25" hidden="true" customHeight="false" outlineLevel="0" collapsed="false">
      <c r="A327" s="716"/>
    </row>
    <row r="328" s="717" customFormat="true" ht="14.25" hidden="true" customHeight="false" outlineLevel="0" collapsed="false">
      <c r="A328" s="716"/>
    </row>
    <row r="329" s="717" customFormat="true" ht="14.25" hidden="true" customHeight="false" outlineLevel="0" collapsed="false">
      <c r="A329" s="716"/>
    </row>
    <row r="330" s="717" customFormat="true" ht="14.25" hidden="true" customHeight="false" outlineLevel="0" collapsed="false">
      <c r="A330" s="716"/>
    </row>
    <row r="331" s="717" customFormat="true" ht="14.25" hidden="true" customHeight="false" outlineLevel="0" collapsed="false">
      <c r="A331" s="716"/>
    </row>
    <row r="332" s="717" customFormat="true" ht="14.25" hidden="true" customHeight="false" outlineLevel="0" collapsed="false">
      <c r="A332" s="716"/>
    </row>
    <row r="333" s="717" customFormat="true" ht="14.25" hidden="true" customHeight="false" outlineLevel="0" collapsed="false">
      <c r="A333" s="716"/>
    </row>
    <row r="334" s="717" customFormat="true" ht="14.25" hidden="true" customHeight="false" outlineLevel="0" collapsed="false">
      <c r="A334" s="716"/>
    </row>
    <row r="335" s="717" customFormat="true" ht="14.25" hidden="true" customHeight="false" outlineLevel="0" collapsed="false">
      <c r="A335" s="716"/>
    </row>
    <row r="336" s="717" customFormat="true" ht="14.25" hidden="true" customHeight="false" outlineLevel="0" collapsed="false">
      <c r="A336" s="716"/>
    </row>
    <row r="337" s="717" customFormat="true" ht="14.25" hidden="true" customHeight="false" outlineLevel="0" collapsed="false">
      <c r="A337" s="716"/>
    </row>
    <row r="338" s="717" customFormat="true" ht="14.25" hidden="true" customHeight="false" outlineLevel="0" collapsed="false">
      <c r="A338" s="716"/>
    </row>
    <row r="339" s="717" customFormat="true" ht="14.25" hidden="true" customHeight="false" outlineLevel="0" collapsed="false">
      <c r="A339" s="716"/>
    </row>
    <row r="340" s="717" customFormat="true" ht="14.25" hidden="true" customHeight="false" outlineLevel="0" collapsed="false">
      <c r="A340" s="716"/>
    </row>
    <row r="341" s="717" customFormat="true" ht="14.25" hidden="true" customHeight="false" outlineLevel="0" collapsed="false">
      <c r="A341" s="716"/>
    </row>
    <row r="342" s="717" customFormat="true" ht="14.25" hidden="true" customHeight="false" outlineLevel="0" collapsed="false">
      <c r="A342" s="716"/>
    </row>
    <row r="343" s="717" customFormat="true" ht="14.25" hidden="true" customHeight="false" outlineLevel="0" collapsed="false">
      <c r="A343" s="716"/>
    </row>
    <row r="344" s="717" customFormat="true" ht="14.25" hidden="true" customHeight="false" outlineLevel="0" collapsed="false">
      <c r="A344" s="716"/>
    </row>
    <row r="345" s="717" customFormat="true" ht="14.25" hidden="true" customHeight="false" outlineLevel="0" collapsed="false">
      <c r="A345" s="716"/>
    </row>
    <row r="346" s="717" customFormat="true" ht="14.25" hidden="true" customHeight="false" outlineLevel="0" collapsed="false">
      <c r="A346" s="716"/>
    </row>
    <row r="347" s="717" customFormat="true" ht="14.25" hidden="true" customHeight="false" outlineLevel="0" collapsed="false">
      <c r="A347" s="716"/>
    </row>
    <row r="348" s="717" customFormat="true" ht="14.25" hidden="true" customHeight="false" outlineLevel="0" collapsed="false">
      <c r="A348" s="716"/>
    </row>
    <row r="349" s="717" customFormat="true" ht="14.25" hidden="true" customHeight="false" outlineLevel="0" collapsed="false">
      <c r="A349" s="716"/>
    </row>
    <row r="350" s="717" customFormat="true" ht="14.25" hidden="true" customHeight="false" outlineLevel="0" collapsed="false">
      <c r="A350" s="716"/>
    </row>
    <row r="351" s="717" customFormat="true" ht="14.25" hidden="true" customHeight="false" outlineLevel="0" collapsed="false">
      <c r="A351" s="716"/>
    </row>
    <row r="352" s="717" customFormat="true" ht="14.25" hidden="true" customHeight="false" outlineLevel="0" collapsed="false">
      <c r="A352" s="716"/>
    </row>
    <row r="353" s="717" customFormat="true" ht="14.25" hidden="true" customHeight="false" outlineLevel="0" collapsed="false">
      <c r="A353" s="716"/>
    </row>
    <row r="354" s="717" customFormat="true" ht="14.25" hidden="true" customHeight="false" outlineLevel="0" collapsed="false">
      <c r="A354" s="716"/>
    </row>
    <row r="355" s="717" customFormat="true" ht="14.25" hidden="true" customHeight="false" outlineLevel="0" collapsed="false">
      <c r="A355" s="716"/>
    </row>
    <row r="356" s="717" customFormat="true" ht="14.25" hidden="true" customHeight="false" outlineLevel="0" collapsed="false">
      <c r="A356" s="716"/>
    </row>
    <row r="357" s="717" customFormat="true" ht="14.25" hidden="true" customHeight="false" outlineLevel="0" collapsed="false">
      <c r="A357" s="716"/>
    </row>
    <row r="358" s="717" customFormat="true" ht="14.25" hidden="true" customHeight="false" outlineLevel="0" collapsed="false">
      <c r="A358" s="716"/>
    </row>
    <row r="359" s="717" customFormat="true" ht="14.25" hidden="true" customHeight="false" outlineLevel="0" collapsed="false">
      <c r="A359" s="716"/>
    </row>
    <row r="360" s="717" customFormat="true" ht="14.25" hidden="true" customHeight="false" outlineLevel="0" collapsed="false">
      <c r="A360" s="716"/>
    </row>
    <row r="361" s="717" customFormat="true" ht="14.25" hidden="true" customHeight="false" outlineLevel="0" collapsed="false">
      <c r="A361" s="716"/>
    </row>
    <row r="362" s="717" customFormat="true" ht="14.25" hidden="true" customHeight="false" outlineLevel="0" collapsed="false">
      <c r="A362" s="716"/>
    </row>
    <row r="363" s="717" customFormat="true" ht="14.25" hidden="true" customHeight="false" outlineLevel="0" collapsed="false">
      <c r="A363" s="716"/>
    </row>
    <row r="364" s="717" customFormat="true" ht="14.25" hidden="true" customHeight="false" outlineLevel="0" collapsed="false">
      <c r="A364" s="716"/>
    </row>
    <row r="365" s="717" customFormat="true" ht="14.25" hidden="true" customHeight="false" outlineLevel="0" collapsed="false">
      <c r="A365" s="716"/>
    </row>
    <row r="366" s="717" customFormat="true" ht="14.25" hidden="true" customHeight="false" outlineLevel="0" collapsed="false">
      <c r="A366" s="716"/>
    </row>
    <row r="367" s="717" customFormat="true" ht="14.25" hidden="true" customHeight="false" outlineLevel="0" collapsed="false">
      <c r="A367" s="716"/>
    </row>
    <row r="368" s="717" customFormat="true" ht="14.25" hidden="true" customHeight="false" outlineLevel="0" collapsed="false">
      <c r="A368" s="716"/>
    </row>
    <row r="369" s="717" customFormat="true" ht="14.25" hidden="true" customHeight="false" outlineLevel="0" collapsed="false">
      <c r="A369" s="716"/>
    </row>
    <row r="370" s="717" customFormat="true" ht="14.25" hidden="true" customHeight="false" outlineLevel="0" collapsed="false">
      <c r="A370" s="716"/>
    </row>
    <row r="371" s="717" customFormat="true" ht="14.25" hidden="true" customHeight="false" outlineLevel="0" collapsed="false">
      <c r="A371" s="716"/>
    </row>
    <row r="372" s="717" customFormat="true" ht="14.25" hidden="true" customHeight="false" outlineLevel="0" collapsed="false">
      <c r="A372" s="716"/>
    </row>
    <row r="373" s="717" customFormat="true" ht="14.25" hidden="true" customHeight="false" outlineLevel="0" collapsed="false">
      <c r="A373" s="716"/>
    </row>
    <row r="374" s="717" customFormat="true" ht="14.25" hidden="true" customHeight="false" outlineLevel="0" collapsed="false">
      <c r="A374" s="716"/>
    </row>
    <row r="375" s="717" customFormat="true" ht="14.25" hidden="true" customHeight="false" outlineLevel="0" collapsed="false">
      <c r="A375" s="716"/>
    </row>
    <row r="376" s="717" customFormat="true" ht="14.25" hidden="true" customHeight="false" outlineLevel="0" collapsed="false">
      <c r="A376" s="716"/>
    </row>
    <row r="377" s="717" customFormat="true" ht="14.25" hidden="true" customHeight="false" outlineLevel="0" collapsed="false">
      <c r="A377" s="716"/>
    </row>
    <row r="378" s="717" customFormat="true" ht="14.25" hidden="true" customHeight="false" outlineLevel="0" collapsed="false">
      <c r="A378" s="716"/>
    </row>
    <row r="379" s="717" customFormat="true" ht="14.25" hidden="true" customHeight="false" outlineLevel="0" collapsed="false">
      <c r="A379" s="716"/>
    </row>
    <row r="380" s="717" customFormat="true" ht="14.25" hidden="true" customHeight="false" outlineLevel="0" collapsed="false">
      <c r="A380" s="716"/>
    </row>
    <row r="381" s="717" customFormat="true" ht="14.25" hidden="true" customHeight="false" outlineLevel="0" collapsed="false">
      <c r="A381" s="716"/>
    </row>
    <row r="382" s="717" customFormat="true" ht="14.25" hidden="true" customHeight="false" outlineLevel="0" collapsed="false">
      <c r="A382" s="716"/>
    </row>
    <row r="383" s="717" customFormat="true" ht="14.25" hidden="true" customHeight="false" outlineLevel="0" collapsed="false">
      <c r="A383" s="716"/>
    </row>
    <row r="384" s="717" customFormat="true" ht="14.25" hidden="true" customHeight="false" outlineLevel="0" collapsed="false">
      <c r="A384" s="716"/>
    </row>
    <row r="385" s="717" customFormat="true" ht="14.25" hidden="true" customHeight="false" outlineLevel="0" collapsed="false">
      <c r="A385" s="716"/>
    </row>
    <row r="386" s="717" customFormat="true" ht="14.25" hidden="true" customHeight="false" outlineLevel="0" collapsed="false">
      <c r="A386" s="716"/>
    </row>
    <row r="387" s="717" customFormat="true" ht="14.25" hidden="true" customHeight="false" outlineLevel="0" collapsed="false">
      <c r="A387" s="716"/>
    </row>
    <row r="388" s="717" customFormat="true" ht="14.25" hidden="true" customHeight="false" outlineLevel="0" collapsed="false">
      <c r="A388" s="716"/>
    </row>
    <row r="389" s="717" customFormat="true" ht="14.25" hidden="true" customHeight="false" outlineLevel="0" collapsed="false">
      <c r="A389" s="716"/>
    </row>
    <row r="390" s="717" customFormat="true" ht="14.25" hidden="true" customHeight="false" outlineLevel="0" collapsed="false">
      <c r="A390" s="716"/>
    </row>
    <row r="391" s="717" customFormat="true" ht="14.25" hidden="true" customHeight="false" outlineLevel="0" collapsed="false">
      <c r="A391" s="716"/>
    </row>
    <row r="392" s="717" customFormat="true" ht="14.25" hidden="true" customHeight="false" outlineLevel="0" collapsed="false">
      <c r="A392" s="716"/>
    </row>
    <row r="393" s="717" customFormat="true" ht="14.25" hidden="true" customHeight="false" outlineLevel="0" collapsed="false">
      <c r="A393" s="716"/>
    </row>
    <row r="394" s="717" customFormat="true" ht="14.25" hidden="true" customHeight="false" outlineLevel="0" collapsed="false">
      <c r="A394" s="716"/>
    </row>
    <row r="395" s="717" customFormat="true" ht="14.25" hidden="true" customHeight="false" outlineLevel="0" collapsed="false">
      <c r="A395" s="716"/>
    </row>
    <row r="396" s="717" customFormat="true" ht="14.25" hidden="true" customHeight="false" outlineLevel="0" collapsed="false">
      <c r="A396" s="716"/>
    </row>
    <row r="397" s="717" customFormat="true" ht="14.25" hidden="true" customHeight="false" outlineLevel="0" collapsed="false">
      <c r="A397" s="716"/>
    </row>
    <row r="398" s="717" customFormat="true" ht="14.25" hidden="true" customHeight="false" outlineLevel="0" collapsed="false">
      <c r="A398" s="716"/>
    </row>
    <row r="399" s="717" customFormat="true" ht="14.25" hidden="true" customHeight="false" outlineLevel="0" collapsed="false">
      <c r="A399" s="716"/>
    </row>
    <row r="400" s="717" customFormat="true" ht="14.25" hidden="true" customHeight="false" outlineLevel="0" collapsed="false">
      <c r="A400" s="716"/>
    </row>
    <row r="401" s="717" customFormat="true" ht="14.25" hidden="true" customHeight="false" outlineLevel="0" collapsed="false">
      <c r="A401" s="716"/>
    </row>
    <row r="402" s="717" customFormat="true" ht="14.25" hidden="true" customHeight="false" outlineLevel="0" collapsed="false">
      <c r="A402" s="716"/>
    </row>
    <row r="403" s="717" customFormat="true" ht="14.25" hidden="true" customHeight="false" outlineLevel="0" collapsed="false">
      <c r="A403" s="716"/>
    </row>
    <row r="404" s="717" customFormat="true" ht="14.25" hidden="true" customHeight="false" outlineLevel="0" collapsed="false">
      <c r="A404" s="716"/>
    </row>
    <row r="405" s="717" customFormat="true" ht="14.25" hidden="true" customHeight="false" outlineLevel="0" collapsed="false">
      <c r="A405" s="716"/>
    </row>
    <row r="406" s="717" customFormat="true" ht="14.25" hidden="true" customHeight="false" outlineLevel="0" collapsed="false">
      <c r="A406" s="716"/>
    </row>
    <row r="407" s="717" customFormat="true" ht="14.25" hidden="true" customHeight="false" outlineLevel="0" collapsed="false">
      <c r="A407" s="716"/>
    </row>
    <row r="408" s="717" customFormat="true" ht="14.25" hidden="true" customHeight="false" outlineLevel="0" collapsed="false">
      <c r="A408" s="716"/>
    </row>
    <row r="409" s="717" customFormat="true" ht="14.25" hidden="true" customHeight="false" outlineLevel="0" collapsed="false">
      <c r="A409" s="716"/>
    </row>
    <row r="410" s="717" customFormat="true" ht="14.25" hidden="true" customHeight="false" outlineLevel="0" collapsed="false">
      <c r="A410" s="716"/>
    </row>
    <row r="411" s="717" customFormat="true" ht="14.25" hidden="true" customHeight="false" outlineLevel="0" collapsed="false">
      <c r="A411" s="716"/>
    </row>
    <row r="412" s="717" customFormat="true" ht="14.25" hidden="true" customHeight="false" outlineLevel="0" collapsed="false">
      <c r="A412" s="716"/>
    </row>
    <row r="413" s="717" customFormat="true" ht="14.25" hidden="true" customHeight="false" outlineLevel="0" collapsed="false">
      <c r="A413" s="716"/>
    </row>
    <row r="414" s="717" customFormat="true" ht="14.25" hidden="true" customHeight="false" outlineLevel="0" collapsed="false">
      <c r="A414" s="716"/>
    </row>
    <row r="415" s="717" customFormat="true" ht="14.25" hidden="true" customHeight="false" outlineLevel="0" collapsed="false">
      <c r="A415" s="716"/>
    </row>
    <row r="416" s="717" customFormat="true" ht="14.25" hidden="true" customHeight="false" outlineLevel="0" collapsed="false">
      <c r="A416" s="716"/>
    </row>
    <row r="417" s="717" customFormat="true" ht="14.25" hidden="true" customHeight="false" outlineLevel="0" collapsed="false">
      <c r="A417" s="716"/>
    </row>
    <row r="418" s="717" customFormat="true" ht="14.25" hidden="true" customHeight="false" outlineLevel="0" collapsed="false">
      <c r="A418" s="716"/>
    </row>
    <row r="419" s="717" customFormat="true" ht="14.25" hidden="true" customHeight="false" outlineLevel="0" collapsed="false">
      <c r="A419" s="716"/>
    </row>
    <row r="420" s="717" customFormat="true" ht="14.25" hidden="true" customHeight="false" outlineLevel="0" collapsed="false">
      <c r="A420" s="716"/>
    </row>
    <row r="421" s="717" customFormat="true" ht="14.25" hidden="true" customHeight="false" outlineLevel="0" collapsed="false">
      <c r="A421" s="716"/>
    </row>
    <row r="422" s="717" customFormat="true" ht="14.25" hidden="true" customHeight="false" outlineLevel="0" collapsed="false">
      <c r="A422" s="716"/>
    </row>
    <row r="423" s="717" customFormat="true" ht="14.25" hidden="true" customHeight="false" outlineLevel="0" collapsed="false">
      <c r="A423" s="716"/>
    </row>
    <row r="424" s="717" customFormat="true" ht="14.25" hidden="true" customHeight="false" outlineLevel="0" collapsed="false">
      <c r="A424" s="716"/>
    </row>
    <row r="425" s="717" customFormat="true" ht="14.25" hidden="true" customHeight="false" outlineLevel="0" collapsed="false">
      <c r="A425" s="716"/>
    </row>
    <row r="426" s="717" customFormat="true" ht="14.25" hidden="true" customHeight="false" outlineLevel="0" collapsed="false">
      <c r="A426" s="716"/>
    </row>
    <row r="427" s="717" customFormat="true" ht="14.25" hidden="true" customHeight="false" outlineLevel="0" collapsed="false">
      <c r="A427" s="716"/>
    </row>
    <row r="428" s="717" customFormat="true" ht="14.25" hidden="true" customHeight="false" outlineLevel="0" collapsed="false">
      <c r="A428" s="716"/>
    </row>
    <row r="429" s="717" customFormat="true" ht="14.25" hidden="true" customHeight="false" outlineLevel="0" collapsed="false">
      <c r="A429" s="716"/>
    </row>
    <row r="430" s="717" customFormat="true" ht="14.25" hidden="true" customHeight="false" outlineLevel="0" collapsed="false">
      <c r="A430" s="716"/>
    </row>
    <row r="431" s="717" customFormat="true" ht="14.25" hidden="true" customHeight="false" outlineLevel="0" collapsed="false">
      <c r="A431" s="716"/>
    </row>
    <row r="432" s="717" customFormat="true" ht="14.25" hidden="true" customHeight="false" outlineLevel="0" collapsed="false">
      <c r="A432" s="716"/>
    </row>
    <row r="433" s="717" customFormat="true" ht="14.25" hidden="true" customHeight="false" outlineLevel="0" collapsed="false">
      <c r="A433" s="716"/>
    </row>
    <row r="434" s="717" customFormat="true" ht="14.25" hidden="true" customHeight="false" outlineLevel="0" collapsed="false">
      <c r="A434" s="716"/>
    </row>
    <row r="435" s="717" customFormat="true" ht="14.25" hidden="true" customHeight="false" outlineLevel="0" collapsed="false">
      <c r="A435" s="716"/>
    </row>
    <row r="436" s="717" customFormat="true" ht="14.25" hidden="true" customHeight="false" outlineLevel="0" collapsed="false">
      <c r="A436" s="716"/>
    </row>
    <row r="437" s="717" customFormat="true" ht="14.25" hidden="true" customHeight="false" outlineLevel="0" collapsed="false">
      <c r="A437" s="716"/>
    </row>
    <row r="438" s="717" customFormat="true" ht="14.25" hidden="true" customHeight="false" outlineLevel="0" collapsed="false">
      <c r="A438" s="716"/>
    </row>
    <row r="439" s="717" customFormat="true" ht="14.25" hidden="true" customHeight="false" outlineLevel="0" collapsed="false">
      <c r="A439" s="716"/>
    </row>
    <row r="440" s="717" customFormat="true" ht="14.25" hidden="true" customHeight="false" outlineLevel="0" collapsed="false">
      <c r="A440" s="716"/>
    </row>
    <row r="441" s="717" customFormat="true" ht="14.25" hidden="true" customHeight="false" outlineLevel="0" collapsed="false">
      <c r="A441" s="716"/>
    </row>
    <row r="442" s="717" customFormat="true" ht="14.25" hidden="true" customHeight="false" outlineLevel="0" collapsed="false">
      <c r="A442" s="716"/>
    </row>
    <row r="443" s="717" customFormat="true" ht="14.25" hidden="true" customHeight="false" outlineLevel="0" collapsed="false">
      <c r="A443" s="716"/>
    </row>
    <row r="444" s="717" customFormat="true" ht="14.25" hidden="true" customHeight="false" outlineLevel="0" collapsed="false">
      <c r="A444" s="716"/>
    </row>
    <row r="445" s="717" customFormat="true" ht="14.25" hidden="true" customHeight="false" outlineLevel="0" collapsed="false">
      <c r="A445" s="716"/>
    </row>
    <row r="446" s="717" customFormat="true" ht="14.25" hidden="true" customHeight="false" outlineLevel="0" collapsed="false">
      <c r="A446" s="716"/>
    </row>
    <row r="447" s="717" customFormat="true" ht="14.25" hidden="true" customHeight="false" outlineLevel="0" collapsed="false">
      <c r="A447" s="716"/>
    </row>
    <row r="448" s="717" customFormat="true" ht="14.25" hidden="true" customHeight="false" outlineLevel="0" collapsed="false">
      <c r="A448" s="716"/>
    </row>
    <row r="449" s="717" customFormat="true" ht="14.25" hidden="true" customHeight="false" outlineLevel="0" collapsed="false">
      <c r="A449" s="716"/>
    </row>
    <row r="450" s="717" customFormat="true" ht="14.25" hidden="true" customHeight="false" outlineLevel="0" collapsed="false">
      <c r="A450" s="716"/>
    </row>
    <row r="451" s="717" customFormat="true" ht="14.25" hidden="true" customHeight="false" outlineLevel="0" collapsed="false">
      <c r="A451" s="716"/>
    </row>
    <row r="452" s="717" customFormat="true" ht="14.25" hidden="true" customHeight="false" outlineLevel="0" collapsed="false">
      <c r="A452" s="716"/>
    </row>
    <row r="453" s="717" customFormat="true" ht="14.25" hidden="true" customHeight="false" outlineLevel="0" collapsed="false">
      <c r="A453" s="716"/>
    </row>
    <row r="454" s="717" customFormat="true" ht="14.25" hidden="true" customHeight="false" outlineLevel="0" collapsed="false">
      <c r="A454" s="716"/>
    </row>
    <row r="455" s="717" customFormat="true" ht="14.25" hidden="true" customHeight="false" outlineLevel="0" collapsed="false">
      <c r="A455" s="716"/>
    </row>
    <row r="456" s="717" customFormat="true" ht="14.25" hidden="true" customHeight="false" outlineLevel="0" collapsed="false">
      <c r="A456" s="716"/>
    </row>
    <row r="457" s="717" customFormat="true" ht="14.25" hidden="true" customHeight="false" outlineLevel="0" collapsed="false">
      <c r="A457" s="716"/>
    </row>
    <row r="458" s="717" customFormat="true" ht="14.25" hidden="true" customHeight="false" outlineLevel="0" collapsed="false">
      <c r="A458" s="716"/>
    </row>
    <row r="459" s="717" customFormat="true" ht="14.25" hidden="true" customHeight="false" outlineLevel="0" collapsed="false">
      <c r="A459" s="716"/>
    </row>
    <row r="460" s="717" customFormat="true" ht="14.25" hidden="true" customHeight="false" outlineLevel="0" collapsed="false">
      <c r="A460" s="716"/>
    </row>
    <row r="461" s="717" customFormat="true" ht="14.25" hidden="true" customHeight="false" outlineLevel="0" collapsed="false">
      <c r="A461" s="716"/>
    </row>
    <row r="462" s="717" customFormat="true" ht="14.25" hidden="true" customHeight="false" outlineLevel="0" collapsed="false">
      <c r="A462" s="716"/>
    </row>
    <row r="463" s="717" customFormat="true" ht="14.25" hidden="true" customHeight="false" outlineLevel="0" collapsed="false">
      <c r="A463" s="716"/>
    </row>
    <row r="464" s="717" customFormat="true" ht="14.25" hidden="true" customHeight="false" outlineLevel="0" collapsed="false">
      <c r="A464" s="716"/>
    </row>
    <row r="465" s="717" customFormat="true" ht="14.25" hidden="true" customHeight="false" outlineLevel="0" collapsed="false">
      <c r="A465" s="716"/>
    </row>
    <row r="466" s="717" customFormat="true" ht="14.25" hidden="true" customHeight="false" outlineLevel="0" collapsed="false">
      <c r="A466" s="716"/>
    </row>
    <row r="467" s="717" customFormat="true" ht="14.25" hidden="true" customHeight="false" outlineLevel="0" collapsed="false">
      <c r="A467" s="716"/>
    </row>
    <row r="468" s="717" customFormat="true" ht="14.25" hidden="true" customHeight="false" outlineLevel="0" collapsed="false">
      <c r="A468" s="716"/>
    </row>
    <row r="469" s="717" customFormat="true" ht="14.25" hidden="true" customHeight="false" outlineLevel="0" collapsed="false">
      <c r="A469" s="716"/>
    </row>
    <row r="470" s="717" customFormat="true" ht="14.25" hidden="true" customHeight="false" outlineLevel="0" collapsed="false">
      <c r="A470" s="716"/>
    </row>
    <row r="471" s="717" customFormat="true" ht="14.25" hidden="true" customHeight="false" outlineLevel="0" collapsed="false">
      <c r="A471" s="716"/>
    </row>
    <row r="472" s="717" customFormat="true" ht="14.25" hidden="true" customHeight="false" outlineLevel="0" collapsed="false">
      <c r="A472" s="716"/>
    </row>
    <row r="473" s="717" customFormat="true" ht="14.25" hidden="true" customHeight="false" outlineLevel="0" collapsed="false">
      <c r="A473" s="716"/>
    </row>
    <row r="474" s="717" customFormat="true" ht="14.25" hidden="true" customHeight="false" outlineLevel="0" collapsed="false">
      <c r="A474" s="716"/>
    </row>
    <row r="475" s="717" customFormat="true" ht="14.25" hidden="true" customHeight="false" outlineLevel="0" collapsed="false">
      <c r="A475" s="716"/>
    </row>
    <row r="476" s="717" customFormat="true" ht="14.25" hidden="true" customHeight="false" outlineLevel="0" collapsed="false">
      <c r="A476" s="716"/>
    </row>
    <row r="477" s="717" customFormat="true" ht="14.25" hidden="true" customHeight="false" outlineLevel="0" collapsed="false">
      <c r="A477" s="716"/>
    </row>
    <row r="478" s="717" customFormat="true" ht="14.25" hidden="true" customHeight="false" outlineLevel="0" collapsed="false">
      <c r="A478" s="716"/>
    </row>
    <row r="479" s="717" customFormat="true" ht="14.25" hidden="true" customHeight="false" outlineLevel="0" collapsed="false">
      <c r="A479" s="716"/>
    </row>
    <row r="480" s="717" customFormat="true" ht="14.25" hidden="true" customHeight="false" outlineLevel="0" collapsed="false">
      <c r="A480" s="716"/>
    </row>
    <row r="481" s="717" customFormat="true" ht="14.25" hidden="true" customHeight="false" outlineLevel="0" collapsed="false">
      <c r="A481" s="716"/>
    </row>
    <row r="482" s="717" customFormat="true" ht="14.25" hidden="true" customHeight="false" outlineLevel="0" collapsed="false">
      <c r="A482" s="716"/>
    </row>
    <row r="483" s="717" customFormat="true" ht="14.25" hidden="true" customHeight="false" outlineLevel="0" collapsed="false">
      <c r="A483" s="716"/>
    </row>
    <row r="484" s="717" customFormat="true" ht="14.25" hidden="true" customHeight="false" outlineLevel="0" collapsed="false">
      <c r="A484" s="716"/>
    </row>
    <row r="485" s="717" customFormat="true" ht="14.25" hidden="true" customHeight="false" outlineLevel="0" collapsed="false">
      <c r="A485" s="716"/>
    </row>
    <row r="486" s="717" customFormat="true" ht="14.25" hidden="true" customHeight="false" outlineLevel="0" collapsed="false">
      <c r="A486" s="716"/>
    </row>
    <row r="487" s="717" customFormat="true" ht="14.25" hidden="true" customHeight="false" outlineLevel="0" collapsed="false">
      <c r="A487" s="716"/>
    </row>
    <row r="488" s="717" customFormat="true" ht="14.25" hidden="true" customHeight="false" outlineLevel="0" collapsed="false">
      <c r="A488" s="716"/>
    </row>
    <row r="489" s="717" customFormat="true" ht="14.25" hidden="true" customHeight="false" outlineLevel="0" collapsed="false">
      <c r="A489" s="716"/>
    </row>
    <row r="490" s="717" customFormat="true" ht="14.25" hidden="true" customHeight="false" outlineLevel="0" collapsed="false">
      <c r="A490" s="716"/>
    </row>
    <row r="491" s="717" customFormat="true" ht="14.25" hidden="true" customHeight="false" outlineLevel="0" collapsed="false">
      <c r="A491" s="716"/>
    </row>
    <row r="492" s="717" customFormat="true" ht="14.25" hidden="true" customHeight="false" outlineLevel="0" collapsed="false">
      <c r="A492" s="716"/>
    </row>
    <row r="493" s="717" customFormat="true" ht="14.25" hidden="true" customHeight="false" outlineLevel="0" collapsed="false">
      <c r="A493" s="716"/>
    </row>
    <row r="494" s="717" customFormat="true" ht="14.25" hidden="true" customHeight="false" outlineLevel="0" collapsed="false">
      <c r="A494" s="716"/>
    </row>
    <row r="495" s="717" customFormat="true" ht="14.25" hidden="true" customHeight="false" outlineLevel="0" collapsed="false">
      <c r="A495" s="716"/>
    </row>
    <row r="496" s="717" customFormat="true" ht="14.25" hidden="true" customHeight="false" outlineLevel="0" collapsed="false">
      <c r="A496" s="716"/>
    </row>
    <row r="497" s="717" customFormat="true" ht="14.25" hidden="true" customHeight="false" outlineLevel="0" collapsed="false">
      <c r="A497" s="716"/>
    </row>
    <row r="498" s="717" customFormat="true" ht="14.25" hidden="true" customHeight="false" outlineLevel="0" collapsed="false">
      <c r="A498" s="716"/>
    </row>
    <row r="499" s="717" customFormat="true" ht="14.25" hidden="true" customHeight="false" outlineLevel="0" collapsed="false">
      <c r="A499" s="716"/>
    </row>
    <row r="500" s="717" customFormat="true" ht="14.25" hidden="true" customHeight="false" outlineLevel="0" collapsed="false">
      <c r="A500" s="716"/>
    </row>
    <row r="501" s="717" customFormat="true" ht="14.25" hidden="true" customHeight="false" outlineLevel="0" collapsed="false">
      <c r="A501" s="716"/>
    </row>
    <row r="502" s="717" customFormat="true" ht="14.25" hidden="true" customHeight="false" outlineLevel="0" collapsed="false">
      <c r="A502" s="716"/>
    </row>
    <row r="503" s="717" customFormat="true" ht="14.25" hidden="true" customHeight="false" outlineLevel="0" collapsed="false">
      <c r="A503" s="716"/>
    </row>
    <row r="504" s="717" customFormat="true" ht="14.25" hidden="true" customHeight="false" outlineLevel="0" collapsed="false">
      <c r="A504" s="716"/>
    </row>
    <row r="505" s="717" customFormat="true" ht="14.25" hidden="true" customHeight="false" outlineLevel="0" collapsed="false">
      <c r="A505" s="716"/>
    </row>
    <row r="506" s="717" customFormat="true" ht="14.25" hidden="true" customHeight="false" outlineLevel="0" collapsed="false">
      <c r="A506" s="716"/>
    </row>
    <row r="507" s="717" customFormat="true" ht="14.25" hidden="true" customHeight="false" outlineLevel="0" collapsed="false">
      <c r="A507" s="716"/>
    </row>
    <row r="508" s="717" customFormat="true" ht="14.25" hidden="true" customHeight="false" outlineLevel="0" collapsed="false">
      <c r="A508" s="716"/>
    </row>
    <row r="509" s="717" customFormat="true" ht="14.25" hidden="true" customHeight="false" outlineLevel="0" collapsed="false">
      <c r="A509" s="716"/>
    </row>
    <row r="510" s="717" customFormat="true" ht="14.25" hidden="true" customHeight="false" outlineLevel="0" collapsed="false">
      <c r="A510" s="716"/>
    </row>
    <row r="511" s="717" customFormat="true" ht="14.25" hidden="true" customHeight="false" outlineLevel="0" collapsed="false">
      <c r="A511" s="716"/>
    </row>
    <row r="512" s="717" customFormat="true" ht="14.25" hidden="true" customHeight="false" outlineLevel="0" collapsed="false">
      <c r="A512" s="716"/>
    </row>
    <row r="513" s="717" customFormat="true" ht="14.25" hidden="true" customHeight="false" outlineLevel="0" collapsed="false">
      <c r="A513" s="716"/>
    </row>
    <row r="514" s="717" customFormat="true" ht="14.25" hidden="true" customHeight="false" outlineLevel="0" collapsed="false">
      <c r="A514" s="716"/>
    </row>
    <row r="515" s="717" customFormat="true" ht="14.25" hidden="true" customHeight="false" outlineLevel="0" collapsed="false">
      <c r="A515" s="716"/>
    </row>
    <row r="516" s="717" customFormat="true" ht="14.25" hidden="true" customHeight="false" outlineLevel="0" collapsed="false">
      <c r="A516" s="716"/>
    </row>
    <row r="517" s="717" customFormat="true" ht="14.25" hidden="true" customHeight="false" outlineLevel="0" collapsed="false">
      <c r="A517" s="716"/>
    </row>
    <row r="518" s="717" customFormat="true" ht="14.25" hidden="true" customHeight="false" outlineLevel="0" collapsed="false">
      <c r="A518" s="716"/>
    </row>
    <row r="519" s="717" customFormat="true" ht="14.25" hidden="true" customHeight="false" outlineLevel="0" collapsed="false">
      <c r="A519" s="716"/>
    </row>
    <row r="520" s="717" customFormat="true" ht="14.25" hidden="true" customHeight="false" outlineLevel="0" collapsed="false">
      <c r="A520" s="716"/>
    </row>
    <row r="521" s="717" customFormat="true" ht="14.25" hidden="true" customHeight="false" outlineLevel="0" collapsed="false">
      <c r="A521" s="716"/>
    </row>
    <row r="522" s="717" customFormat="true" ht="14.25" hidden="true" customHeight="false" outlineLevel="0" collapsed="false">
      <c r="A522" s="716"/>
    </row>
    <row r="523" s="717" customFormat="true" ht="14.25" hidden="true" customHeight="false" outlineLevel="0" collapsed="false">
      <c r="A523" s="716"/>
    </row>
    <row r="524" s="717" customFormat="true" ht="14.25" hidden="true" customHeight="false" outlineLevel="0" collapsed="false">
      <c r="A524" s="716"/>
    </row>
    <row r="525" s="717" customFormat="true" ht="14.25" hidden="true" customHeight="false" outlineLevel="0" collapsed="false">
      <c r="A525" s="716"/>
    </row>
    <row r="526" s="717" customFormat="true" ht="14.25" hidden="true" customHeight="false" outlineLevel="0" collapsed="false">
      <c r="A526" s="716"/>
    </row>
    <row r="527" s="717" customFormat="true" ht="14.25" hidden="true" customHeight="false" outlineLevel="0" collapsed="false">
      <c r="A527" s="716"/>
    </row>
    <row r="528" s="717" customFormat="true" ht="14.25" hidden="true" customHeight="false" outlineLevel="0" collapsed="false">
      <c r="A528" s="716"/>
    </row>
    <row r="529" s="717" customFormat="true" ht="14.25" hidden="true" customHeight="false" outlineLevel="0" collapsed="false">
      <c r="A529" s="716"/>
    </row>
    <row r="530" s="717" customFormat="true" ht="14.25" hidden="true" customHeight="false" outlineLevel="0" collapsed="false">
      <c r="A530" s="716"/>
    </row>
    <row r="531" s="717" customFormat="true" ht="14.25" hidden="true" customHeight="false" outlineLevel="0" collapsed="false">
      <c r="A531" s="716"/>
    </row>
    <row r="532" s="717" customFormat="true" ht="14.25" hidden="true" customHeight="false" outlineLevel="0" collapsed="false">
      <c r="A532" s="716"/>
    </row>
    <row r="533" s="717" customFormat="true" ht="14.25" hidden="true" customHeight="false" outlineLevel="0" collapsed="false">
      <c r="A533" s="716"/>
    </row>
    <row r="534" s="717" customFormat="true" ht="14.25" hidden="true" customHeight="false" outlineLevel="0" collapsed="false">
      <c r="A534" s="716"/>
    </row>
    <row r="535" s="717" customFormat="true" ht="14.25" hidden="true" customHeight="false" outlineLevel="0" collapsed="false">
      <c r="A535" s="716"/>
    </row>
    <row r="536" s="717" customFormat="true" ht="14.25" hidden="true" customHeight="false" outlineLevel="0" collapsed="false">
      <c r="A536" s="716"/>
    </row>
    <row r="537" s="717" customFormat="true" ht="14.25" hidden="true" customHeight="false" outlineLevel="0" collapsed="false">
      <c r="A537" s="716"/>
    </row>
    <row r="538" s="717" customFormat="true" ht="14.25" hidden="true" customHeight="false" outlineLevel="0" collapsed="false">
      <c r="A538" s="716"/>
    </row>
    <row r="539" s="717" customFormat="true" ht="14.25" hidden="true" customHeight="false" outlineLevel="0" collapsed="false">
      <c r="A539" s="716"/>
    </row>
    <row r="540" s="717" customFormat="true" ht="14.25" hidden="true" customHeight="false" outlineLevel="0" collapsed="false">
      <c r="A540" s="716"/>
    </row>
    <row r="541" s="717" customFormat="true" ht="14.25" hidden="true" customHeight="false" outlineLevel="0" collapsed="false">
      <c r="A541" s="716"/>
    </row>
    <row r="542" s="717" customFormat="true" ht="14.25" hidden="true" customHeight="false" outlineLevel="0" collapsed="false">
      <c r="A542" s="716"/>
    </row>
    <row r="543" s="717" customFormat="true" ht="14.25" hidden="true" customHeight="false" outlineLevel="0" collapsed="false">
      <c r="A543" s="716"/>
    </row>
    <row r="544" s="717" customFormat="true" ht="14.25" hidden="true" customHeight="false" outlineLevel="0" collapsed="false">
      <c r="A544" s="716"/>
    </row>
    <row r="545" s="717" customFormat="true" ht="14.25" hidden="true" customHeight="false" outlineLevel="0" collapsed="false">
      <c r="A545" s="716"/>
    </row>
    <row r="546" s="717" customFormat="true" ht="14.25" hidden="true" customHeight="false" outlineLevel="0" collapsed="false">
      <c r="A546" s="716"/>
    </row>
    <row r="547" s="717" customFormat="true" ht="14.25" hidden="true" customHeight="false" outlineLevel="0" collapsed="false">
      <c r="A547" s="716"/>
    </row>
    <row r="548" s="717" customFormat="true" ht="14.25" hidden="true" customHeight="false" outlineLevel="0" collapsed="false">
      <c r="A548" s="716"/>
    </row>
    <row r="549" s="717" customFormat="true" ht="14.25" hidden="true" customHeight="false" outlineLevel="0" collapsed="false">
      <c r="A549" s="716"/>
    </row>
    <row r="550" s="717" customFormat="true" ht="14.25" hidden="true" customHeight="false" outlineLevel="0" collapsed="false">
      <c r="A550" s="716"/>
    </row>
    <row r="551" s="717" customFormat="true" ht="14.25" hidden="true" customHeight="false" outlineLevel="0" collapsed="false">
      <c r="A551" s="716"/>
    </row>
    <row r="552" s="717" customFormat="true" ht="14.25" hidden="true" customHeight="false" outlineLevel="0" collapsed="false">
      <c r="A552" s="716"/>
    </row>
    <row r="553" s="717" customFormat="true" ht="14.25" hidden="true" customHeight="false" outlineLevel="0" collapsed="false">
      <c r="A553" s="716"/>
    </row>
    <row r="554" s="717" customFormat="true" ht="14.25" hidden="true" customHeight="false" outlineLevel="0" collapsed="false">
      <c r="A554" s="716"/>
    </row>
    <row r="555" s="717" customFormat="true" ht="14.25" hidden="true" customHeight="false" outlineLevel="0" collapsed="false">
      <c r="A555" s="716"/>
    </row>
    <row r="556" s="717" customFormat="true" ht="14.25" hidden="true" customHeight="false" outlineLevel="0" collapsed="false">
      <c r="A556" s="716"/>
    </row>
    <row r="557" s="717" customFormat="true" ht="14.25" hidden="true" customHeight="false" outlineLevel="0" collapsed="false">
      <c r="A557" s="716"/>
    </row>
    <row r="558" s="717" customFormat="true" ht="14.25" hidden="true" customHeight="false" outlineLevel="0" collapsed="false">
      <c r="A558" s="716"/>
    </row>
    <row r="559" s="717" customFormat="true" ht="14.25" hidden="true" customHeight="false" outlineLevel="0" collapsed="false">
      <c r="A559" s="716"/>
    </row>
    <row r="560" s="717" customFormat="true" ht="14.25" hidden="true" customHeight="false" outlineLevel="0" collapsed="false">
      <c r="A560" s="716"/>
    </row>
    <row r="561" s="717" customFormat="true" ht="14.25" hidden="true" customHeight="false" outlineLevel="0" collapsed="false">
      <c r="A561" s="716"/>
    </row>
    <row r="562" s="717" customFormat="true" ht="14.25" hidden="true" customHeight="false" outlineLevel="0" collapsed="false">
      <c r="A562" s="716"/>
    </row>
    <row r="563" s="717" customFormat="true" ht="14.25" hidden="true" customHeight="false" outlineLevel="0" collapsed="false">
      <c r="A563" s="716"/>
    </row>
    <row r="564" s="717" customFormat="true" ht="14.25" hidden="true" customHeight="false" outlineLevel="0" collapsed="false">
      <c r="A564" s="716"/>
    </row>
    <row r="565" s="717" customFormat="true" ht="14.25" hidden="true" customHeight="false" outlineLevel="0" collapsed="false">
      <c r="A565" s="716"/>
    </row>
    <row r="566" s="717" customFormat="true" ht="14.25" hidden="true" customHeight="false" outlineLevel="0" collapsed="false">
      <c r="A566" s="716"/>
    </row>
    <row r="567" s="717" customFormat="true" ht="14.25" hidden="true" customHeight="false" outlineLevel="0" collapsed="false">
      <c r="A567" s="716"/>
    </row>
    <row r="568" s="717" customFormat="true" ht="14.25" hidden="true" customHeight="false" outlineLevel="0" collapsed="false">
      <c r="A568" s="716"/>
    </row>
    <row r="569" s="717" customFormat="true" ht="14.25" hidden="true" customHeight="false" outlineLevel="0" collapsed="false">
      <c r="A569" s="716"/>
    </row>
    <row r="570" s="717" customFormat="true" ht="14.25" hidden="true" customHeight="false" outlineLevel="0" collapsed="false">
      <c r="A570" s="716"/>
    </row>
    <row r="571" s="717" customFormat="true" ht="14.25" hidden="true" customHeight="false" outlineLevel="0" collapsed="false">
      <c r="A571" s="716"/>
    </row>
    <row r="572" s="717" customFormat="true" ht="14.25" hidden="true" customHeight="false" outlineLevel="0" collapsed="false">
      <c r="A572" s="716"/>
    </row>
    <row r="573" s="717" customFormat="true" ht="14.25" hidden="true" customHeight="false" outlineLevel="0" collapsed="false">
      <c r="A573" s="716"/>
    </row>
    <row r="574" s="717" customFormat="true" ht="14.25" hidden="true" customHeight="false" outlineLevel="0" collapsed="false">
      <c r="A574" s="716"/>
    </row>
    <row r="575" s="717" customFormat="true" ht="14.25" hidden="true" customHeight="false" outlineLevel="0" collapsed="false">
      <c r="A575" s="716"/>
    </row>
    <row r="576" s="717" customFormat="true" ht="14.25" hidden="true" customHeight="false" outlineLevel="0" collapsed="false">
      <c r="A576" s="716"/>
    </row>
    <row r="577" s="717" customFormat="true" ht="14.25" hidden="true" customHeight="false" outlineLevel="0" collapsed="false">
      <c r="A577" s="716"/>
    </row>
    <row r="578" s="717" customFormat="true" ht="14.25" hidden="true" customHeight="false" outlineLevel="0" collapsed="false">
      <c r="A578" s="716"/>
    </row>
    <row r="579" s="717" customFormat="true" ht="14.25" hidden="true" customHeight="false" outlineLevel="0" collapsed="false">
      <c r="A579" s="716"/>
    </row>
    <row r="580" s="717" customFormat="true" ht="14.25" hidden="true" customHeight="false" outlineLevel="0" collapsed="false">
      <c r="A580" s="716"/>
    </row>
    <row r="581" s="717" customFormat="true" ht="14.25" hidden="true" customHeight="false" outlineLevel="0" collapsed="false">
      <c r="A581" s="716"/>
    </row>
    <row r="582" s="717" customFormat="true" ht="14.25" hidden="true" customHeight="false" outlineLevel="0" collapsed="false">
      <c r="A582" s="716"/>
    </row>
    <row r="583" s="717" customFormat="true" ht="14.25" hidden="true" customHeight="false" outlineLevel="0" collapsed="false">
      <c r="A583" s="716"/>
    </row>
    <row r="584" s="717" customFormat="true" ht="14.25" hidden="true" customHeight="false" outlineLevel="0" collapsed="false">
      <c r="A584" s="716"/>
    </row>
    <row r="585" s="717" customFormat="true" ht="14.25" hidden="true" customHeight="false" outlineLevel="0" collapsed="false">
      <c r="A585" s="716"/>
    </row>
    <row r="586" s="717" customFormat="true" ht="14.25" hidden="true" customHeight="false" outlineLevel="0" collapsed="false">
      <c r="A586" s="716"/>
    </row>
    <row r="587" s="717" customFormat="true" ht="14.25" hidden="true" customHeight="false" outlineLevel="0" collapsed="false">
      <c r="A587" s="716"/>
    </row>
    <row r="588" s="717" customFormat="true" ht="14.25" hidden="true" customHeight="false" outlineLevel="0" collapsed="false">
      <c r="A588" s="716"/>
    </row>
    <row r="589" s="717" customFormat="true" ht="14.25" hidden="true" customHeight="false" outlineLevel="0" collapsed="false">
      <c r="A589" s="716"/>
    </row>
    <row r="590" s="717" customFormat="true" ht="14.25" hidden="true" customHeight="false" outlineLevel="0" collapsed="false">
      <c r="A590" s="716"/>
    </row>
    <row r="591" s="717" customFormat="true" ht="14.25" hidden="true" customHeight="false" outlineLevel="0" collapsed="false">
      <c r="A591" s="716"/>
    </row>
    <row r="592" s="717" customFormat="true" ht="14.25" hidden="true" customHeight="false" outlineLevel="0" collapsed="false">
      <c r="A592" s="716"/>
    </row>
    <row r="593" s="717" customFormat="true" ht="14.25" hidden="true" customHeight="false" outlineLevel="0" collapsed="false">
      <c r="A593" s="716"/>
    </row>
    <row r="594" s="717" customFormat="true" ht="14.25" hidden="true" customHeight="false" outlineLevel="0" collapsed="false">
      <c r="A594" s="716"/>
    </row>
    <row r="595" s="717" customFormat="true" ht="14.25" hidden="true" customHeight="false" outlineLevel="0" collapsed="false">
      <c r="A595" s="716"/>
    </row>
    <row r="596" s="717" customFormat="true" ht="14.25" hidden="true" customHeight="false" outlineLevel="0" collapsed="false">
      <c r="A596" s="716"/>
    </row>
    <row r="597" s="717" customFormat="true" ht="14.25" hidden="true" customHeight="false" outlineLevel="0" collapsed="false">
      <c r="A597" s="716"/>
    </row>
    <row r="598" s="717" customFormat="true" ht="14.25" hidden="true" customHeight="false" outlineLevel="0" collapsed="false">
      <c r="A598" s="716"/>
    </row>
    <row r="599" s="717" customFormat="true" ht="14.25" hidden="true" customHeight="false" outlineLevel="0" collapsed="false">
      <c r="A599" s="716"/>
    </row>
    <row r="600" s="717" customFormat="true" ht="14.25" hidden="true" customHeight="false" outlineLevel="0" collapsed="false">
      <c r="A600" s="716"/>
    </row>
    <row r="601" s="717" customFormat="true" ht="14.25" hidden="true" customHeight="false" outlineLevel="0" collapsed="false">
      <c r="A601" s="716"/>
    </row>
    <row r="602" s="717" customFormat="true" ht="14.25" hidden="true" customHeight="false" outlineLevel="0" collapsed="false">
      <c r="A602" s="716"/>
    </row>
    <row r="603" s="717" customFormat="true" ht="14.25" hidden="true" customHeight="false" outlineLevel="0" collapsed="false">
      <c r="A603" s="716"/>
    </row>
    <row r="604" s="717" customFormat="true" ht="14.25" hidden="true" customHeight="false" outlineLevel="0" collapsed="false">
      <c r="A604" s="716"/>
    </row>
    <row r="605" s="717" customFormat="true" ht="14.25" hidden="true" customHeight="false" outlineLevel="0" collapsed="false">
      <c r="A605" s="716"/>
    </row>
    <row r="606" s="717" customFormat="true" ht="14.25" hidden="true" customHeight="false" outlineLevel="0" collapsed="false">
      <c r="A606" s="716"/>
    </row>
    <row r="607" s="717" customFormat="true" ht="14.25" hidden="true" customHeight="false" outlineLevel="0" collapsed="false">
      <c r="A607" s="716"/>
    </row>
    <row r="608" s="717" customFormat="true" ht="14.25" hidden="true" customHeight="false" outlineLevel="0" collapsed="false">
      <c r="A608" s="716"/>
    </row>
    <row r="609" s="717" customFormat="true" ht="14.25" hidden="true" customHeight="false" outlineLevel="0" collapsed="false">
      <c r="A609" s="716"/>
    </row>
    <row r="610" s="717" customFormat="true" ht="14.25" hidden="true" customHeight="false" outlineLevel="0" collapsed="false">
      <c r="A610" s="716"/>
    </row>
    <row r="611" s="717" customFormat="true" ht="14.25" hidden="true" customHeight="false" outlineLevel="0" collapsed="false">
      <c r="A611" s="716"/>
    </row>
    <row r="612" s="717" customFormat="true" ht="14.25" hidden="true" customHeight="false" outlineLevel="0" collapsed="false">
      <c r="A612" s="716"/>
    </row>
    <row r="613" s="717" customFormat="true" ht="14.25" hidden="true" customHeight="false" outlineLevel="0" collapsed="false">
      <c r="A613" s="716"/>
    </row>
    <row r="614" s="717" customFormat="true" ht="14.25" hidden="true" customHeight="false" outlineLevel="0" collapsed="false">
      <c r="A614" s="716"/>
    </row>
    <row r="615" s="717" customFormat="true" ht="14.25" hidden="true" customHeight="false" outlineLevel="0" collapsed="false">
      <c r="A615" s="716"/>
    </row>
    <row r="616" s="717" customFormat="true" ht="14.25" hidden="true" customHeight="false" outlineLevel="0" collapsed="false">
      <c r="A616" s="716"/>
    </row>
    <row r="617" s="717" customFormat="true" ht="14.25" hidden="true" customHeight="false" outlineLevel="0" collapsed="false">
      <c r="A617" s="716"/>
    </row>
    <row r="618" s="717" customFormat="true" ht="14.25" hidden="true" customHeight="false" outlineLevel="0" collapsed="false">
      <c r="A618" s="716"/>
    </row>
    <row r="619" s="717" customFormat="true" ht="14.25" hidden="true" customHeight="false" outlineLevel="0" collapsed="false">
      <c r="A619" s="716"/>
    </row>
    <row r="620" s="717" customFormat="true" ht="14.25" hidden="true" customHeight="false" outlineLevel="0" collapsed="false">
      <c r="A620" s="716"/>
    </row>
    <row r="621" s="717" customFormat="true" ht="14.25" hidden="true" customHeight="false" outlineLevel="0" collapsed="false">
      <c r="A621" s="716"/>
    </row>
    <row r="622" s="717" customFormat="true" ht="14.25" hidden="true" customHeight="false" outlineLevel="0" collapsed="false">
      <c r="A622" s="716"/>
    </row>
    <row r="623" s="717" customFormat="true" ht="14.25" hidden="true" customHeight="false" outlineLevel="0" collapsed="false">
      <c r="A623" s="716"/>
    </row>
    <row r="624" s="717" customFormat="true" ht="14.25" hidden="true" customHeight="false" outlineLevel="0" collapsed="false">
      <c r="A624" s="716"/>
    </row>
    <row r="625" s="717" customFormat="true" ht="14.25" hidden="true" customHeight="false" outlineLevel="0" collapsed="false">
      <c r="A625" s="716"/>
    </row>
    <row r="626" s="717" customFormat="true" ht="14.25" hidden="true" customHeight="false" outlineLevel="0" collapsed="false">
      <c r="A626" s="716"/>
    </row>
    <row r="627" s="717" customFormat="true" ht="14.25" hidden="true" customHeight="false" outlineLevel="0" collapsed="false">
      <c r="A627" s="716"/>
    </row>
    <row r="628" s="717" customFormat="true" ht="14.25" hidden="true" customHeight="false" outlineLevel="0" collapsed="false">
      <c r="A628" s="716"/>
    </row>
    <row r="629" s="717" customFormat="true" ht="14.25" hidden="true" customHeight="false" outlineLevel="0" collapsed="false">
      <c r="A629" s="716"/>
    </row>
    <row r="630" s="717" customFormat="true" ht="14.25" hidden="true" customHeight="false" outlineLevel="0" collapsed="false">
      <c r="A630" s="716"/>
    </row>
    <row r="631" s="717" customFormat="true" ht="14.25" hidden="true" customHeight="false" outlineLevel="0" collapsed="false">
      <c r="A631" s="716"/>
    </row>
    <row r="632" s="717" customFormat="true" ht="14.25" hidden="true" customHeight="false" outlineLevel="0" collapsed="false">
      <c r="A632" s="716"/>
    </row>
    <row r="633" s="717" customFormat="true" ht="14.25" hidden="true" customHeight="false" outlineLevel="0" collapsed="false">
      <c r="A633" s="716"/>
    </row>
    <row r="634" s="717" customFormat="true" ht="14.25" hidden="true" customHeight="false" outlineLevel="0" collapsed="false">
      <c r="A634" s="716"/>
    </row>
    <row r="635" s="717" customFormat="true" ht="14.25" hidden="true" customHeight="false" outlineLevel="0" collapsed="false">
      <c r="A635" s="716"/>
    </row>
    <row r="636" s="717" customFormat="true" ht="14.25" hidden="true" customHeight="false" outlineLevel="0" collapsed="false">
      <c r="A636" s="716"/>
    </row>
    <row r="637" s="717" customFormat="true" ht="14.25" hidden="true" customHeight="false" outlineLevel="0" collapsed="false">
      <c r="A637" s="716"/>
    </row>
    <row r="638" s="717" customFormat="true" ht="14.25" hidden="true" customHeight="false" outlineLevel="0" collapsed="false">
      <c r="A638" s="716"/>
    </row>
    <row r="639" s="717" customFormat="true" ht="14.25" hidden="true" customHeight="false" outlineLevel="0" collapsed="false">
      <c r="A639" s="716"/>
    </row>
    <row r="640" s="717" customFormat="true" ht="14.25" hidden="true" customHeight="false" outlineLevel="0" collapsed="false">
      <c r="A640" s="716"/>
    </row>
    <row r="641" s="717" customFormat="true" ht="14.25" hidden="true" customHeight="false" outlineLevel="0" collapsed="false">
      <c r="A641" s="716"/>
    </row>
    <row r="642" s="717" customFormat="true" ht="14.25" hidden="true" customHeight="false" outlineLevel="0" collapsed="false">
      <c r="A642" s="716"/>
    </row>
    <row r="643" s="717" customFormat="true" ht="14.25" hidden="true" customHeight="false" outlineLevel="0" collapsed="false">
      <c r="A643" s="716"/>
    </row>
    <row r="644" s="717" customFormat="true" ht="14.25" hidden="true" customHeight="false" outlineLevel="0" collapsed="false">
      <c r="A644" s="716"/>
    </row>
    <row r="645" s="717" customFormat="true" ht="14.25" hidden="true" customHeight="false" outlineLevel="0" collapsed="false">
      <c r="A645" s="716"/>
    </row>
    <row r="646" s="717" customFormat="true" ht="14.25" hidden="true" customHeight="false" outlineLevel="0" collapsed="false">
      <c r="A646" s="716"/>
    </row>
    <row r="647" s="717" customFormat="true" ht="14.25" hidden="true" customHeight="false" outlineLevel="0" collapsed="false">
      <c r="A647" s="716"/>
    </row>
    <row r="648" s="717" customFormat="true" ht="14.25" hidden="true" customHeight="false" outlineLevel="0" collapsed="false">
      <c r="A648" s="716"/>
    </row>
    <row r="649" s="717" customFormat="true" ht="14.25" hidden="true" customHeight="false" outlineLevel="0" collapsed="false">
      <c r="A649" s="716"/>
    </row>
    <row r="650" s="717" customFormat="true" ht="14.25" hidden="true" customHeight="false" outlineLevel="0" collapsed="false">
      <c r="A650" s="716"/>
    </row>
    <row r="651" s="717" customFormat="true" ht="14.25" hidden="true" customHeight="false" outlineLevel="0" collapsed="false">
      <c r="A651" s="716"/>
    </row>
    <row r="652" s="717" customFormat="true" ht="14.25" hidden="true" customHeight="false" outlineLevel="0" collapsed="false">
      <c r="A652" s="716"/>
    </row>
    <row r="653" s="717" customFormat="true" ht="14.25" hidden="true" customHeight="false" outlineLevel="0" collapsed="false">
      <c r="A653" s="716"/>
    </row>
    <row r="654" s="717" customFormat="true" ht="14.25" hidden="true" customHeight="false" outlineLevel="0" collapsed="false">
      <c r="A654" s="716"/>
    </row>
    <row r="655" s="717" customFormat="true" ht="14.25" hidden="true" customHeight="false" outlineLevel="0" collapsed="false">
      <c r="A655" s="716"/>
    </row>
    <row r="656" s="717" customFormat="true" ht="14.25" hidden="true" customHeight="false" outlineLevel="0" collapsed="false">
      <c r="A656" s="716"/>
    </row>
    <row r="657" s="717" customFormat="true" ht="14.25" hidden="true" customHeight="false" outlineLevel="0" collapsed="false">
      <c r="A657" s="716"/>
    </row>
    <row r="658" s="717" customFormat="true" ht="14.25" hidden="true" customHeight="false" outlineLevel="0" collapsed="false">
      <c r="A658" s="716"/>
    </row>
    <row r="659" s="717" customFormat="true" ht="14.25" hidden="true" customHeight="false" outlineLevel="0" collapsed="false">
      <c r="A659" s="716"/>
    </row>
    <row r="660" s="717" customFormat="true" ht="14.25" hidden="true" customHeight="false" outlineLevel="0" collapsed="false">
      <c r="A660" s="716"/>
    </row>
    <row r="661" s="717" customFormat="true" ht="14.25" hidden="true" customHeight="false" outlineLevel="0" collapsed="false">
      <c r="A661" s="716"/>
    </row>
    <row r="662" s="717" customFormat="true" ht="14.25" hidden="true" customHeight="false" outlineLevel="0" collapsed="false">
      <c r="A662" s="716"/>
    </row>
    <row r="663" s="717" customFormat="true" ht="14.25" hidden="true" customHeight="false" outlineLevel="0" collapsed="false">
      <c r="A663" s="716"/>
    </row>
    <row r="664" s="717" customFormat="true" ht="14.25" hidden="true" customHeight="false" outlineLevel="0" collapsed="false">
      <c r="A664" s="716"/>
    </row>
    <row r="665" s="717" customFormat="true" ht="14.25" hidden="true" customHeight="false" outlineLevel="0" collapsed="false">
      <c r="A665" s="716"/>
    </row>
    <row r="666" s="717" customFormat="true" ht="14.25" hidden="true" customHeight="false" outlineLevel="0" collapsed="false">
      <c r="A666" s="716"/>
    </row>
    <row r="667" s="717" customFormat="true" ht="14.25" hidden="true" customHeight="false" outlineLevel="0" collapsed="false">
      <c r="A667" s="716"/>
    </row>
    <row r="668" s="717" customFormat="true" ht="14.25" hidden="true" customHeight="false" outlineLevel="0" collapsed="false">
      <c r="A668" s="716"/>
    </row>
    <row r="669" s="717" customFormat="true" ht="14.25" hidden="true" customHeight="false" outlineLevel="0" collapsed="false">
      <c r="A669" s="716"/>
    </row>
    <row r="670" s="717" customFormat="true" ht="14.25" hidden="true" customHeight="false" outlineLevel="0" collapsed="false">
      <c r="A670" s="716"/>
    </row>
    <row r="671" s="717" customFormat="true" ht="14.25" hidden="true" customHeight="false" outlineLevel="0" collapsed="false">
      <c r="A671" s="716"/>
    </row>
    <row r="672" s="717" customFormat="true" ht="14.25" hidden="true" customHeight="false" outlineLevel="0" collapsed="false">
      <c r="A672" s="716"/>
    </row>
    <row r="673" s="717" customFormat="true" ht="14.25" hidden="true" customHeight="false" outlineLevel="0" collapsed="false">
      <c r="A673" s="716"/>
    </row>
    <row r="674" s="717" customFormat="true" ht="14.25" hidden="true" customHeight="false" outlineLevel="0" collapsed="false">
      <c r="A674" s="716"/>
    </row>
    <row r="675" s="717" customFormat="true" ht="14.25" hidden="true" customHeight="false" outlineLevel="0" collapsed="false">
      <c r="A675" s="716"/>
    </row>
    <row r="676" s="717" customFormat="true" ht="14.25" hidden="true" customHeight="false" outlineLevel="0" collapsed="false">
      <c r="A676" s="716"/>
    </row>
    <row r="677" s="717" customFormat="true" ht="14.25" hidden="true" customHeight="false" outlineLevel="0" collapsed="false">
      <c r="A677" s="716"/>
    </row>
    <row r="678" s="717" customFormat="true" ht="14.25" hidden="true" customHeight="false" outlineLevel="0" collapsed="false">
      <c r="A678" s="716"/>
    </row>
    <row r="679" s="717" customFormat="true" ht="14.25" hidden="true" customHeight="false" outlineLevel="0" collapsed="false">
      <c r="A679" s="716"/>
    </row>
    <row r="680" s="717" customFormat="true" ht="14.25" hidden="true" customHeight="false" outlineLevel="0" collapsed="false">
      <c r="A680" s="716"/>
    </row>
    <row r="681" s="717" customFormat="true" ht="14.25" hidden="true" customHeight="false" outlineLevel="0" collapsed="false">
      <c r="A681" s="716"/>
    </row>
    <row r="682" s="717" customFormat="true" ht="14.25" hidden="true" customHeight="false" outlineLevel="0" collapsed="false">
      <c r="A682" s="716"/>
    </row>
    <row r="683" s="717" customFormat="true" ht="14.25" hidden="true" customHeight="false" outlineLevel="0" collapsed="false">
      <c r="A683" s="716"/>
    </row>
    <row r="684" s="717" customFormat="true" ht="14.25" hidden="true" customHeight="false" outlineLevel="0" collapsed="false">
      <c r="A684" s="716"/>
    </row>
    <row r="685" s="717" customFormat="true" ht="14.25" hidden="true" customHeight="false" outlineLevel="0" collapsed="false">
      <c r="A685" s="716"/>
    </row>
    <row r="686" s="717" customFormat="true" ht="14.25" hidden="true" customHeight="false" outlineLevel="0" collapsed="false">
      <c r="A686" s="716"/>
    </row>
    <row r="687" s="717" customFormat="true" ht="14.25" hidden="true" customHeight="false" outlineLevel="0" collapsed="false">
      <c r="A687" s="716"/>
    </row>
    <row r="688" s="717" customFormat="true" ht="14.25" hidden="true" customHeight="false" outlineLevel="0" collapsed="false">
      <c r="A688" s="716"/>
    </row>
    <row r="689" s="717" customFormat="true" ht="14.25" hidden="true" customHeight="false" outlineLevel="0" collapsed="false">
      <c r="A689" s="716"/>
    </row>
    <row r="690" s="717" customFormat="true" ht="14.25" hidden="true" customHeight="false" outlineLevel="0" collapsed="false">
      <c r="A690" s="716"/>
    </row>
    <row r="691" s="717" customFormat="true" ht="14.25" hidden="true" customHeight="false" outlineLevel="0" collapsed="false">
      <c r="A691" s="716"/>
    </row>
    <row r="692" s="717" customFormat="true" ht="14.25" hidden="true" customHeight="false" outlineLevel="0" collapsed="false">
      <c r="A692" s="716"/>
    </row>
    <row r="693" s="717" customFormat="true" ht="14.25" hidden="true" customHeight="false" outlineLevel="0" collapsed="false">
      <c r="A693" s="716"/>
    </row>
    <row r="694" s="717" customFormat="true" ht="14.25" hidden="true" customHeight="false" outlineLevel="0" collapsed="false">
      <c r="A694" s="716"/>
    </row>
    <row r="695" s="717" customFormat="true" ht="14.25" hidden="true" customHeight="false" outlineLevel="0" collapsed="false">
      <c r="A695" s="716"/>
    </row>
    <row r="696" s="717" customFormat="true" ht="14.25" hidden="true" customHeight="false" outlineLevel="0" collapsed="false">
      <c r="A696" s="716"/>
    </row>
    <row r="697" s="717" customFormat="true" ht="14.25" hidden="true" customHeight="false" outlineLevel="0" collapsed="false">
      <c r="A697" s="716"/>
    </row>
    <row r="698" s="717" customFormat="true" ht="14.25" hidden="true" customHeight="false" outlineLevel="0" collapsed="false">
      <c r="A698" s="716"/>
    </row>
    <row r="699" s="717" customFormat="true" ht="14.25" hidden="true" customHeight="false" outlineLevel="0" collapsed="false">
      <c r="A699" s="716"/>
    </row>
    <row r="700" s="717" customFormat="true" ht="14.25" hidden="true" customHeight="false" outlineLevel="0" collapsed="false">
      <c r="A700" s="716"/>
    </row>
    <row r="701" s="717" customFormat="true" ht="14.25" hidden="true" customHeight="false" outlineLevel="0" collapsed="false">
      <c r="A701" s="716"/>
    </row>
    <row r="702" s="717" customFormat="true" ht="14.25" hidden="true" customHeight="false" outlineLevel="0" collapsed="false">
      <c r="A702" s="716"/>
    </row>
    <row r="703" s="717" customFormat="true" ht="14.25" hidden="true" customHeight="false" outlineLevel="0" collapsed="false">
      <c r="A703" s="716"/>
    </row>
    <row r="704" s="717" customFormat="true" ht="14.25" hidden="true" customHeight="false" outlineLevel="0" collapsed="false">
      <c r="A704" s="716"/>
    </row>
    <row r="705" s="717" customFormat="true" ht="14.25" hidden="true" customHeight="false" outlineLevel="0" collapsed="false">
      <c r="A705" s="716"/>
    </row>
    <row r="706" s="717" customFormat="true" ht="14.25" hidden="true" customHeight="false" outlineLevel="0" collapsed="false">
      <c r="A706" s="716"/>
    </row>
    <row r="707" s="717" customFormat="true" ht="14.25" hidden="true" customHeight="false" outlineLevel="0" collapsed="false">
      <c r="A707" s="716"/>
    </row>
    <row r="708" s="717" customFormat="true" ht="14.25" hidden="true" customHeight="false" outlineLevel="0" collapsed="false">
      <c r="A708" s="716"/>
    </row>
    <row r="709" s="717" customFormat="true" ht="14.25" hidden="true" customHeight="false" outlineLevel="0" collapsed="false">
      <c r="A709" s="716"/>
    </row>
    <row r="710" s="717" customFormat="true" ht="14.25" hidden="true" customHeight="false" outlineLevel="0" collapsed="false">
      <c r="A710" s="716"/>
    </row>
    <row r="711" s="717" customFormat="true" ht="14.25" hidden="true" customHeight="false" outlineLevel="0" collapsed="false">
      <c r="A711" s="716"/>
    </row>
    <row r="712" s="717" customFormat="true" ht="14.25" hidden="true" customHeight="false" outlineLevel="0" collapsed="false">
      <c r="A712" s="716"/>
    </row>
    <row r="713" s="717" customFormat="true" ht="14.25" hidden="true" customHeight="false" outlineLevel="0" collapsed="false">
      <c r="A713" s="716"/>
    </row>
    <row r="714" s="717" customFormat="true" ht="14.25" hidden="true" customHeight="false" outlineLevel="0" collapsed="false">
      <c r="A714" s="716"/>
    </row>
    <row r="715" s="717" customFormat="true" ht="14.25" hidden="true" customHeight="false" outlineLevel="0" collapsed="false">
      <c r="A715" s="716"/>
    </row>
    <row r="716" s="717" customFormat="true" ht="14.25" hidden="true" customHeight="false" outlineLevel="0" collapsed="false">
      <c r="A716" s="716"/>
    </row>
    <row r="717" s="717" customFormat="true" ht="14.25" hidden="true" customHeight="false" outlineLevel="0" collapsed="false">
      <c r="A717" s="716"/>
    </row>
    <row r="718" s="717" customFormat="true" ht="14.25" hidden="true" customHeight="false" outlineLevel="0" collapsed="false">
      <c r="A718" s="716"/>
    </row>
    <row r="719" s="717" customFormat="true" ht="14.25" hidden="true" customHeight="false" outlineLevel="0" collapsed="false">
      <c r="A719" s="716"/>
    </row>
    <row r="720" s="717" customFormat="true" ht="14.25" hidden="true" customHeight="false" outlineLevel="0" collapsed="false">
      <c r="A720" s="716"/>
    </row>
    <row r="721" s="717" customFormat="true" ht="14.25" hidden="true" customHeight="false" outlineLevel="0" collapsed="false">
      <c r="A721" s="716"/>
    </row>
    <row r="722" s="717" customFormat="true" ht="14.25" hidden="true" customHeight="false" outlineLevel="0" collapsed="false">
      <c r="A722" s="716"/>
    </row>
    <row r="723" s="717" customFormat="true" ht="14.25" hidden="true" customHeight="false" outlineLevel="0" collapsed="false">
      <c r="A723" s="716"/>
    </row>
    <row r="724" s="717" customFormat="true" ht="14.25" hidden="true" customHeight="false" outlineLevel="0" collapsed="false">
      <c r="A724" s="716"/>
    </row>
    <row r="725" s="717" customFormat="true" ht="14.25" hidden="true" customHeight="false" outlineLevel="0" collapsed="false">
      <c r="A725" s="716"/>
    </row>
    <row r="726" s="717" customFormat="true" ht="14.25" hidden="true" customHeight="false" outlineLevel="0" collapsed="false">
      <c r="A726" s="716"/>
    </row>
    <row r="727" s="717" customFormat="true" ht="14.25" hidden="true" customHeight="false" outlineLevel="0" collapsed="false">
      <c r="A727" s="716"/>
    </row>
    <row r="728" s="717" customFormat="true" ht="14.25" hidden="true" customHeight="false" outlineLevel="0" collapsed="false">
      <c r="A728" s="716"/>
    </row>
    <row r="729" s="717" customFormat="true" ht="14.25" hidden="true" customHeight="false" outlineLevel="0" collapsed="false">
      <c r="A729" s="716"/>
    </row>
    <row r="730" s="717" customFormat="true" ht="14.25" hidden="true" customHeight="false" outlineLevel="0" collapsed="false">
      <c r="A730" s="716"/>
    </row>
    <row r="731" s="717" customFormat="true" ht="14.25" hidden="true" customHeight="false" outlineLevel="0" collapsed="false">
      <c r="A731" s="716"/>
    </row>
    <row r="732" s="717" customFormat="true" ht="14.25" hidden="true" customHeight="false" outlineLevel="0" collapsed="false">
      <c r="A732" s="716"/>
    </row>
    <row r="733" s="717" customFormat="true" ht="14.25" hidden="true" customHeight="false" outlineLevel="0" collapsed="false">
      <c r="A733" s="716"/>
    </row>
    <row r="734" s="717" customFormat="true" ht="14.25" hidden="true" customHeight="false" outlineLevel="0" collapsed="false">
      <c r="A734" s="716"/>
    </row>
    <row r="735" s="717" customFormat="true" ht="14.25" hidden="true" customHeight="false" outlineLevel="0" collapsed="false">
      <c r="A735" s="716"/>
    </row>
    <row r="736" s="717" customFormat="true" ht="14.25" hidden="true" customHeight="false" outlineLevel="0" collapsed="false">
      <c r="A736" s="716"/>
    </row>
    <row r="737" s="717" customFormat="true" ht="14.25" hidden="true" customHeight="false" outlineLevel="0" collapsed="false">
      <c r="A737" s="716"/>
    </row>
    <row r="738" s="717" customFormat="true" ht="14.25" hidden="true" customHeight="false" outlineLevel="0" collapsed="false">
      <c r="A738" s="716"/>
    </row>
    <row r="739" s="717" customFormat="true" ht="14.25" hidden="true" customHeight="false" outlineLevel="0" collapsed="false">
      <c r="A739" s="716"/>
    </row>
    <row r="740" s="717" customFormat="true" ht="14.25" hidden="true" customHeight="false" outlineLevel="0" collapsed="false">
      <c r="A740" s="716"/>
    </row>
    <row r="741" s="717" customFormat="true" ht="14.25" hidden="true" customHeight="false" outlineLevel="0" collapsed="false">
      <c r="A741" s="716"/>
    </row>
    <row r="742" s="717" customFormat="true" ht="14.25" hidden="true" customHeight="false" outlineLevel="0" collapsed="false">
      <c r="A742" s="716"/>
    </row>
    <row r="743" s="717" customFormat="true" ht="14.25" hidden="true" customHeight="false" outlineLevel="0" collapsed="false">
      <c r="A743" s="716"/>
    </row>
    <row r="744" s="717" customFormat="true" ht="14.25" hidden="true" customHeight="false" outlineLevel="0" collapsed="false">
      <c r="A744" s="716"/>
    </row>
    <row r="745" s="717" customFormat="true" ht="14.25" hidden="true" customHeight="false" outlineLevel="0" collapsed="false">
      <c r="A745" s="716"/>
    </row>
    <row r="746" s="719" customFormat="true" ht="14.25" hidden="true" customHeight="false" outlineLevel="0" collapsed="false">
      <c r="A746" s="718"/>
    </row>
    <row r="747" s="719" customFormat="true" ht="14.25" hidden="true" customHeight="false" outlineLevel="0" collapsed="false">
      <c r="A747" s="718"/>
    </row>
    <row r="748" s="719" customFormat="true" ht="14.25" hidden="true" customHeight="false" outlineLevel="0" collapsed="false">
      <c r="A748" s="718"/>
    </row>
    <row r="749" s="719" customFormat="true" ht="14.25" hidden="true" customHeight="false" outlineLevel="0" collapsed="false">
      <c r="A749" s="718"/>
    </row>
    <row r="750" s="719" customFormat="true" ht="14.25" hidden="true" customHeight="false" outlineLevel="0" collapsed="false">
      <c r="A750" s="718"/>
    </row>
    <row r="751" s="719" customFormat="true" ht="14.25" hidden="true" customHeight="false" outlineLevel="0" collapsed="false">
      <c r="A751" s="718"/>
    </row>
  </sheetData>
  <mergeCells count="34">
    <mergeCell ref="A1:B1"/>
    <mergeCell ref="C15:H15"/>
    <mergeCell ref="C19:H19"/>
    <mergeCell ref="C22:H22"/>
    <mergeCell ref="C29:D29"/>
    <mergeCell ref="C32:D32"/>
    <mergeCell ref="C35:G37"/>
    <mergeCell ref="C41:D41"/>
    <mergeCell ref="H47:J47"/>
    <mergeCell ref="C49:D49"/>
    <mergeCell ref="C50:C51"/>
    <mergeCell ref="D50:D51"/>
    <mergeCell ref="E50:E51"/>
    <mergeCell ref="F50:F51"/>
    <mergeCell ref="G50:G51"/>
    <mergeCell ref="H50:H51"/>
    <mergeCell ref="I50:I51"/>
    <mergeCell ref="J50:J51"/>
    <mergeCell ref="C61:D61"/>
    <mergeCell ref="C70:D70"/>
    <mergeCell ref="H74:J74"/>
    <mergeCell ref="C76:D76"/>
    <mergeCell ref="C78:E78"/>
    <mergeCell ref="D82:G82"/>
    <mergeCell ref="D83:E83"/>
    <mergeCell ref="C85:D85"/>
    <mergeCell ref="C95:D95"/>
    <mergeCell ref="H98:J98"/>
    <mergeCell ref="C100:D100"/>
    <mergeCell ref="D103:G103"/>
    <mergeCell ref="D104:E104"/>
    <mergeCell ref="C109:H109"/>
    <mergeCell ref="C112:H112"/>
    <mergeCell ref="C115:H115"/>
  </mergeCells>
  <dataValidations count="41">
    <dataValidation allowBlank="true" operator="between" prompt="Number of years over which the action generates energy and emission savings. This field can range from 1 to 35 years." promptTitle="Life expectancy of the action" showDropDown="false" showErrorMessage="true" showInputMessage="true" sqref="B64" type="none">
      <formula1>0</formula1>
      <formula2>0</formula2>
    </dataValidation>
    <dataValidation allowBlank="true" operator="between" prompt="The number of direct new jobs created " promptTitle="Jobs created" showDropDown="false" showErrorMessage="true" showInputMessage="true" sqref="B68 B93"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false" sqref="B19 IX19 ST19 ACP19 B52:B53 IX52:IX53 ST52:ST53 ACP52:ACP53" type="none">
      <formula1>0</formula1>
      <formula2>0</formula2>
    </dataValidation>
    <dataValidation allowBlank="true" operator="between" prompt="are actions which have been successfully implemented in your territory and that have led to significant local benefits.They are selected in the online template by using the 'star' icon and are published online in the catalogue of Benchmarks of Excellence." promptTitle="Benchmarks of Excellence" showDropDown="false" showErrorMessage="true" showInputMessage="false" sqref="F9:F11 JB9:JB10 SX9:SX10 ACT9:ACT10 F12" type="none">
      <formula1>0</formula1>
      <formula2>0</formula2>
    </dataValidation>
    <dataValidation allowBlank="true" operator="between" showDropDown="false" showErrorMessage="true" showInputMessage="true" sqref="JB11 SX11 ACT11" type="list">
      <formula1>boe</formula1>
      <formula2>0</formula2>
    </dataValidation>
    <dataValidation allowBlank="true" operator="between" prompt="This tab provides you with the elements of the Benchmark of Excellence online form associated to the mitigation actions. After clicking on the 'star' icon in the &quot;Mitigation actions&quot; part, this form appears to be completed." showDropDown="false" showErrorMessage="true" showInputMessage="true" sqref="IW6:IX6 SS6:ST6 ACO6:ACP6" type="none">
      <formula1>0</formula1>
      <formula2>0</formula2>
    </dataValidation>
    <dataValidation allowBlank="true" operator="between" showDropDown="false" showErrorMessage="true" showInputMessage="true" sqref="C29 IY29 SU29 ACQ29" type="list">
      <formula1>ActionStatus</formula1>
      <formula2>0</formula2>
    </dataValidation>
    <dataValidation allowBlank="true" operator="between" showDropDown="false" showErrorMessage="true" showInputMessage="true" sqref="D25:D26 IZ25:IZ26 SV25:SV26 ACR25:ACR26" type="list">
      <formula1>Year</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true" sqref="IX17 ST17 ACP17 IX25 ST25 ACP25 IX49:IX51 ST49:ST51 ACP49:ACP51" type="none">
      <formula1>0</formula1>
      <formula2>0</formula2>
    </dataValidation>
    <dataValidation allowBlank="true" operator="between" prompt="Number of years over which the action generates energy and emission savings  " showDropDown="false" showErrorMessage="true" showInputMessage="false" sqref="IY63 SU63 ACQ63 IY87:IY88 SU87:SU88 ACQ87:ACQ88" type="none">
      <formula1>0</formula1>
      <formula2>0</formula2>
    </dataValidation>
    <dataValidation allowBlank="true" operator="between" prompt="Number of years over which the action generates energy and emission savings. This field can range from 1 to 35 years." showDropDown="false" showErrorMessage="true" showInputMessage="true" sqref="IX64 ST64 ACP64 IX89 ST89 ACP89" type="none">
      <formula1>0</formula1>
      <formula2>0</formula2>
    </dataValidation>
    <dataValidation allowBlank="true" operator="between" prompt="Sum of yearly energy saved (ES) times price of energy (PE)." promptTitle="Financial savings" showDropDown="false" showErrorMessage="true" showInputMessage="true" sqref="IX41:IX42 ST41:ST42 ACP41:ACP42 B42 B63 E63 IX63 JA63 ST63 SW63 ACP63 ACS63 IX87:IX88 ST87:ST88 ACP87:ACP88" type="none">
      <formula1>0</formula1>
      <formula2>0</formula2>
    </dataValidation>
    <dataValidation allowBlank="true" operator="between" prompt="Cost of additional investment linked to the improvement of efficiency or reduction of CO2." promptTitle="Investment cost" showDropDown="false" showErrorMessage="true" showInputMessage="true" sqref="C43 IY43 SU43 ACQ43" type="none">
      <formula1>0</formula1>
      <formula2>0</formula2>
    </dataValidation>
    <dataValidation allowBlank="true" operator="between" prompt="These costs are not related to the financing of the measure. These relate to costs incurred to keep an item in good condition and/or good working order. E.g. maintenance and operation costs/FTE. " promptTitle="Additional costs" showDropDown="false" showErrorMessage="true" showInputMessage="true" sqref="C44 IY44 SU44 ACQ44 B65:C65 IX65:IY65 ST65:SU65 ACP65:ACQ65 B90:C90 IX90:IY90 ST90:SU90 ACP90:ACQ90" type="none">
      <formula1>0</formula1>
      <formula2>0</formula2>
    </dataValidation>
    <dataValidation allowBlank="true" operator="between" prompt="Ratio of money gained or lost on the investment relative to the amount invested. Expected discounted financial savings minus discounted investment /divided discounted investment *100. Please refer to the calculation included in the Reporting Guidelines." promptTitle="ROI" showDropDown="false" showErrorMessage="true" showInputMessage="true" sqref="B66 IX66 ST66 ACP66 B91 IX91 ST91 ACP91" type="none">
      <formula1>0</formula1>
      <formula2>0</formula2>
    </dataValidation>
    <dataValidation allowBlank="true" operator="between" prompt="This field can be used to indicate the size of a building in m2, the lenght of a bicycle path in Kms etc." promptTitle="Other figures" showDropDown="false" showErrorMessage="true" showInputMessage="true" sqref="B70:B71 IX70:IX71 ST70:ST71 ACP70:ACP71 B72:G72 IX72:JC72 ST72:SY72 ACP72:ACU72 IX95:IX96 ST95:ST96 ACP95:ACP96 B96" type="none">
      <formula1>0</formula1>
      <formula2>0</formula2>
    </dataValidation>
    <dataValidation allowBlank="true" operator="between" prompt="This relate to the no. of direct jobs created " promptTitle="Jobs created" showDropDown="false" showErrorMessage="true" showInputMessage="true" sqref="IX68:IX69 ST68:ST69 ACP68:ACP69 B69 IX93:IX94 ST93:ST94 ACP93:ACP94 B94" type="none">
      <formula1>0</formula1>
      <formula2>0</formula2>
    </dataValidation>
    <dataValidation allowBlank="true" operator="between" prompt="Key actions are ongoing and completed actions " showDropDown="false" showErrorMessage="true" showInputMessage="true" sqref="A6" type="none">
      <formula1>0</formula1>
      <formula2>0</formula2>
    </dataValidation>
    <dataValidation allowBlank="true" operator="between" showDropDown="false" showErrorMessage="true" showInputMessage="true" sqref="C85:D85" type="list">
      <formula1>'drop-down '!$B$43:$B$56</formula1>
      <formula2>0</formula2>
    </dataValidation>
    <dataValidation allowBlank="true" operator="between" showDropDown="false" showErrorMessage="true" showInputMessage="true" sqref="C100:D100" type="list">
      <formula1>'drop-down '!$B$43:$B$56</formula1>
      <formula2>0</formula2>
    </dataValidation>
    <dataValidation allowBlank="true" operator="between" showDropDown="false" showErrorMessage="true" showInputMessage="true" sqref="C32:D32" type="list">
      <formula1>'drop-down '!$B$90:$B$98</formula1>
      <formula2>0</formula2>
    </dataValidation>
    <dataValidation allowBlank="true" operator="between" showDropDown="false" showErrorMessage="true" showInputMessage="true" sqref="D42" type="list">
      <formula1>'drop-down '!$B$80:$B$87</formula1>
      <formula2>0</formula2>
    </dataValidation>
    <dataValidation allowBlank="true" operator="between" showDropDown="false" showErrorMessage="true" showInputMessage="true" sqref="C76:D76" type="list">
      <formula1>'drop-down '!$B$68:$B$77</formula1>
      <formula2>0</formula2>
    </dataValidation>
    <dataValidation allowBlank="true" operator="between" showDropDown="false" showErrorMessage="true" showInputMessage="true" sqref="C17" type="list">
      <formula1>'drop-down '!$B$59:$B$65</formula1>
      <formula2>0</formula2>
    </dataValidation>
    <dataValidation allowBlank="true" operator="between" showDropDown="false" showErrorMessage="true" showInputMessage="true" sqref="C61:D61" type="list">
      <formula1>'drop-down '!$B$43:$B$56</formula1>
      <formula2>0</formula2>
    </dataValidation>
    <dataValidation allowBlank="true" operator="between" showDropDown="false" showErrorMessage="true" showInputMessage="true" sqref="C25 IY25 SU25 ACQ25 B31:B32 IX31:IX37 ST31:ST37 ACP31:ACP37 B33:H33 B34:B36 D34:E34 C35 B37 B61 IX61 ST61 ACP61 B76 IX76 ST76 ACP76 B81:B82 IX81:IX82 ST81:ST82 ACP81:ACP82 B85 IX85 ST85 ACP85 B100 IX100 ST100 ACP100 B102:B103 IX102:IX103 ST102:ST103 ACP102:ACP103" type="none">
      <formula1>0</formula1>
      <formula2>0</formula2>
    </dataValidation>
    <dataValidation allowBlank="true" operator="between" showDropDown="false" showErrorMessage="true" showInputMessage="true" sqref="I52" type="list">
      <formula1>'drop-down '!$B$170:$B$174</formula1>
      <formula2>0</formula2>
    </dataValidation>
    <dataValidation allowBlank="true" operator="between" showDropDown="false" showErrorMessage="true" showInputMessage="true" sqref="H53:I53" type="list">
      <formula1>'drop-down '!$B$237:$B$244</formula1>
      <formula2>0</formula2>
    </dataValidation>
    <dataValidation allowBlank="true" operator="between" showDropDown="false" showErrorMessage="true" showInputMessage="true" sqref="G53" type="list">
      <formula1>'drop-down '!$B$225:$B$233</formula1>
      <formula2>0</formula2>
    </dataValidation>
    <dataValidation allowBlank="true" operator="between" showDropDown="false" showErrorMessage="true" showInputMessage="true" sqref="E53" type="list">
      <formula1>'drop-down '!$B$212:$B$221</formula1>
      <formula2>0</formula2>
    </dataValidation>
    <dataValidation allowBlank="true" operator="between" showDropDown="false" showErrorMessage="true" showInputMessage="true" sqref="D53" type="list">
      <formula1>'drop-down '!$B$193:$B$198</formula1>
      <formula2>0</formula2>
    </dataValidation>
    <dataValidation allowBlank="true" operator="between" showDropDown="false" showErrorMessage="true" showInputMessage="true" sqref="C53" type="list">
      <formula1>'drop-down '!$B$179:$B$190</formula1>
      <formula2>0</formula2>
    </dataValidation>
    <dataValidation allowBlank="true" operator="between" showDropDown="false" showErrorMessage="true" showInputMessage="true" sqref="H52" type="list">
      <formula1>'drop-down '!$B$163:$B$166</formula1>
      <formula2>0</formula2>
    </dataValidation>
    <dataValidation allowBlank="true" operator="between" showDropDown="false" showErrorMessage="true" showInputMessage="true" sqref="G52" type="list">
      <formula1>'drop-down '!$B$154:$B$160</formula1>
      <formula2>0</formula2>
    </dataValidation>
    <dataValidation allowBlank="true" operator="between" showDropDown="false" showErrorMessage="true" showInputMessage="true" sqref="F52" type="list">
      <formula1>'drop-down '!$B$133:$B$137</formula1>
      <formula2>0</formula2>
    </dataValidation>
    <dataValidation allowBlank="true" operator="between" showDropDown="false" showErrorMessage="true" showInputMessage="true" sqref="E52" type="list">
      <formula1>'drop-down '!$B$141:$B$151</formula1>
      <formula2>0</formula2>
    </dataValidation>
    <dataValidation allowBlank="true" operator="between" showDropDown="false" showErrorMessage="true" showInputMessage="true" sqref="D52" type="list">
      <formula1>'drop-down '!$B$127:$B$130</formula1>
      <formula2>0</formula2>
    </dataValidation>
    <dataValidation allowBlank="true" operator="between" showDropDown="false" showErrorMessage="true" showInputMessage="true" sqref="C52" type="list">
      <formula1>'drop-down '!$B$116:$B$124</formula1>
      <formula2>0</formula2>
    </dataValidation>
    <dataValidation allowBlank="true" operator="between" showDropDown="false" showErrorMessage="true" showInputMessage="true" sqref="C78:E78" type="list">
      <formula1>'drop-down '!$B$25:$B$38</formula1>
      <formula2>0</formula2>
    </dataValidation>
    <dataValidation allowBlank="true" operator="between" showDropDown="false" showErrorMessage="true" showInputMessage="true" sqref="C49:D49" type="list">
      <formula1>'drop-down '!$B$101:$B$110</formula1>
      <formula2>0</formula2>
    </dataValidation>
    <dataValidation allowBlank="true" operator="between" showDropDown="false" showErrorMessage="true" showInputMessage="true" sqref="F53" type="list">
      <formula1>'drop-down '!$B$201:$B$209</formula1>
      <formula2>0</formula2>
    </dataValidation>
  </dataValidations>
  <hyperlinks>
    <hyperlink ref="J1" location="Home!A1" display="y HOME"/>
    <hyperlink ref="T1" location="Home!A1" display="y HOME"/>
    <hyperlink ref="C112" r:id="rId1" display="www. "/>
    <hyperlink ref="S117" location="'Mitigation Actions'!Print_Area" display="BACK Û"/>
    <hyperlink ref="T117" location="'Mitigation Report'!Print_Area" display="Ü NEXT"/>
  </hyperlinks>
  <printOptions headings="false" gridLines="false" gridLinesSet="true" horizontalCentered="false" verticalCentered="false"/>
  <pageMargins left="0.315277777777778" right="0.315277777777778" top="0.354166666666667" bottom="0.354166666666667" header="0.511805555555555" footer="0.511805555555555"/>
  <pageSetup paperSize="1"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drawing r:id="rId2"/>
  <mc:AlternateContent xmlns:mc="http://schemas.openxmlformats.org/markup-compatibility/2006">
    <mc:Choice Requires="x14">
      <controls>
        <mc:AlternateContent xmlns:mc="http://schemas.openxmlformats.org/markup-compatibility/2006">
          <mc:Choice Requires="x14">
            <control shapeId="1001" r:id="rId3"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5"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6"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7" name="">
              <controlPr defaultSize="0" locked="1" autoFill="0" autoLine="0" autoPict="0" print="true" altText="Check Box 5">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883B"/>
    <pageSetUpPr fitToPage="true"/>
  </sheetPr>
  <dimension ref="A1:BE752"/>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0" ySplit="5" topLeftCell="A6" activePane="bottomLeft" state="frozen"/>
      <selection pane="topLeft" activeCell="A1" activeCellId="0" sqref="A1"/>
      <selection pane="bottomLeft" activeCell="C101" activeCellId="0" sqref="C101"/>
    </sheetView>
  </sheetViews>
  <sheetFormatPr defaultColWidth="10.9921875" defaultRowHeight="14.25" zeroHeight="true" outlineLevelRow="1" outlineLevelCol="0"/>
  <cols>
    <col collapsed="false" customWidth="true" hidden="false" outlineLevel="0" max="1" min="1" style="601" width="4.13"/>
    <col collapsed="false" customWidth="true" hidden="false" outlineLevel="0" max="2" min="2" style="602" width="36.88"/>
    <col collapsed="false" customWidth="true" hidden="false" outlineLevel="0" max="3" min="3" style="602" width="17.12"/>
    <col collapsed="false" customWidth="true" hidden="false" outlineLevel="0" max="4" min="4" style="602" width="25.13"/>
    <col collapsed="false" customWidth="true" hidden="false" outlineLevel="0" max="5" min="5" style="602" width="13.13"/>
    <col collapsed="false" customWidth="true" hidden="false" outlineLevel="0" max="6" min="6" style="602" width="13.63"/>
    <col collapsed="false" customWidth="true" hidden="false" outlineLevel="0" max="7" min="7" style="602" width="11.62"/>
    <col collapsed="false" customWidth="true" hidden="false" outlineLevel="0" max="8" min="8" style="602" width="13.63"/>
    <col collapsed="false" customWidth="true" hidden="false" outlineLevel="0" max="9" min="9" style="602" width="26.62"/>
    <col collapsed="false" customWidth="true" hidden="false" outlineLevel="0" max="10" min="10" style="602" width="27.62"/>
    <col collapsed="false" customWidth="false" hidden="true" outlineLevel="0" max="11" min="11" style="602" width="11"/>
    <col collapsed="false" customWidth="true" hidden="true" outlineLevel="0" max="12" min="12" style="602" width="18.5"/>
    <col collapsed="false" customWidth="false" hidden="true" outlineLevel="0" max="16" min="13" style="602" width="11"/>
    <col collapsed="false" customWidth="true" hidden="true" outlineLevel="0" max="17" min="17" style="602" width="11.13"/>
    <col collapsed="false" customWidth="true" hidden="true" outlineLevel="0" max="20" min="18" style="602" width="10.5"/>
    <col collapsed="false" customWidth="false" hidden="true" outlineLevel="0" max="256" min="21" style="602" width="11"/>
    <col collapsed="false" customWidth="true" hidden="true" outlineLevel="0" max="257" min="257" style="602" width="4.13"/>
    <col collapsed="false" customWidth="true" hidden="true" outlineLevel="0" max="258" min="258" style="602" width="36.12"/>
    <col collapsed="false" customWidth="true" hidden="true" outlineLevel="0" max="259" min="259" style="602" width="17.12"/>
    <col collapsed="false" customWidth="true" hidden="true" outlineLevel="0" max="260" min="260" style="602" width="25.13"/>
    <col collapsed="false" customWidth="true" hidden="true" outlineLevel="0" max="261" min="261" style="602" width="13.13"/>
    <col collapsed="false" customWidth="true" hidden="true" outlineLevel="0" max="262" min="262" style="602" width="13.63"/>
    <col collapsed="false" customWidth="true" hidden="true" outlineLevel="0" max="263" min="263" style="602" width="10.62"/>
    <col collapsed="false" customWidth="true" hidden="true" outlineLevel="0" max="264" min="264" style="602" width="5.13"/>
    <col collapsed="false" customWidth="true" hidden="true" outlineLevel="0" max="265" min="265" style="602" width="26.62"/>
    <col collapsed="false" customWidth="true" hidden="true" outlineLevel="0" max="266" min="266" style="602" width="27.62"/>
    <col collapsed="false" customWidth="false" hidden="true" outlineLevel="0" max="267" min="267" style="602" width="11"/>
    <col collapsed="false" customWidth="true" hidden="true" outlineLevel="0" max="268" min="268" style="602" width="18.5"/>
    <col collapsed="false" customWidth="false" hidden="true" outlineLevel="0" max="272" min="269" style="602" width="11"/>
    <col collapsed="false" customWidth="true" hidden="true" outlineLevel="0" max="273" min="273" style="602" width="11.13"/>
    <col collapsed="false" customWidth="false" hidden="true" outlineLevel="0" max="512" min="274" style="602" width="11"/>
    <col collapsed="false" customWidth="true" hidden="true" outlineLevel="0" max="513" min="513" style="602" width="4.13"/>
    <col collapsed="false" customWidth="true" hidden="true" outlineLevel="0" max="514" min="514" style="602" width="36.12"/>
    <col collapsed="false" customWidth="true" hidden="true" outlineLevel="0" max="515" min="515" style="602" width="17.12"/>
    <col collapsed="false" customWidth="true" hidden="true" outlineLevel="0" max="516" min="516" style="602" width="25.13"/>
    <col collapsed="false" customWidth="true" hidden="true" outlineLevel="0" max="517" min="517" style="602" width="13.13"/>
    <col collapsed="false" customWidth="true" hidden="true" outlineLevel="0" max="518" min="518" style="602" width="13.63"/>
    <col collapsed="false" customWidth="true" hidden="true" outlineLevel="0" max="519" min="519" style="602" width="10.62"/>
    <col collapsed="false" customWidth="true" hidden="true" outlineLevel="0" max="520" min="520" style="602" width="5.13"/>
    <col collapsed="false" customWidth="true" hidden="true" outlineLevel="0" max="521" min="521" style="602" width="26.62"/>
    <col collapsed="false" customWidth="true" hidden="true" outlineLevel="0" max="522" min="522" style="602" width="27.62"/>
    <col collapsed="false" customWidth="false" hidden="true" outlineLevel="0" max="523" min="523" style="602" width="11"/>
    <col collapsed="false" customWidth="true" hidden="true" outlineLevel="0" max="524" min="524" style="602" width="18.5"/>
    <col collapsed="false" customWidth="false" hidden="true" outlineLevel="0" max="528" min="525" style="602" width="11"/>
    <col collapsed="false" customWidth="true" hidden="true" outlineLevel="0" max="529" min="529" style="602" width="11.13"/>
    <col collapsed="false" customWidth="false" hidden="true" outlineLevel="0" max="768" min="530" style="602" width="11"/>
    <col collapsed="false" customWidth="true" hidden="true" outlineLevel="0" max="769" min="769" style="602" width="4.13"/>
    <col collapsed="false" customWidth="true" hidden="true" outlineLevel="0" max="770" min="770" style="602" width="36.12"/>
    <col collapsed="false" customWidth="true" hidden="true" outlineLevel="0" max="771" min="771" style="602" width="17.12"/>
    <col collapsed="false" customWidth="true" hidden="true" outlineLevel="0" max="772" min="772" style="602" width="25.13"/>
    <col collapsed="false" customWidth="true" hidden="true" outlineLevel="0" max="773" min="773" style="602" width="13.13"/>
    <col collapsed="false" customWidth="true" hidden="true" outlineLevel="0" max="774" min="774" style="602" width="13.63"/>
    <col collapsed="false" customWidth="true" hidden="true" outlineLevel="0" max="775" min="775" style="602" width="10.62"/>
    <col collapsed="false" customWidth="true" hidden="true" outlineLevel="0" max="776" min="776" style="602" width="5.13"/>
    <col collapsed="false" customWidth="true" hidden="true" outlineLevel="0" max="777" min="777" style="602" width="26.62"/>
    <col collapsed="false" customWidth="true" hidden="true" outlineLevel="0" max="778" min="778" style="602" width="27.62"/>
    <col collapsed="false" customWidth="false" hidden="true" outlineLevel="0" max="779" min="779" style="602" width="11"/>
    <col collapsed="false" customWidth="true" hidden="true" outlineLevel="0" max="780" min="780" style="602" width="18.5"/>
    <col collapsed="false" customWidth="false" hidden="true" outlineLevel="0" max="784" min="781" style="602" width="11"/>
    <col collapsed="false" customWidth="true" hidden="true" outlineLevel="0" max="785" min="785" style="602" width="11.13"/>
    <col collapsed="false" customWidth="false" hidden="true" outlineLevel="0" max="1024" min="786" style="602" width="11"/>
  </cols>
  <sheetData>
    <row r="1" s="605" customFormat="true" ht="54.75" hidden="false" customHeight="true" outlineLevel="0" collapsed="false">
      <c r="A1" s="29" t="s">
        <v>485</v>
      </c>
      <c r="B1" s="29"/>
      <c r="C1" s="603"/>
      <c r="D1" s="603"/>
      <c r="E1" s="603"/>
      <c r="F1" s="603"/>
      <c r="G1" s="603"/>
      <c r="H1" s="603"/>
      <c r="I1" s="603"/>
      <c r="J1" s="32" t="s">
        <v>4</v>
      </c>
      <c r="K1" s="603"/>
      <c r="L1" s="604"/>
      <c r="M1" s="604"/>
      <c r="N1" s="604"/>
      <c r="O1" s="604"/>
      <c r="P1" s="604"/>
      <c r="Q1" s="604"/>
      <c r="R1" s="604"/>
      <c r="T1" s="606" t="s">
        <v>4</v>
      </c>
      <c r="U1" s="604"/>
      <c r="V1" s="604"/>
      <c r="X1" s="604"/>
      <c r="Y1" s="604"/>
      <c r="Z1" s="607"/>
      <c r="AB1" s="607"/>
      <c r="AC1" s="607"/>
      <c r="AD1" s="607"/>
      <c r="AE1" s="607"/>
      <c r="AF1" s="607"/>
      <c r="AG1" s="607"/>
      <c r="AH1" s="607"/>
      <c r="AI1" s="604"/>
      <c r="AJ1" s="604"/>
      <c r="AL1" s="608"/>
    </row>
    <row r="2" s="10" customFormat="true" ht="3.6" hidden="false" customHeight="true" outlineLevel="0" collapsed="false">
      <c r="A2" s="609"/>
      <c r="B2" s="610"/>
      <c r="C2" s="610"/>
      <c r="D2" s="610"/>
      <c r="E2" s="611"/>
      <c r="F2" s="611"/>
      <c r="G2" s="611"/>
      <c r="H2" s="611"/>
      <c r="I2" s="611"/>
      <c r="J2" s="611"/>
      <c r="K2" s="611"/>
      <c r="L2" s="611"/>
      <c r="M2" s="611"/>
      <c r="N2" s="611"/>
      <c r="O2" s="611"/>
      <c r="P2" s="611"/>
      <c r="Q2" s="611"/>
      <c r="R2" s="611"/>
      <c r="S2" s="611"/>
      <c r="T2" s="611"/>
      <c r="U2" s="611"/>
      <c r="V2" s="611"/>
    </row>
    <row r="3" s="13" customFormat="true" ht="6.75" hidden="false" customHeight="true" outlineLevel="0" collapsed="false">
      <c r="A3" s="612"/>
      <c r="B3" s="613"/>
      <c r="C3" s="613"/>
      <c r="D3" s="613"/>
      <c r="E3" s="614"/>
      <c r="F3" s="614"/>
      <c r="G3" s="614"/>
      <c r="H3" s="614"/>
      <c r="I3" s="614"/>
      <c r="J3" s="614"/>
      <c r="K3" s="614"/>
      <c r="L3" s="614"/>
      <c r="M3" s="614"/>
      <c r="N3" s="614"/>
      <c r="O3" s="614"/>
      <c r="P3" s="614"/>
      <c r="Q3" s="614"/>
      <c r="R3" s="614"/>
      <c r="S3" s="614"/>
      <c r="T3" s="614"/>
      <c r="U3" s="614"/>
      <c r="V3" s="614"/>
    </row>
    <row r="4" s="16" customFormat="true" ht="5.25" hidden="false" customHeight="true" outlineLevel="0" collapsed="false">
      <c r="A4" s="615"/>
      <c r="B4" s="616"/>
      <c r="C4" s="616"/>
      <c r="D4" s="616"/>
      <c r="E4" s="617"/>
      <c r="F4" s="617"/>
      <c r="G4" s="617"/>
      <c r="H4" s="617"/>
      <c r="I4" s="617"/>
      <c r="J4" s="617"/>
      <c r="K4" s="617"/>
      <c r="L4" s="617"/>
      <c r="M4" s="617"/>
      <c r="N4" s="617"/>
      <c r="O4" s="617"/>
      <c r="P4" s="617"/>
      <c r="Q4" s="617"/>
      <c r="R4" s="617"/>
      <c r="S4" s="617"/>
      <c r="T4" s="617"/>
      <c r="U4" s="617"/>
      <c r="V4" s="617"/>
    </row>
    <row r="5" s="19" customFormat="true" ht="3.75" hidden="false" customHeight="true" outlineLevel="0" collapsed="false">
      <c r="A5" s="618"/>
      <c r="B5" s="619"/>
      <c r="C5" s="620"/>
      <c r="D5" s="620"/>
      <c r="E5" s="620"/>
      <c r="F5" s="620"/>
      <c r="G5" s="620"/>
      <c r="H5" s="620"/>
      <c r="I5" s="620"/>
      <c r="J5" s="620"/>
      <c r="K5" s="620"/>
      <c r="L5" s="620"/>
      <c r="M5" s="620"/>
      <c r="N5" s="620"/>
      <c r="O5" s="620"/>
      <c r="P5" s="620"/>
      <c r="Q5" s="620"/>
      <c r="R5" s="620"/>
      <c r="S5" s="620"/>
      <c r="T5" s="620"/>
    </row>
    <row r="6" s="626" customFormat="true" ht="21" hidden="false" customHeight="true" outlineLevel="0" collapsed="false">
      <c r="A6" s="621" t="s">
        <v>485</v>
      </c>
      <c r="B6" s="622"/>
      <c r="C6" s="623"/>
      <c r="D6" s="623"/>
      <c r="E6" s="623"/>
      <c r="F6" s="623"/>
      <c r="G6" s="623"/>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4"/>
      <c r="AL6" s="625"/>
    </row>
    <row r="7" s="222" customFormat="true" ht="18" hidden="false" customHeight="true" outlineLevel="0" collapsed="false">
      <c r="A7" s="220" t="s">
        <v>486</v>
      </c>
      <c r="B7" s="220"/>
      <c r="C7" s="221"/>
      <c r="D7" s="221"/>
    </row>
    <row r="8" s="222" customFormat="true" ht="18" hidden="false" customHeight="true" outlineLevel="0" collapsed="false">
      <c r="A8" s="220" t="s">
        <v>487</v>
      </c>
      <c r="B8" s="220"/>
      <c r="C8" s="221"/>
      <c r="D8" s="221"/>
    </row>
    <row r="9" s="628" customFormat="true" ht="7.5" hidden="false" customHeight="true" outlineLevel="0" collapsed="false">
      <c r="A9" s="627"/>
    </row>
    <row r="10" s="628" customFormat="true" ht="7.5" hidden="false" customHeight="true" outlineLevel="0" collapsed="false">
      <c r="A10" s="627"/>
      <c r="B10" s="629"/>
    </row>
    <row r="11" s="628" customFormat="true" ht="14.25" hidden="false" customHeight="true" outlineLevel="0" collapsed="false">
      <c r="A11" s="630" t="s">
        <v>5</v>
      </c>
      <c r="B11" s="631" t="s">
        <v>396</v>
      </c>
      <c r="C11" s="632"/>
      <c r="D11" s="633" t="s">
        <v>9</v>
      </c>
    </row>
    <row r="12" s="628" customFormat="true" ht="15.75" hidden="false" customHeight="true" outlineLevel="0" collapsed="false">
      <c r="A12" s="630"/>
      <c r="B12" s="631"/>
      <c r="C12" s="632"/>
      <c r="D12" s="633" t="s">
        <v>22</v>
      </c>
      <c r="E12" s="628" t="s">
        <v>133</v>
      </c>
    </row>
    <row r="13" s="628" customFormat="true" ht="17.25" hidden="false" customHeight="true" outlineLevel="0" collapsed="false">
      <c r="A13" s="630"/>
      <c r="B13" s="631"/>
      <c r="C13" s="632"/>
      <c r="D13" s="633" t="s">
        <v>397</v>
      </c>
      <c r="E13" s="634" t="s">
        <v>488</v>
      </c>
    </row>
    <row r="14" s="628" customFormat="true" ht="14.25" hidden="false" customHeight="true" outlineLevel="0" collapsed="false">
      <c r="A14" s="630"/>
      <c r="B14" s="631"/>
      <c r="C14" s="99"/>
    </row>
    <row r="15" s="637" customFormat="true" ht="7.5" hidden="false" customHeight="true" outlineLevel="0" collapsed="false">
      <c r="A15" s="635"/>
      <c r="B15" s="636"/>
    </row>
    <row r="16" s="637" customFormat="true" ht="14.25" hidden="false" customHeight="false" outlineLevel="0" collapsed="false">
      <c r="A16" s="635" t="s">
        <v>95</v>
      </c>
      <c r="B16" s="636" t="s">
        <v>399</v>
      </c>
      <c r="C16" s="638"/>
      <c r="D16" s="638"/>
      <c r="E16" s="638"/>
      <c r="F16" s="638"/>
      <c r="G16" s="638"/>
      <c r="H16" s="638"/>
      <c r="I16" s="639"/>
    </row>
    <row r="17" s="637" customFormat="true" ht="7.5" hidden="false" customHeight="true" outlineLevel="0" collapsed="false">
      <c r="A17" s="635"/>
      <c r="B17" s="636"/>
    </row>
    <row r="18" s="637" customFormat="true" ht="17.85" hidden="false" customHeight="true" outlineLevel="0" collapsed="false">
      <c r="A18" s="636" t="s">
        <v>400</v>
      </c>
      <c r="B18" s="636" t="s">
        <v>401</v>
      </c>
      <c r="C18" s="640" t="s">
        <v>402</v>
      </c>
    </row>
    <row r="19" s="637" customFormat="true" ht="7.5" hidden="false" customHeight="true" outlineLevel="0" collapsed="false">
      <c r="A19" s="635"/>
      <c r="B19" s="636"/>
    </row>
    <row r="20" s="628" customFormat="true" ht="14.25" hidden="false" customHeight="false" outlineLevel="0" collapsed="false">
      <c r="A20" s="635" t="s">
        <v>36</v>
      </c>
      <c r="B20" s="636" t="s">
        <v>403</v>
      </c>
      <c r="C20" s="638"/>
      <c r="D20" s="638"/>
      <c r="E20" s="638"/>
      <c r="F20" s="638"/>
      <c r="G20" s="638"/>
      <c r="H20" s="638"/>
      <c r="I20" s="639"/>
      <c r="J20" s="637"/>
      <c r="K20" s="637"/>
      <c r="L20" s="637"/>
      <c r="M20" s="637"/>
      <c r="N20" s="637"/>
      <c r="O20" s="637"/>
      <c r="P20" s="637"/>
      <c r="Q20" s="637"/>
      <c r="R20" s="637"/>
      <c r="S20" s="637"/>
      <c r="T20" s="637"/>
      <c r="U20" s="637"/>
      <c r="V20" s="637"/>
      <c r="W20" s="637"/>
      <c r="X20" s="637"/>
      <c r="Y20" s="637"/>
      <c r="Z20" s="637"/>
      <c r="AA20" s="637"/>
      <c r="AB20" s="637"/>
      <c r="AC20" s="637"/>
      <c r="AD20" s="637"/>
      <c r="AE20" s="637"/>
      <c r="AF20" s="637"/>
      <c r="AG20" s="637"/>
      <c r="AH20" s="637"/>
      <c r="AI20" s="637"/>
      <c r="AJ20" s="637"/>
      <c r="AK20" s="637"/>
      <c r="AL20" s="637"/>
      <c r="AM20" s="637"/>
      <c r="AN20" s="637"/>
      <c r="AO20" s="637"/>
      <c r="AP20" s="637"/>
      <c r="AQ20" s="637"/>
      <c r="AR20" s="637"/>
      <c r="AS20" s="637"/>
      <c r="AT20" s="637"/>
      <c r="AU20" s="637"/>
      <c r="AV20" s="637"/>
      <c r="AW20" s="637"/>
      <c r="AX20" s="637"/>
      <c r="AY20" s="637"/>
      <c r="AZ20" s="637"/>
      <c r="BA20" s="637"/>
      <c r="BB20" s="637"/>
      <c r="BC20" s="637"/>
      <c r="BD20" s="637"/>
      <c r="BE20" s="637"/>
    </row>
    <row r="21" s="637" customFormat="true" ht="7.5" hidden="false" customHeight="true" outlineLevel="0" collapsed="false">
      <c r="A21" s="635"/>
      <c r="B21" s="635"/>
    </row>
    <row r="22" s="628" customFormat="true" ht="7.5" hidden="false" customHeight="true" outlineLevel="0" collapsed="false">
      <c r="A22" s="635"/>
      <c r="B22" s="635"/>
      <c r="C22" s="637"/>
      <c r="D22" s="637"/>
      <c r="E22" s="637"/>
      <c r="F22" s="637"/>
      <c r="G22" s="637"/>
      <c r="H22" s="637"/>
      <c r="I22" s="637"/>
      <c r="J22" s="637"/>
      <c r="K22" s="637"/>
      <c r="L22" s="637"/>
      <c r="M22" s="637"/>
      <c r="N22" s="637"/>
      <c r="O22" s="637"/>
      <c r="P22" s="637"/>
      <c r="Q22" s="637"/>
      <c r="R22" s="637"/>
      <c r="S22" s="637"/>
      <c r="T22" s="637"/>
      <c r="U22" s="637"/>
      <c r="V22" s="637"/>
      <c r="W22" s="637"/>
      <c r="X22" s="637"/>
      <c r="Y22" s="637"/>
      <c r="Z22" s="637"/>
      <c r="AA22" s="637"/>
      <c r="AB22" s="637"/>
      <c r="AC22" s="637"/>
      <c r="AD22" s="637"/>
      <c r="AE22" s="637"/>
      <c r="AF22" s="637"/>
      <c r="AG22" s="637"/>
      <c r="AH22" s="637"/>
      <c r="AI22" s="637"/>
      <c r="AJ22" s="637"/>
      <c r="AK22" s="637"/>
      <c r="AL22" s="637"/>
      <c r="AM22" s="637"/>
      <c r="AN22" s="637"/>
      <c r="AO22" s="637"/>
      <c r="AP22" s="637"/>
      <c r="AQ22" s="637"/>
      <c r="AR22" s="637"/>
      <c r="AS22" s="637"/>
      <c r="AT22" s="637"/>
      <c r="AU22" s="637"/>
      <c r="AV22" s="637"/>
      <c r="AW22" s="637"/>
      <c r="AX22" s="637"/>
      <c r="AY22" s="637"/>
      <c r="AZ22" s="637"/>
      <c r="BA22" s="637"/>
      <c r="BB22" s="637"/>
      <c r="BC22" s="637"/>
      <c r="BD22" s="637"/>
      <c r="BE22" s="637"/>
    </row>
    <row r="23" s="637" customFormat="true" ht="76.5" hidden="false" customHeight="true" outlineLevel="0" collapsed="false">
      <c r="A23" s="635" t="s">
        <v>50</v>
      </c>
      <c r="B23" s="636" t="s">
        <v>349</v>
      </c>
      <c r="C23" s="720"/>
      <c r="D23" s="720"/>
      <c r="E23" s="720"/>
      <c r="F23" s="720"/>
      <c r="G23" s="720"/>
      <c r="H23" s="720"/>
      <c r="I23" s="642" t="str">
        <f aca="false">CONCATENATE(TEXT(1000-LEN(C23), "#")," characters left")</f>
        <v>1000 characters left</v>
      </c>
    </row>
    <row r="24" s="628" customFormat="true" ht="7.5" hidden="false" customHeight="true" outlineLevel="0" collapsed="false">
      <c r="A24" s="635"/>
      <c r="B24" s="636"/>
      <c r="C24" s="643"/>
      <c r="D24" s="643"/>
      <c r="E24" s="643"/>
      <c r="F24" s="643"/>
      <c r="G24" s="643"/>
      <c r="H24" s="643"/>
      <c r="I24" s="643"/>
      <c r="J24" s="637"/>
      <c r="K24" s="637"/>
      <c r="L24" s="637"/>
      <c r="M24" s="637"/>
      <c r="N24" s="637"/>
      <c r="O24" s="637"/>
      <c r="P24" s="637"/>
      <c r="Q24" s="637"/>
      <c r="R24" s="637"/>
      <c r="S24" s="637"/>
      <c r="T24" s="637"/>
      <c r="U24" s="637"/>
      <c r="V24" s="637"/>
      <c r="W24" s="637"/>
      <c r="X24" s="637"/>
      <c r="Y24" s="637"/>
      <c r="Z24" s="637"/>
      <c r="AA24" s="637"/>
      <c r="AB24" s="637"/>
      <c r="AC24" s="637"/>
      <c r="AD24" s="637"/>
      <c r="AE24" s="637"/>
      <c r="AF24" s="637"/>
      <c r="AG24" s="637"/>
      <c r="AH24" s="637"/>
      <c r="AI24" s="637"/>
      <c r="AJ24" s="637"/>
      <c r="AK24" s="637"/>
      <c r="AL24" s="637"/>
      <c r="AM24" s="637"/>
      <c r="AN24" s="637"/>
      <c r="AO24" s="637"/>
      <c r="AP24" s="637"/>
      <c r="AQ24" s="637"/>
      <c r="AR24" s="637"/>
      <c r="AS24" s="637"/>
      <c r="AT24" s="637"/>
      <c r="AU24" s="637"/>
      <c r="AV24" s="637"/>
      <c r="AW24" s="637"/>
      <c r="AX24" s="637"/>
      <c r="AY24" s="637"/>
      <c r="AZ24" s="637"/>
      <c r="BA24" s="637"/>
      <c r="BB24" s="637"/>
      <c r="BC24" s="637"/>
      <c r="BD24" s="637"/>
      <c r="BE24" s="637"/>
    </row>
    <row r="25" s="637" customFormat="true" ht="7.5" hidden="false" customHeight="true" outlineLevel="0" collapsed="false">
      <c r="A25" s="635"/>
      <c r="B25" s="636"/>
    </row>
    <row r="26" s="628" customFormat="true" ht="14.1" hidden="false" customHeight="false" outlineLevel="0" collapsed="false">
      <c r="A26" s="635" t="s">
        <v>404</v>
      </c>
      <c r="B26" s="636" t="s">
        <v>405</v>
      </c>
      <c r="C26" s="644" t="s">
        <v>406</v>
      </c>
      <c r="D26" s="645" t="s">
        <v>407</v>
      </c>
      <c r="E26" s="646"/>
      <c r="F26" s="646"/>
      <c r="G26" s="646"/>
      <c r="H26" s="646"/>
      <c r="I26" s="64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row>
    <row r="27" s="628" customFormat="true" ht="17.25" hidden="false" customHeight="true" outlineLevel="0" collapsed="false">
      <c r="A27" s="635"/>
      <c r="B27" s="636"/>
      <c r="C27" s="644" t="s">
        <v>408</v>
      </c>
      <c r="D27" s="648" t="s">
        <v>407</v>
      </c>
      <c r="E27" s="649"/>
      <c r="F27" s="649"/>
      <c r="G27" s="649"/>
      <c r="H27" s="649"/>
      <c r="I27" s="649"/>
      <c r="J27" s="637"/>
      <c r="K27" s="637"/>
      <c r="L27" s="637"/>
      <c r="M27" s="637"/>
      <c r="N27" s="637"/>
      <c r="O27" s="637"/>
      <c r="P27" s="637"/>
      <c r="Q27" s="637"/>
      <c r="R27" s="637"/>
      <c r="S27" s="637"/>
      <c r="T27" s="637"/>
      <c r="U27" s="637"/>
      <c r="V27" s="637"/>
      <c r="W27" s="637"/>
      <c r="X27" s="637"/>
      <c r="Y27" s="637"/>
      <c r="Z27" s="637"/>
      <c r="AA27" s="637"/>
      <c r="AB27" s="637"/>
      <c r="AC27" s="637"/>
      <c r="AD27" s="637"/>
      <c r="AE27" s="637"/>
      <c r="AF27" s="637"/>
      <c r="AG27" s="637"/>
      <c r="AH27" s="637"/>
      <c r="AI27" s="637"/>
      <c r="AJ27" s="637"/>
      <c r="AK27" s="637"/>
      <c r="AL27" s="637"/>
      <c r="AM27" s="637"/>
      <c r="AN27" s="637"/>
      <c r="AO27" s="637"/>
      <c r="AP27" s="637"/>
      <c r="AQ27" s="637"/>
      <c r="AR27" s="637"/>
      <c r="AS27" s="637"/>
      <c r="AT27" s="637"/>
      <c r="AU27" s="637"/>
      <c r="AV27" s="637"/>
      <c r="AW27" s="637"/>
      <c r="AX27" s="637"/>
      <c r="AY27" s="637"/>
      <c r="AZ27" s="637"/>
      <c r="BA27" s="637"/>
      <c r="BB27" s="637"/>
      <c r="BC27" s="637"/>
      <c r="BD27" s="637"/>
      <c r="BE27" s="637"/>
    </row>
    <row r="28" s="637" customFormat="true" ht="7.5" hidden="false" customHeight="true" outlineLevel="0" collapsed="false">
      <c r="A28" s="635"/>
      <c r="B28" s="636"/>
      <c r="C28" s="650"/>
      <c r="E28" s="649"/>
      <c r="F28" s="649"/>
      <c r="G28" s="649"/>
      <c r="H28" s="649"/>
      <c r="I28" s="649"/>
      <c r="J28" s="649"/>
      <c r="K28" s="649"/>
      <c r="L28" s="649"/>
      <c r="M28" s="649"/>
      <c r="N28" s="649"/>
      <c r="O28" s="649"/>
      <c r="P28" s="649"/>
      <c r="Q28" s="649"/>
      <c r="R28" s="649"/>
      <c r="S28" s="649"/>
    </row>
    <row r="29" s="628" customFormat="true" ht="7.5" hidden="false" customHeight="true" outlineLevel="0" collapsed="false">
      <c r="A29" s="635"/>
      <c r="B29" s="636"/>
      <c r="C29" s="637"/>
      <c r="D29" s="637"/>
      <c r="E29" s="649"/>
      <c r="F29" s="649"/>
      <c r="G29" s="649"/>
      <c r="H29" s="649"/>
      <c r="I29" s="649"/>
      <c r="J29" s="649"/>
      <c r="K29" s="649"/>
      <c r="L29" s="649"/>
      <c r="M29" s="649"/>
      <c r="N29" s="649"/>
      <c r="O29" s="649"/>
      <c r="P29" s="649"/>
      <c r="Q29" s="649"/>
      <c r="R29" s="649"/>
      <c r="S29" s="649"/>
      <c r="T29" s="637"/>
      <c r="U29" s="637"/>
      <c r="V29" s="637"/>
      <c r="W29" s="637"/>
      <c r="X29" s="637"/>
      <c r="Y29" s="637"/>
      <c r="Z29" s="637"/>
      <c r="AA29" s="637"/>
      <c r="AB29" s="637"/>
      <c r="AC29" s="637"/>
      <c r="AD29" s="637"/>
      <c r="AE29" s="637"/>
      <c r="AF29" s="637"/>
      <c r="AG29" s="637"/>
      <c r="AH29" s="637"/>
      <c r="AI29" s="637"/>
      <c r="AJ29" s="637"/>
      <c r="AK29" s="637"/>
      <c r="AL29" s="637"/>
      <c r="AM29" s="637"/>
      <c r="AN29" s="637"/>
      <c r="AO29" s="637"/>
      <c r="AP29" s="637"/>
      <c r="AQ29" s="637"/>
      <c r="AR29" s="637"/>
      <c r="AS29" s="637"/>
      <c r="AT29" s="637"/>
      <c r="AU29" s="637"/>
      <c r="AV29" s="637"/>
      <c r="AW29" s="637"/>
      <c r="AX29" s="637"/>
      <c r="AY29" s="637"/>
      <c r="AZ29" s="637"/>
      <c r="BA29" s="637"/>
      <c r="BB29" s="637"/>
      <c r="BC29" s="637"/>
      <c r="BD29" s="637"/>
      <c r="BE29" s="637"/>
    </row>
    <row r="30" s="637" customFormat="true" ht="14.1" hidden="false" customHeight="true" outlineLevel="0" collapsed="false">
      <c r="A30" s="635" t="s">
        <v>409</v>
      </c>
      <c r="B30" s="636" t="s">
        <v>410</v>
      </c>
      <c r="C30" s="648" t="s">
        <v>407</v>
      </c>
      <c r="D30" s="648"/>
      <c r="E30" s="649"/>
      <c r="F30" s="649"/>
      <c r="G30" s="649"/>
      <c r="H30" s="649"/>
      <c r="I30" s="649"/>
      <c r="J30" s="649"/>
      <c r="K30" s="649"/>
      <c r="L30" s="649"/>
      <c r="M30" s="649"/>
      <c r="N30" s="649"/>
      <c r="O30" s="649"/>
      <c r="P30" s="649"/>
      <c r="Q30" s="649"/>
      <c r="R30" s="649"/>
      <c r="S30" s="649"/>
    </row>
    <row r="31" s="628" customFormat="true" ht="7.5" hidden="false" customHeight="true" outlineLevel="0" collapsed="false">
      <c r="A31" s="635"/>
      <c r="B31" s="636"/>
      <c r="C31" s="649"/>
      <c r="D31" s="649"/>
      <c r="E31" s="649"/>
      <c r="F31" s="649"/>
      <c r="G31" s="649"/>
      <c r="H31" s="649"/>
      <c r="I31" s="649"/>
      <c r="J31" s="649"/>
      <c r="K31" s="649"/>
      <c r="L31" s="649"/>
      <c r="M31" s="649"/>
      <c r="N31" s="649"/>
      <c r="O31" s="649"/>
      <c r="P31" s="649"/>
      <c r="Q31" s="649"/>
      <c r="R31" s="649"/>
      <c r="S31" s="649"/>
      <c r="T31" s="637"/>
      <c r="U31" s="637"/>
      <c r="V31" s="637"/>
      <c r="W31" s="637"/>
      <c r="X31" s="637"/>
      <c r="Y31" s="637"/>
      <c r="Z31" s="637"/>
      <c r="AA31" s="637"/>
      <c r="AB31" s="637"/>
      <c r="AC31" s="637"/>
      <c r="AD31" s="637"/>
      <c r="AE31" s="637"/>
      <c r="AF31" s="637"/>
      <c r="AG31" s="637"/>
      <c r="AH31" s="637"/>
      <c r="AI31" s="637"/>
      <c r="AJ31" s="637"/>
      <c r="AK31" s="637"/>
      <c r="AL31" s="637"/>
      <c r="AM31" s="637"/>
      <c r="AN31" s="637"/>
      <c r="AO31" s="637"/>
      <c r="AP31" s="637"/>
      <c r="AQ31" s="637"/>
      <c r="AR31" s="637"/>
      <c r="AS31" s="637"/>
      <c r="AT31" s="637"/>
      <c r="AU31" s="637"/>
      <c r="AV31" s="637"/>
      <c r="AW31" s="637"/>
      <c r="AX31" s="637"/>
      <c r="AY31" s="637"/>
      <c r="AZ31" s="637"/>
      <c r="BA31" s="637"/>
      <c r="BB31" s="637"/>
      <c r="BC31" s="637"/>
      <c r="BD31" s="637"/>
      <c r="BE31" s="637"/>
    </row>
    <row r="32" s="637" customFormat="true" ht="7.35" hidden="false" customHeight="true" outlineLevel="0" collapsed="false">
      <c r="A32" s="635"/>
      <c r="B32" s="636"/>
      <c r="C32" s="651"/>
      <c r="D32" s="651"/>
      <c r="E32" s="649"/>
      <c r="G32" s="651"/>
    </row>
    <row r="33" s="628" customFormat="true" ht="20.25" hidden="false" customHeight="true" outlineLevel="0" collapsed="false">
      <c r="A33" s="635" t="s">
        <v>411</v>
      </c>
      <c r="B33" s="636" t="s">
        <v>412</v>
      </c>
      <c r="C33" s="721" t="s">
        <v>402</v>
      </c>
      <c r="D33" s="721"/>
      <c r="E33" s="652" t="s">
        <v>489</v>
      </c>
      <c r="F33" s="651"/>
      <c r="G33" s="651"/>
      <c r="H33" s="651"/>
      <c r="I33" s="651"/>
      <c r="J33" s="651"/>
      <c r="K33" s="651"/>
      <c r="L33" s="651"/>
      <c r="M33" s="651"/>
      <c r="N33" s="651"/>
      <c r="O33" s="651"/>
      <c r="P33" s="637"/>
      <c r="Q33" s="637"/>
      <c r="R33" s="637"/>
      <c r="S33" s="637"/>
      <c r="T33" s="637"/>
      <c r="U33" s="637"/>
      <c r="V33" s="637"/>
      <c r="W33" s="637"/>
      <c r="X33" s="637"/>
      <c r="Y33" s="637"/>
      <c r="Z33" s="637"/>
      <c r="AA33" s="637"/>
      <c r="AB33" s="637"/>
      <c r="AC33" s="637"/>
      <c r="AD33" s="637"/>
      <c r="AE33" s="637"/>
      <c r="AF33" s="637"/>
      <c r="AG33" s="637"/>
      <c r="AH33" s="637"/>
      <c r="AI33" s="637"/>
      <c r="AJ33" s="637"/>
      <c r="AK33" s="637"/>
      <c r="AL33" s="637"/>
      <c r="AM33" s="637"/>
      <c r="AN33" s="637"/>
      <c r="AO33" s="637"/>
      <c r="AP33" s="637"/>
      <c r="AQ33" s="637"/>
      <c r="AR33" s="637"/>
      <c r="AS33" s="637"/>
      <c r="AT33" s="637"/>
      <c r="AU33" s="637"/>
      <c r="AV33" s="637"/>
      <c r="AW33" s="637"/>
      <c r="AX33" s="637"/>
      <c r="AY33" s="637"/>
      <c r="AZ33" s="637"/>
      <c r="BA33" s="637"/>
      <c r="BB33" s="637"/>
      <c r="BC33" s="637"/>
      <c r="BD33" s="637"/>
      <c r="BE33" s="637"/>
    </row>
    <row r="34" s="628" customFormat="true" ht="6.6" hidden="false" customHeight="true" outlineLevel="0" collapsed="false">
      <c r="A34" s="635"/>
      <c r="B34" s="636"/>
      <c r="C34" s="636"/>
      <c r="D34" s="636"/>
      <c r="E34" s="636"/>
      <c r="F34" s="636"/>
      <c r="G34" s="636"/>
      <c r="H34" s="651"/>
      <c r="I34" s="651"/>
      <c r="J34" s="651"/>
      <c r="K34" s="651"/>
      <c r="L34" s="651"/>
      <c r="M34" s="651"/>
      <c r="N34" s="651"/>
      <c r="O34" s="651"/>
      <c r="P34" s="637"/>
      <c r="Q34" s="637"/>
      <c r="R34" s="637"/>
      <c r="S34" s="637"/>
      <c r="T34" s="637"/>
      <c r="U34" s="637"/>
      <c r="V34" s="637"/>
      <c r="W34" s="637"/>
      <c r="X34" s="637"/>
      <c r="Y34" s="637"/>
      <c r="Z34" s="637"/>
      <c r="AA34" s="637"/>
      <c r="AB34" s="637"/>
      <c r="AC34" s="637"/>
      <c r="AD34" s="637"/>
      <c r="AE34" s="637"/>
      <c r="AF34" s="637"/>
      <c r="AG34" s="637"/>
      <c r="AH34" s="637"/>
      <c r="AI34" s="637"/>
      <c r="AJ34" s="637"/>
      <c r="AK34" s="637"/>
      <c r="AL34" s="637"/>
      <c r="AM34" s="637"/>
      <c r="AN34" s="637"/>
      <c r="AO34" s="637"/>
      <c r="AP34" s="637"/>
      <c r="AQ34" s="637"/>
      <c r="AR34" s="637"/>
      <c r="AS34" s="637"/>
      <c r="AT34" s="637"/>
      <c r="AU34" s="637"/>
      <c r="AV34" s="637"/>
      <c r="AW34" s="637"/>
      <c r="AX34" s="637"/>
      <c r="AY34" s="637"/>
      <c r="AZ34" s="637"/>
      <c r="BA34" s="637"/>
      <c r="BB34" s="637"/>
      <c r="BC34" s="637"/>
      <c r="BD34" s="637"/>
      <c r="BE34" s="637"/>
    </row>
    <row r="35" s="628" customFormat="true" ht="20.25" hidden="false" customHeight="true" outlineLevel="0" collapsed="false">
      <c r="A35" s="635"/>
      <c r="B35" s="636"/>
      <c r="C35" s="177" t="s">
        <v>214</v>
      </c>
      <c r="D35" s="636"/>
      <c r="E35" s="636"/>
      <c r="F35" s="651"/>
      <c r="G35" s="651"/>
      <c r="H35" s="651"/>
      <c r="I35" s="651"/>
      <c r="J35" s="651"/>
      <c r="K35" s="651"/>
      <c r="L35" s="651"/>
      <c r="M35" s="651"/>
      <c r="N35" s="651"/>
      <c r="O35" s="651"/>
      <c r="P35" s="637"/>
      <c r="Q35" s="637"/>
      <c r="R35" s="637"/>
      <c r="S35" s="637"/>
      <c r="T35" s="637"/>
      <c r="U35" s="637"/>
      <c r="V35" s="637"/>
      <c r="W35" s="637"/>
      <c r="X35" s="637"/>
      <c r="Y35" s="637"/>
      <c r="Z35" s="637"/>
      <c r="AA35" s="637"/>
      <c r="AB35" s="637"/>
      <c r="AC35" s="637"/>
      <c r="AD35" s="637"/>
      <c r="AE35" s="637"/>
      <c r="AF35" s="637"/>
      <c r="AG35" s="637"/>
      <c r="AH35" s="637"/>
      <c r="AI35" s="637"/>
      <c r="AJ35" s="637"/>
      <c r="AK35" s="637"/>
      <c r="AL35" s="637"/>
      <c r="AM35" s="637"/>
      <c r="AN35" s="637"/>
      <c r="AO35" s="637"/>
      <c r="AP35" s="637"/>
      <c r="AQ35" s="637"/>
      <c r="AR35" s="637"/>
      <c r="AS35" s="637"/>
      <c r="AT35" s="637"/>
      <c r="AU35" s="637"/>
      <c r="AV35" s="637"/>
      <c r="AW35" s="637"/>
      <c r="AX35" s="637"/>
      <c r="AY35" s="637"/>
      <c r="AZ35" s="637"/>
      <c r="BA35" s="637"/>
      <c r="BB35" s="637"/>
      <c r="BC35" s="637"/>
      <c r="BD35" s="637"/>
      <c r="BE35" s="637"/>
    </row>
    <row r="36" s="628" customFormat="true" ht="20.25" hidden="false" customHeight="true" outlineLevel="0" collapsed="false">
      <c r="A36" s="635"/>
      <c r="B36" s="636"/>
      <c r="C36" s="653"/>
      <c r="D36" s="653"/>
      <c r="E36" s="653"/>
      <c r="F36" s="653"/>
      <c r="G36" s="653"/>
      <c r="H36" s="651"/>
      <c r="I36" s="651"/>
      <c r="J36" s="651"/>
      <c r="K36" s="651"/>
      <c r="L36" s="651"/>
      <c r="M36" s="651"/>
      <c r="N36" s="651"/>
      <c r="O36" s="651"/>
      <c r="P36" s="637"/>
      <c r="Q36" s="637"/>
      <c r="R36" s="637"/>
      <c r="S36" s="637"/>
      <c r="T36" s="637"/>
      <c r="U36" s="637"/>
      <c r="V36" s="637"/>
      <c r="W36" s="637"/>
      <c r="X36" s="637"/>
      <c r="Y36" s="637"/>
      <c r="Z36" s="637"/>
      <c r="AA36" s="637"/>
      <c r="AB36" s="637"/>
      <c r="AC36" s="637"/>
      <c r="AD36" s="637"/>
      <c r="AE36" s="637"/>
      <c r="AF36" s="637"/>
      <c r="AG36" s="637"/>
      <c r="AH36" s="637"/>
      <c r="AI36" s="637"/>
      <c r="AJ36" s="637"/>
      <c r="AK36" s="637"/>
      <c r="AL36" s="637"/>
      <c r="AM36" s="637"/>
      <c r="AN36" s="637"/>
      <c r="AO36" s="637"/>
      <c r="AP36" s="637"/>
      <c r="AQ36" s="637"/>
      <c r="AR36" s="637"/>
      <c r="AS36" s="637"/>
      <c r="AT36" s="637"/>
      <c r="AU36" s="637"/>
      <c r="AV36" s="637"/>
      <c r="AW36" s="637"/>
      <c r="AX36" s="637"/>
      <c r="AY36" s="637"/>
      <c r="AZ36" s="637"/>
      <c r="BA36" s="637"/>
      <c r="BB36" s="637"/>
      <c r="BC36" s="637"/>
      <c r="BD36" s="637"/>
      <c r="BE36" s="637"/>
    </row>
    <row r="37" s="628" customFormat="true" ht="20.25" hidden="false" customHeight="true" outlineLevel="0" collapsed="false">
      <c r="A37" s="635"/>
      <c r="B37" s="636"/>
      <c r="C37" s="653"/>
      <c r="D37" s="653"/>
      <c r="E37" s="653"/>
      <c r="F37" s="653"/>
      <c r="G37" s="653"/>
      <c r="H37" s="651"/>
      <c r="I37" s="651"/>
      <c r="J37" s="651"/>
      <c r="K37" s="651"/>
      <c r="L37" s="651"/>
      <c r="M37" s="651"/>
      <c r="N37" s="651"/>
      <c r="O37" s="651"/>
      <c r="P37" s="637"/>
      <c r="Q37" s="637"/>
      <c r="R37" s="637"/>
      <c r="S37" s="637"/>
      <c r="T37" s="637"/>
      <c r="U37" s="637"/>
      <c r="V37" s="637"/>
      <c r="W37" s="637"/>
      <c r="X37" s="637"/>
      <c r="Y37" s="637"/>
      <c r="Z37" s="637"/>
      <c r="AA37" s="637"/>
      <c r="AB37" s="637"/>
      <c r="AC37" s="637"/>
      <c r="AD37" s="637"/>
      <c r="AE37" s="637"/>
      <c r="AF37" s="637"/>
      <c r="AG37" s="637"/>
      <c r="AH37" s="637"/>
      <c r="AI37" s="637"/>
      <c r="AJ37" s="637"/>
      <c r="AK37" s="637"/>
      <c r="AL37" s="637"/>
      <c r="AM37" s="637"/>
      <c r="AN37" s="637"/>
      <c r="AO37" s="637"/>
      <c r="AP37" s="637"/>
      <c r="AQ37" s="637"/>
      <c r="AR37" s="637"/>
      <c r="AS37" s="637"/>
      <c r="AT37" s="637"/>
      <c r="AU37" s="637"/>
      <c r="AV37" s="637"/>
      <c r="AW37" s="637"/>
      <c r="AX37" s="637"/>
      <c r="AY37" s="637"/>
      <c r="AZ37" s="637"/>
      <c r="BA37" s="637"/>
      <c r="BB37" s="637"/>
      <c r="BC37" s="637"/>
      <c r="BD37" s="637"/>
      <c r="BE37" s="637"/>
    </row>
    <row r="38" s="637" customFormat="true" ht="7.35" hidden="false" customHeight="true" outlineLevel="0" collapsed="false">
      <c r="A38" s="635"/>
      <c r="B38" s="635"/>
      <c r="C38" s="653"/>
      <c r="D38" s="653"/>
      <c r="E38" s="653"/>
      <c r="F38" s="653"/>
      <c r="G38" s="653"/>
    </row>
    <row r="39" s="637" customFormat="true" ht="7.35" hidden="false" customHeight="true" outlineLevel="0" collapsed="false">
      <c r="A39" s="635"/>
      <c r="B39" s="635"/>
      <c r="C39" s="651"/>
      <c r="D39" s="651"/>
      <c r="E39" s="651"/>
      <c r="F39" s="651"/>
      <c r="G39" s="651"/>
    </row>
    <row r="40" s="637" customFormat="true" ht="7.35" hidden="false" customHeight="true" outlineLevel="0" collapsed="false">
      <c r="A40" s="635"/>
      <c r="B40" s="635"/>
      <c r="C40" s="651"/>
      <c r="D40" s="651"/>
      <c r="E40" s="651"/>
      <c r="F40" s="651"/>
      <c r="G40" s="651"/>
    </row>
    <row r="41" s="637" customFormat="true" ht="15" hidden="false" customHeight="false" outlineLevel="0" collapsed="false">
      <c r="A41" s="635" t="s">
        <v>414</v>
      </c>
      <c r="B41" s="635" t="s">
        <v>415</v>
      </c>
      <c r="C41" s="722"/>
      <c r="D41" s="722"/>
      <c r="E41" s="655" t="s">
        <v>416</v>
      </c>
      <c r="F41" s="651"/>
      <c r="G41" s="651"/>
    </row>
    <row r="42" s="637" customFormat="true" ht="15" hidden="false" customHeight="false" outlineLevel="0" collapsed="false">
      <c r="A42" s="656"/>
      <c r="B42" s="657"/>
      <c r="C42" s="658" t="s">
        <v>417</v>
      </c>
      <c r="D42" s="659" t="s">
        <v>402</v>
      </c>
      <c r="E42" s="655"/>
      <c r="F42" s="651"/>
      <c r="G42" s="651"/>
    </row>
    <row r="43" s="637" customFormat="true" ht="15" hidden="false" customHeight="false" outlineLevel="0" collapsed="false">
      <c r="A43" s="656"/>
      <c r="B43" s="657"/>
      <c r="C43" s="658" t="s">
        <v>418</v>
      </c>
      <c r="D43" s="660"/>
      <c r="E43" s="655" t="s">
        <v>416</v>
      </c>
      <c r="F43" s="651"/>
      <c r="G43" s="651"/>
    </row>
    <row r="44" s="637" customFormat="true" ht="15" hidden="false" customHeight="false" outlineLevel="0" collapsed="false">
      <c r="A44" s="656"/>
      <c r="B44" s="657"/>
      <c r="C44" s="658" t="s">
        <v>419</v>
      </c>
      <c r="D44" s="660"/>
      <c r="E44" s="655" t="s">
        <v>416</v>
      </c>
      <c r="F44" s="651"/>
      <c r="G44" s="651"/>
    </row>
    <row r="45" s="637" customFormat="true" ht="15" hidden="false" customHeight="false" outlineLevel="0" collapsed="false">
      <c r="A45" s="656"/>
      <c r="B45" s="661"/>
      <c r="C45" s="650"/>
      <c r="F45" s="662"/>
      <c r="G45" s="663"/>
      <c r="H45" s="663"/>
    </row>
    <row r="46" s="626" customFormat="true" ht="21" hidden="false" customHeight="true" outlineLevel="0" collapsed="false">
      <c r="A46" s="612"/>
      <c r="B46" s="623" t="s">
        <v>420</v>
      </c>
      <c r="C46" s="623"/>
      <c r="D46" s="623"/>
      <c r="E46" s="623"/>
      <c r="F46" s="623"/>
      <c r="G46" s="623"/>
      <c r="H46" s="623"/>
      <c r="I46" s="623"/>
      <c r="J46" s="623"/>
      <c r="K46" s="623"/>
      <c r="L46" s="623"/>
      <c r="M46" s="623"/>
      <c r="N46" s="623"/>
      <c r="O46" s="623"/>
      <c r="P46" s="623"/>
      <c r="Q46" s="623"/>
      <c r="R46" s="623"/>
      <c r="S46" s="623"/>
      <c r="T46" s="623"/>
      <c r="U46" s="623"/>
      <c r="V46" s="623"/>
      <c r="W46" s="623"/>
      <c r="X46" s="623"/>
      <c r="Y46" s="623"/>
      <c r="Z46" s="623"/>
      <c r="AA46" s="623"/>
      <c r="AB46" s="623"/>
      <c r="AC46" s="623"/>
      <c r="AD46" s="623"/>
      <c r="AE46" s="623"/>
      <c r="AF46" s="623"/>
      <c r="AG46" s="623"/>
      <c r="AH46" s="623"/>
      <c r="AI46" s="623"/>
      <c r="AJ46" s="623"/>
      <c r="AK46" s="624"/>
      <c r="AL46" s="625"/>
    </row>
    <row r="47" s="230" customFormat="true" ht="16.5" hidden="false" customHeight="true" outlineLevel="0" collapsed="false">
      <c r="A47" s="47"/>
      <c r="B47" s="101" t="s">
        <v>421</v>
      </c>
      <c r="C47" s="47"/>
      <c r="D47" s="47"/>
      <c r="E47" s="47"/>
      <c r="F47" s="47"/>
      <c r="G47" s="664"/>
      <c r="H47" s="665"/>
      <c r="I47" s="665"/>
      <c r="J47" s="665"/>
    </row>
    <row r="48" s="628" customFormat="true" ht="7.5" hidden="false" customHeight="true" outlineLevel="1" collapsed="false">
      <c r="A48" s="627"/>
      <c r="B48" s="666"/>
      <c r="C48" s="666"/>
      <c r="D48" s="666"/>
      <c r="E48" s="666"/>
      <c r="F48" s="666"/>
      <c r="G48" s="666"/>
    </row>
    <row r="49" s="628" customFormat="true" ht="15" hidden="false" customHeight="false" outlineLevel="1" collapsed="false">
      <c r="A49" s="630" t="s">
        <v>422</v>
      </c>
      <c r="B49" s="630" t="s">
        <v>112</v>
      </c>
      <c r="C49" s="667" t="s">
        <v>402</v>
      </c>
      <c r="D49" s="667"/>
      <c r="E49" s="666"/>
      <c r="F49" s="666"/>
      <c r="G49" s="666"/>
    </row>
    <row r="50" s="628" customFormat="true" ht="14.25" hidden="false" customHeight="true" outlineLevel="1" collapsed="false">
      <c r="A50" s="630"/>
      <c r="B50" s="630"/>
      <c r="C50" s="668" t="s">
        <v>423</v>
      </c>
      <c r="D50" s="668" t="s">
        <v>424</v>
      </c>
      <c r="E50" s="669" t="s">
        <v>327</v>
      </c>
      <c r="F50" s="669" t="s">
        <v>425</v>
      </c>
      <c r="G50" s="670" t="s">
        <v>426</v>
      </c>
      <c r="H50" s="670" t="s">
        <v>427</v>
      </c>
      <c r="I50" s="671" t="s">
        <v>138</v>
      </c>
      <c r="J50" s="672" t="s">
        <v>490</v>
      </c>
    </row>
    <row r="51" s="628" customFormat="true" ht="14.25" hidden="false" customHeight="true" outlineLevel="1" collapsed="false">
      <c r="A51" s="630"/>
      <c r="B51" s="630"/>
      <c r="C51" s="668"/>
      <c r="D51" s="668"/>
      <c r="E51" s="668"/>
      <c r="F51" s="668"/>
      <c r="G51" s="670"/>
      <c r="H51" s="670"/>
      <c r="I51" s="671"/>
      <c r="J51" s="672"/>
    </row>
    <row r="52" s="628" customFormat="true" ht="14.25" hidden="false" customHeight="true" outlineLevel="1" collapsed="false">
      <c r="A52" s="630"/>
      <c r="B52" s="673" t="s">
        <v>429</v>
      </c>
      <c r="C52" s="640" t="s">
        <v>59</v>
      </c>
      <c r="D52" s="640" t="s">
        <v>59</v>
      </c>
      <c r="E52" s="640" t="s">
        <v>59</v>
      </c>
      <c r="F52" s="640" t="s">
        <v>59</v>
      </c>
      <c r="G52" s="640" t="s">
        <v>59</v>
      </c>
      <c r="H52" s="640" t="s">
        <v>59</v>
      </c>
      <c r="I52" s="640" t="s">
        <v>59</v>
      </c>
    </row>
    <row r="53" s="628" customFormat="true" ht="14.25" hidden="false" customHeight="false" outlineLevel="1" collapsed="false">
      <c r="A53" s="630"/>
      <c r="B53" s="673" t="s">
        <v>430</v>
      </c>
      <c r="C53" s="640" t="s">
        <v>59</v>
      </c>
      <c r="D53" s="640" t="s">
        <v>59</v>
      </c>
      <c r="E53" s="640" t="s">
        <v>59</v>
      </c>
      <c r="F53" s="640" t="s">
        <v>59</v>
      </c>
      <c r="G53" s="640" t="s">
        <v>59</v>
      </c>
      <c r="H53" s="640" t="s">
        <v>59</v>
      </c>
      <c r="I53" s="640" t="s">
        <v>59</v>
      </c>
    </row>
    <row r="54" s="628" customFormat="true" ht="4.35" hidden="false" customHeight="true" outlineLevel="1" collapsed="false">
      <c r="A54" s="630"/>
      <c r="B54" s="674"/>
      <c r="C54" s="666"/>
      <c r="D54" s="666"/>
      <c r="E54" s="666"/>
      <c r="F54" s="666"/>
      <c r="G54" s="666"/>
    </row>
    <row r="55" s="628" customFormat="true" ht="7.5" hidden="false" customHeight="true" outlineLevel="1" collapsed="false">
      <c r="A55" s="630"/>
      <c r="B55" s="674"/>
      <c r="C55" s="666"/>
      <c r="D55" s="666"/>
      <c r="E55" s="666"/>
      <c r="F55" s="666"/>
      <c r="G55" s="666"/>
    </row>
    <row r="56" s="628" customFormat="true" ht="19.5" hidden="false" customHeight="true" outlineLevel="1" collapsed="false">
      <c r="A56" s="630" t="s">
        <v>431</v>
      </c>
      <c r="B56" s="630" t="s">
        <v>432</v>
      </c>
    </row>
    <row r="57" s="628" customFormat="true" ht="24" hidden="false" customHeight="true" outlineLevel="1" collapsed="false">
      <c r="A57" s="630"/>
      <c r="B57" s="630"/>
      <c r="C57" s="675" t="s">
        <v>433</v>
      </c>
      <c r="D57" s="660"/>
      <c r="E57" s="677" t="s">
        <v>380</v>
      </c>
    </row>
    <row r="58" s="628" customFormat="true" ht="24" hidden="false" customHeight="false" outlineLevel="1" collapsed="false">
      <c r="A58" s="630"/>
      <c r="B58" s="630"/>
      <c r="C58" s="675" t="s">
        <v>434</v>
      </c>
      <c r="D58" s="660"/>
      <c r="E58" s="677" t="s">
        <v>380</v>
      </c>
    </row>
    <row r="59" s="628" customFormat="true" ht="17.85" hidden="false" customHeight="true" outlineLevel="1" collapsed="false">
      <c r="A59" s="630"/>
      <c r="B59" s="630"/>
      <c r="C59" s="675" t="s">
        <v>435</v>
      </c>
      <c r="D59" s="660"/>
      <c r="E59" s="677" t="s">
        <v>436</v>
      </c>
    </row>
    <row r="60" s="628" customFormat="true" ht="17.85" hidden="false" customHeight="true" outlineLevel="1" collapsed="false">
      <c r="A60" s="630"/>
      <c r="B60" s="630"/>
      <c r="C60" s="675"/>
      <c r="D60" s="675"/>
      <c r="E60" s="675"/>
    </row>
    <row r="61" s="628" customFormat="true" ht="17.85" hidden="false" customHeight="true" outlineLevel="1" collapsed="false">
      <c r="A61" s="630" t="s">
        <v>437</v>
      </c>
      <c r="B61" s="630" t="s">
        <v>438</v>
      </c>
      <c r="C61" s="678" t="s">
        <v>402</v>
      </c>
      <c r="D61" s="678"/>
      <c r="E61" s="723" t="s">
        <v>489</v>
      </c>
    </row>
    <row r="62" s="628" customFormat="true" ht="17.85" hidden="false" customHeight="true" outlineLevel="1" collapsed="false">
      <c r="A62" s="630"/>
      <c r="B62" s="630"/>
    </row>
    <row r="63" s="628" customFormat="true" ht="17.85" hidden="false" customHeight="true" outlineLevel="1" collapsed="false">
      <c r="A63" s="630" t="s">
        <v>439</v>
      </c>
      <c r="B63" s="679" t="s">
        <v>440</v>
      </c>
      <c r="C63" s="660"/>
      <c r="D63" s="680" t="s">
        <v>416</v>
      </c>
      <c r="E63" s="681"/>
      <c r="F63" s="682"/>
      <c r="G63" s="682"/>
    </row>
    <row r="64" s="628" customFormat="true" ht="6" hidden="false" customHeight="true" outlineLevel="1" collapsed="false">
      <c r="A64" s="630"/>
      <c r="B64" s="679"/>
      <c r="C64" s="680"/>
      <c r="D64" s="680"/>
      <c r="E64" s="681"/>
      <c r="F64" s="682"/>
      <c r="G64" s="682"/>
    </row>
    <row r="65" s="628" customFormat="true" ht="17.25" hidden="false" customHeight="true" outlineLevel="1" collapsed="false">
      <c r="A65" s="630" t="s">
        <v>441</v>
      </c>
      <c r="B65" s="683" t="s">
        <v>442</v>
      </c>
      <c r="C65" s="660"/>
      <c r="D65" s="680" t="s">
        <v>443</v>
      </c>
      <c r="E65" s="680"/>
      <c r="F65" s="680"/>
      <c r="G65" s="680"/>
    </row>
    <row r="66" s="628" customFormat="true" ht="4.5" hidden="false" customHeight="true" outlineLevel="1" collapsed="false">
      <c r="A66" s="630"/>
      <c r="B66" s="683"/>
      <c r="C66" s="684"/>
      <c r="D66" s="680"/>
      <c r="E66" s="680"/>
      <c r="F66" s="680"/>
      <c r="G66" s="680"/>
    </row>
    <row r="67" s="628" customFormat="true" ht="17.85" hidden="false" customHeight="true" outlineLevel="1" collapsed="false">
      <c r="A67" s="630" t="s">
        <v>444</v>
      </c>
      <c r="B67" s="685" t="s">
        <v>445</v>
      </c>
      <c r="C67" s="660"/>
      <c r="D67" s="680" t="s">
        <v>16</v>
      </c>
      <c r="E67" s="686"/>
      <c r="F67" s="686"/>
      <c r="G67" s="686"/>
    </row>
    <row r="68" s="628" customFormat="true" ht="3.75" hidden="false" customHeight="true" outlineLevel="1" collapsed="false">
      <c r="A68" s="630"/>
      <c r="B68" s="687"/>
      <c r="C68" s="688"/>
      <c r="D68" s="689"/>
      <c r="E68" s="690"/>
      <c r="F68" s="690"/>
    </row>
    <row r="69" s="628" customFormat="true" ht="17.25" hidden="false" customHeight="true" outlineLevel="1" collapsed="false">
      <c r="A69" s="630" t="s">
        <v>446</v>
      </c>
      <c r="B69" s="683" t="s">
        <v>447</v>
      </c>
      <c r="C69" s="660"/>
      <c r="D69" s="691" t="s">
        <v>448</v>
      </c>
      <c r="E69" s="690"/>
      <c r="F69" s="690"/>
    </row>
    <row r="70" s="628" customFormat="true" ht="5.85" hidden="false" customHeight="true" outlineLevel="1" collapsed="false">
      <c r="A70" s="630"/>
      <c r="B70" s="692"/>
      <c r="C70" s="688"/>
      <c r="D70" s="689"/>
      <c r="E70" s="690"/>
      <c r="F70" s="690"/>
    </row>
    <row r="71" s="628" customFormat="true" ht="18.75" hidden="false" customHeight="true" outlineLevel="1" collapsed="false">
      <c r="A71" s="630" t="s">
        <v>449</v>
      </c>
      <c r="B71" s="683" t="s">
        <v>450</v>
      </c>
      <c r="C71" s="693" t="s">
        <v>451</v>
      </c>
      <c r="D71" s="693"/>
      <c r="E71" s="693" t="s">
        <v>452</v>
      </c>
      <c r="F71" s="693" t="s">
        <v>453</v>
      </c>
    </row>
    <row r="72" s="628" customFormat="true" ht="7.5" hidden="false" customHeight="true" outlineLevel="1" collapsed="false">
      <c r="A72" s="627"/>
      <c r="B72" s="694"/>
    </row>
    <row r="73" s="628" customFormat="true" ht="7.5" hidden="false" customHeight="true" outlineLevel="1" collapsed="false">
      <c r="A73" s="627"/>
      <c r="B73" s="694"/>
      <c r="C73" s="694"/>
      <c r="D73" s="694"/>
      <c r="E73" s="694"/>
      <c r="F73" s="694"/>
      <c r="G73" s="694"/>
    </row>
    <row r="74" s="626" customFormat="true" ht="21" hidden="false" customHeight="true" outlineLevel="0" collapsed="false">
      <c r="A74" s="612"/>
      <c r="B74" s="623" t="s">
        <v>454</v>
      </c>
      <c r="C74" s="623"/>
      <c r="D74" s="623"/>
      <c r="E74" s="623"/>
      <c r="F74" s="623"/>
      <c r="G74" s="623"/>
      <c r="H74" s="623"/>
      <c r="I74" s="623"/>
      <c r="J74" s="623"/>
      <c r="K74" s="623"/>
      <c r="L74" s="623"/>
      <c r="M74" s="623"/>
      <c r="N74" s="623"/>
      <c r="O74" s="623"/>
      <c r="P74" s="623"/>
      <c r="Q74" s="623"/>
      <c r="R74" s="623"/>
      <c r="S74" s="623"/>
      <c r="T74" s="623"/>
      <c r="U74" s="623"/>
      <c r="V74" s="623"/>
      <c r="W74" s="623"/>
      <c r="X74" s="623"/>
      <c r="Y74" s="623"/>
      <c r="Z74" s="623"/>
      <c r="AA74" s="623"/>
      <c r="AB74" s="623"/>
      <c r="AC74" s="623"/>
      <c r="AD74" s="623"/>
      <c r="AE74" s="623"/>
      <c r="AF74" s="623"/>
      <c r="AG74" s="623"/>
      <c r="AH74" s="623"/>
      <c r="AI74" s="623"/>
      <c r="AJ74" s="623"/>
      <c r="AK74" s="624"/>
      <c r="AL74" s="625"/>
    </row>
    <row r="75" s="230" customFormat="true" ht="16.5" hidden="false" customHeight="true" outlineLevel="0" collapsed="false">
      <c r="B75" s="61" t="s">
        <v>455</v>
      </c>
      <c r="G75" s="695"/>
      <c r="H75" s="696"/>
      <c r="I75" s="696"/>
      <c r="J75" s="696"/>
    </row>
    <row r="76" s="637" customFormat="true" ht="7.35" hidden="false" customHeight="true" outlineLevel="1" collapsed="false">
      <c r="A76" s="656"/>
      <c r="B76" s="657"/>
      <c r="C76" s="651"/>
      <c r="D76" s="651"/>
      <c r="E76" s="651"/>
      <c r="F76" s="651"/>
      <c r="G76" s="651"/>
    </row>
    <row r="77" s="628" customFormat="true" ht="15.75" hidden="false" customHeight="true" outlineLevel="1" collapsed="false">
      <c r="A77" s="635" t="s">
        <v>456</v>
      </c>
      <c r="B77" s="635" t="s">
        <v>457</v>
      </c>
      <c r="C77" s="721" t="s">
        <v>402</v>
      </c>
      <c r="D77" s="721"/>
      <c r="E77" s="652" t="s">
        <v>489</v>
      </c>
      <c r="F77" s="651"/>
      <c r="G77" s="651"/>
      <c r="H77" s="651"/>
      <c r="I77" s="651"/>
      <c r="J77" s="651"/>
      <c r="K77" s="651"/>
      <c r="L77" s="651"/>
      <c r="M77" s="651"/>
      <c r="N77" s="637"/>
      <c r="O77" s="637"/>
      <c r="P77" s="637"/>
      <c r="Q77" s="637"/>
      <c r="R77" s="637"/>
      <c r="S77" s="637"/>
      <c r="T77" s="637"/>
      <c r="U77" s="637"/>
      <c r="V77" s="637"/>
      <c r="W77" s="637"/>
      <c r="X77" s="637"/>
      <c r="Y77" s="637"/>
      <c r="Z77" s="637"/>
      <c r="AA77" s="637"/>
      <c r="AB77" s="637"/>
      <c r="AC77" s="637"/>
      <c r="AD77" s="637"/>
      <c r="AE77" s="637"/>
      <c r="AF77" s="637"/>
      <c r="AG77" s="637"/>
      <c r="AH77" s="637"/>
      <c r="AI77" s="637"/>
    </row>
    <row r="78" s="637" customFormat="true" ht="6.6" hidden="false" customHeight="true" outlineLevel="1" collapsed="false">
      <c r="A78" s="635"/>
      <c r="B78" s="635"/>
      <c r="C78" s="651"/>
      <c r="D78" s="651"/>
      <c r="E78" s="651"/>
      <c r="F78" s="651"/>
      <c r="G78" s="651"/>
      <c r="H78" s="651"/>
      <c r="I78" s="651"/>
      <c r="J78" s="651"/>
      <c r="K78" s="651"/>
      <c r="L78" s="651"/>
      <c r="M78" s="651"/>
    </row>
    <row r="79" s="637" customFormat="true" ht="15.75" hidden="false" customHeight="true" outlineLevel="1" collapsed="false">
      <c r="A79" s="635" t="s">
        <v>458</v>
      </c>
      <c r="B79" s="635" t="s">
        <v>459</v>
      </c>
      <c r="C79" s="667" t="s">
        <v>402</v>
      </c>
      <c r="D79" s="667"/>
      <c r="E79" s="667"/>
      <c r="F79" s="652" t="s">
        <v>489</v>
      </c>
      <c r="G79" s="651"/>
      <c r="H79" s="651"/>
      <c r="I79" s="651"/>
      <c r="J79" s="651"/>
      <c r="K79" s="651"/>
      <c r="L79" s="651"/>
      <c r="M79" s="651"/>
    </row>
    <row r="80" s="637" customFormat="true" ht="7.5" hidden="false" customHeight="true" outlineLevel="1" collapsed="false">
      <c r="A80" s="635"/>
      <c r="B80" s="635"/>
      <c r="C80" s="651"/>
      <c r="D80" s="651"/>
      <c r="E80" s="651"/>
      <c r="F80" s="651"/>
      <c r="G80" s="651"/>
      <c r="H80" s="651"/>
      <c r="I80" s="651"/>
      <c r="J80" s="651"/>
      <c r="K80" s="651"/>
      <c r="L80" s="651"/>
      <c r="M80" s="651"/>
    </row>
    <row r="81" s="637" customFormat="true" ht="7.5" hidden="false" customHeight="true" outlineLevel="1" collapsed="false">
      <c r="A81" s="635"/>
      <c r="B81" s="635"/>
      <c r="C81" s="651"/>
      <c r="D81" s="651"/>
      <c r="E81" s="651"/>
      <c r="F81" s="651"/>
      <c r="G81" s="651"/>
      <c r="H81" s="651"/>
      <c r="I81" s="651"/>
      <c r="J81" s="651"/>
      <c r="K81" s="651"/>
      <c r="L81" s="651"/>
      <c r="M81" s="651"/>
    </row>
    <row r="82" s="628" customFormat="true" ht="15" hidden="false" customHeight="true" outlineLevel="1" collapsed="false">
      <c r="A82" s="635" t="s">
        <v>460</v>
      </c>
      <c r="B82" s="635" t="s">
        <v>461</v>
      </c>
      <c r="C82" s="651"/>
      <c r="D82" s="651"/>
      <c r="E82" s="651"/>
      <c r="F82" s="651"/>
      <c r="G82" s="651"/>
      <c r="H82" s="637"/>
      <c r="I82" s="637"/>
      <c r="J82" s="637"/>
      <c r="K82" s="637"/>
      <c r="L82" s="637"/>
      <c r="M82" s="637"/>
      <c r="N82" s="637"/>
      <c r="O82" s="637"/>
      <c r="P82" s="637"/>
      <c r="Q82" s="637"/>
      <c r="R82" s="637"/>
      <c r="S82" s="637"/>
      <c r="T82" s="637"/>
      <c r="U82" s="637"/>
      <c r="V82" s="637"/>
      <c r="W82" s="637"/>
      <c r="X82" s="637"/>
      <c r="Y82" s="637"/>
      <c r="Z82" s="637"/>
      <c r="AA82" s="637"/>
      <c r="AB82" s="637"/>
      <c r="AC82" s="637"/>
      <c r="AD82" s="637"/>
      <c r="AE82" s="637"/>
      <c r="AF82" s="637"/>
      <c r="AG82" s="637"/>
      <c r="AH82" s="637"/>
      <c r="AI82" s="637"/>
    </row>
    <row r="83" s="628" customFormat="true" ht="30" hidden="false" customHeight="true" outlineLevel="1" collapsed="false">
      <c r="A83" s="635"/>
      <c r="B83" s="635"/>
      <c r="C83" s="697" t="s">
        <v>462</v>
      </c>
      <c r="D83" s="704"/>
      <c r="E83" s="704"/>
      <c r="F83" s="704"/>
      <c r="G83" s="704"/>
      <c r="H83" s="642" t="str">
        <f aca="false">CONCATENATE(TEXT(1000-LEN(D83), "#")," characters left")</f>
        <v>1000 characters left</v>
      </c>
      <c r="I83" s="651"/>
      <c r="J83" s="651"/>
      <c r="K83" s="651"/>
      <c r="L83" s="651"/>
      <c r="M83" s="651"/>
      <c r="N83" s="651"/>
      <c r="O83" s="651"/>
      <c r="P83" s="637"/>
      <c r="Q83" s="637"/>
      <c r="R83" s="637"/>
      <c r="S83" s="637"/>
      <c r="T83" s="637"/>
      <c r="U83" s="637"/>
      <c r="V83" s="637"/>
      <c r="W83" s="637"/>
      <c r="X83" s="637"/>
      <c r="Y83" s="637"/>
      <c r="Z83" s="637"/>
      <c r="AA83" s="637"/>
      <c r="AB83" s="637"/>
      <c r="AC83" s="637"/>
      <c r="AD83" s="637"/>
      <c r="AE83" s="637"/>
      <c r="AF83" s="637"/>
      <c r="AG83" s="637"/>
      <c r="AH83" s="637"/>
      <c r="AI83" s="637"/>
    </row>
    <row r="84" s="628" customFormat="true" ht="15.75" hidden="false" customHeight="true" outlineLevel="1" collapsed="false">
      <c r="A84" s="635"/>
      <c r="B84" s="635"/>
      <c r="C84" s="699" t="s">
        <v>463</v>
      </c>
      <c r="D84" s="724"/>
      <c r="E84" s="724"/>
      <c r="F84" s="693" t="s">
        <v>452</v>
      </c>
      <c r="G84" s="693" t="s">
        <v>453</v>
      </c>
      <c r="H84" s="651"/>
      <c r="I84" s="651"/>
      <c r="J84" s="651"/>
      <c r="K84" s="651"/>
      <c r="L84" s="651"/>
      <c r="M84" s="651"/>
      <c r="N84" s="651"/>
      <c r="O84" s="651"/>
      <c r="P84" s="637"/>
      <c r="Q84" s="637"/>
      <c r="R84" s="637"/>
      <c r="S84" s="637"/>
      <c r="T84" s="637"/>
      <c r="U84" s="637"/>
      <c r="V84" s="637"/>
      <c r="W84" s="637"/>
      <c r="X84" s="637"/>
      <c r="Y84" s="637"/>
      <c r="Z84" s="637"/>
      <c r="AA84" s="637"/>
      <c r="AB84" s="637"/>
      <c r="AC84" s="637"/>
      <c r="AD84" s="637"/>
      <c r="AE84" s="637"/>
      <c r="AF84" s="637"/>
      <c r="AG84" s="637"/>
      <c r="AH84" s="637"/>
      <c r="AI84" s="637"/>
    </row>
    <row r="85" s="628" customFormat="true" ht="15.75" hidden="false" customHeight="true" outlineLevel="1" collapsed="false">
      <c r="A85" s="635"/>
      <c r="B85" s="635"/>
      <c r="C85" s="637"/>
      <c r="D85" s="637"/>
      <c r="E85" s="637"/>
      <c r="F85" s="637"/>
      <c r="G85" s="637"/>
      <c r="H85" s="637"/>
      <c r="I85" s="651"/>
      <c r="J85" s="651"/>
      <c r="K85" s="651"/>
      <c r="L85" s="651"/>
      <c r="M85" s="651"/>
      <c r="N85" s="651"/>
      <c r="O85" s="651"/>
      <c r="P85" s="637"/>
      <c r="Q85" s="637"/>
      <c r="R85" s="637"/>
      <c r="S85" s="637"/>
      <c r="T85" s="637"/>
      <c r="U85" s="637"/>
      <c r="V85" s="637"/>
      <c r="W85" s="637"/>
      <c r="X85" s="637"/>
      <c r="Y85" s="637"/>
      <c r="Z85" s="637"/>
      <c r="AA85" s="637"/>
      <c r="AB85" s="637"/>
      <c r="AC85" s="637"/>
      <c r="AD85" s="637"/>
      <c r="AE85" s="637"/>
      <c r="AF85" s="637"/>
      <c r="AG85" s="637"/>
      <c r="AH85" s="637"/>
      <c r="AI85" s="637"/>
    </row>
    <row r="86" s="628" customFormat="true" ht="15.75" hidden="false" customHeight="true" outlineLevel="1" collapsed="false">
      <c r="A86" s="635" t="s">
        <v>464</v>
      </c>
      <c r="B86" s="635" t="s">
        <v>438</v>
      </c>
      <c r="C86" s="678" t="s">
        <v>402</v>
      </c>
      <c r="D86" s="678"/>
      <c r="E86" s="652" t="s">
        <v>489</v>
      </c>
      <c r="F86" s="651"/>
      <c r="G86" s="651"/>
      <c r="H86" s="651"/>
      <c r="I86" s="651"/>
      <c r="J86" s="651"/>
      <c r="K86" s="651"/>
      <c r="L86" s="651"/>
      <c r="M86" s="651"/>
      <c r="N86" s="637"/>
      <c r="O86" s="637"/>
      <c r="P86" s="637"/>
      <c r="Q86" s="637"/>
      <c r="R86" s="637"/>
      <c r="S86" s="637"/>
      <c r="T86" s="637"/>
      <c r="U86" s="637"/>
      <c r="V86" s="637"/>
      <c r="W86" s="637"/>
      <c r="X86" s="637"/>
      <c r="Y86" s="637"/>
      <c r="Z86" s="637"/>
      <c r="AA86" s="637"/>
      <c r="AB86" s="637"/>
      <c r="AC86" s="637"/>
      <c r="AD86" s="637"/>
      <c r="AE86" s="637"/>
      <c r="AF86" s="637"/>
      <c r="AG86" s="637"/>
      <c r="AH86" s="637"/>
      <c r="AI86" s="637"/>
    </row>
    <row r="87" s="628" customFormat="true" ht="8.25" hidden="false" customHeight="true" outlineLevel="1" collapsed="false">
      <c r="A87" s="635"/>
      <c r="B87" s="635"/>
      <c r="C87" s="656"/>
      <c r="D87" s="656"/>
      <c r="E87" s="651"/>
      <c r="F87" s="651"/>
      <c r="G87" s="651"/>
      <c r="H87" s="651"/>
      <c r="I87" s="651"/>
      <c r="J87" s="651"/>
      <c r="K87" s="651"/>
      <c r="L87" s="651"/>
      <c r="M87" s="651"/>
      <c r="N87" s="637"/>
      <c r="O87" s="637"/>
      <c r="P87" s="637"/>
      <c r="Q87" s="637"/>
      <c r="R87" s="637"/>
      <c r="S87" s="637"/>
      <c r="T87" s="637"/>
      <c r="U87" s="637"/>
      <c r="V87" s="637"/>
      <c r="W87" s="637"/>
      <c r="X87" s="637"/>
      <c r="Y87" s="637"/>
      <c r="Z87" s="637"/>
      <c r="AA87" s="637"/>
      <c r="AB87" s="637"/>
      <c r="AC87" s="637"/>
      <c r="AD87" s="637"/>
      <c r="AE87" s="637"/>
      <c r="AF87" s="637"/>
      <c r="AG87" s="637"/>
      <c r="AH87" s="637"/>
      <c r="AI87" s="637"/>
    </row>
    <row r="88" s="628" customFormat="true" ht="19.5" hidden="false" customHeight="true" outlineLevel="1" collapsed="false">
      <c r="A88" s="635" t="s">
        <v>465</v>
      </c>
      <c r="B88" s="635" t="s">
        <v>466</v>
      </c>
      <c r="C88" s="660"/>
      <c r="D88" s="700" t="s">
        <v>416</v>
      </c>
      <c r="E88" s="656"/>
      <c r="F88" s="656"/>
      <c r="G88" s="651"/>
      <c r="H88" s="651"/>
      <c r="I88" s="651"/>
      <c r="J88" s="651"/>
      <c r="K88" s="651"/>
      <c r="L88" s="651"/>
      <c r="M88" s="651"/>
      <c r="N88" s="637"/>
      <c r="O88" s="637"/>
      <c r="P88" s="637"/>
      <c r="Q88" s="637"/>
      <c r="R88" s="637"/>
      <c r="S88" s="637"/>
      <c r="T88" s="637"/>
      <c r="U88" s="637"/>
      <c r="V88" s="637"/>
      <c r="W88" s="637"/>
      <c r="X88" s="637"/>
      <c r="Y88" s="637"/>
      <c r="Z88" s="637"/>
      <c r="AA88" s="637"/>
      <c r="AB88" s="637"/>
      <c r="AC88" s="637"/>
      <c r="AD88" s="637"/>
      <c r="AE88" s="637"/>
      <c r="AF88" s="637"/>
      <c r="AG88" s="637"/>
      <c r="AH88" s="637"/>
      <c r="AI88" s="637"/>
    </row>
    <row r="89" s="628" customFormat="true" ht="6" hidden="false" customHeight="true" outlineLevel="1" collapsed="false">
      <c r="A89" s="635"/>
      <c r="B89" s="635"/>
      <c r="C89" s="635"/>
      <c r="D89" s="700"/>
      <c r="E89" s="656"/>
      <c r="F89" s="656"/>
      <c r="G89" s="651"/>
      <c r="H89" s="651"/>
      <c r="I89" s="651"/>
      <c r="J89" s="651"/>
      <c r="K89" s="651"/>
      <c r="L89" s="651"/>
      <c r="M89" s="651"/>
      <c r="N89" s="637"/>
      <c r="O89" s="637"/>
      <c r="P89" s="637"/>
      <c r="Q89" s="637"/>
      <c r="R89" s="637"/>
      <c r="S89" s="637"/>
      <c r="T89" s="637"/>
      <c r="U89" s="637"/>
      <c r="V89" s="637"/>
      <c r="W89" s="637"/>
      <c r="X89" s="637"/>
      <c r="Y89" s="637"/>
      <c r="Z89" s="637"/>
      <c r="AA89" s="637"/>
      <c r="AB89" s="637"/>
      <c r="AC89" s="637"/>
      <c r="AD89" s="637"/>
      <c r="AE89" s="637"/>
      <c r="AF89" s="637"/>
      <c r="AG89" s="637"/>
      <c r="AH89" s="637"/>
      <c r="AI89" s="637"/>
    </row>
    <row r="90" s="628" customFormat="true" ht="18" hidden="false" customHeight="true" outlineLevel="1" collapsed="false">
      <c r="A90" s="635" t="s">
        <v>467</v>
      </c>
      <c r="B90" s="635" t="s">
        <v>442</v>
      </c>
      <c r="C90" s="660"/>
      <c r="D90" s="700" t="s">
        <v>443</v>
      </c>
      <c r="E90" s="656"/>
      <c r="F90" s="656"/>
      <c r="G90" s="651"/>
      <c r="H90" s="651"/>
      <c r="I90" s="651"/>
      <c r="J90" s="651"/>
      <c r="K90" s="651"/>
      <c r="L90" s="651"/>
      <c r="M90" s="651"/>
      <c r="N90" s="637"/>
      <c r="O90" s="637"/>
      <c r="P90" s="637"/>
      <c r="Q90" s="637"/>
      <c r="R90" s="637"/>
      <c r="S90" s="637"/>
      <c r="T90" s="637"/>
      <c r="U90" s="637"/>
      <c r="V90" s="637"/>
      <c r="W90" s="637"/>
      <c r="X90" s="637"/>
      <c r="Y90" s="637"/>
      <c r="Z90" s="637"/>
      <c r="AA90" s="637"/>
      <c r="AB90" s="637"/>
      <c r="AC90" s="637"/>
      <c r="AD90" s="637"/>
      <c r="AE90" s="637"/>
      <c r="AF90" s="637"/>
      <c r="AG90" s="637"/>
      <c r="AH90" s="637"/>
      <c r="AI90" s="637"/>
    </row>
    <row r="91" s="628" customFormat="true" ht="8.85" hidden="false" customHeight="true" outlineLevel="1" collapsed="false">
      <c r="A91" s="635"/>
      <c r="B91" s="635"/>
      <c r="C91" s="700"/>
      <c r="D91" s="700"/>
      <c r="E91" s="656"/>
      <c r="F91" s="656"/>
      <c r="G91" s="651"/>
      <c r="H91" s="651"/>
      <c r="I91" s="651"/>
      <c r="J91" s="651"/>
      <c r="K91" s="651"/>
      <c r="L91" s="651"/>
      <c r="M91" s="651"/>
      <c r="N91" s="637"/>
      <c r="O91" s="637"/>
      <c r="P91" s="637"/>
      <c r="Q91" s="637"/>
      <c r="R91" s="637"/>
      <c r="S91" s="637"/>
      <c r="T91" s="637"/>
      <c r="U91" s="637"/>
      <c r="V91" s="637"/>
      <c r="W91" s="637"/>
      <c r="X91" s="637"/>
      <c r="Y91" s="637"/>
      <c r="Z91" s="637"/>
      <c r="AA91" s="637"/>
      <c r="AB91" s="637"/>
      <c r="AC91" s="637"/>
      <c r="AD91" s="637"/>
      <c r="AE91" s="637"/>
      <c r="AF91" s="637"/>
      <c r="AG91" s="637"/>
      <c r="AH91" s="637"/>
      <c r="AI91" s="637"/>
    </row>
    <row r="92" s="628" customFormat="true" ht="15.75" hidden="false" customHeight="true" outlineLevel="1" collapsed="false">
      <c r="A92" s="635" t="s">
        <v>468</v>
      </c>
      <c r="B92" s="701" t="s">
        <v>445</v>
      </c>
      <c r="C92" s="660"/>
      <c r="D92" s="700" t="s">
        <v>16</v>
      </c>
      <c r="E92" s="656"/>
      <c r="F92" s="656"/>
      <c r="G92" s="651"/>
      <c r="H92" s="651"/>
      <c r="I92" s="651"/>
      <c r="J92" s="651"/>
      <c r="K92" s="651"/>
      <c r="L92" s="651"/>
      <c r="M92" s="651"/>
      <c r="N92" s="637"/>
      <c r="O92" s="637"/>
      <c r="P92" s="637"/>
      <c r="Q92" s="637"/>
      <c r="R92" s="637"/>
      <c r="S92" s="637"/>
      <c r="T92" s="637"/>
      <c r="U92" s="637"/>
      <c r="V92" s="637"/>
      <c r="W92" s="637"/>
      <c r="X92" s="637"/>
      <c r="Y92" s="637"/>
      <c r="Z92" s="637"/>
      <c r="AA92" s="637"/>
      <c r="AB92" s="637"/>
      <c r="AC92" s="637"/>
      <c r="AD92" s="637"/>
      <c r="AE92" s="637"/>
      <c r="AF92" s="637"/>
      <c r="AG92" s="637"/>
      <c r="AH92" s="637"/>
      <c r="AI92" s="637"/>
    </row>
    <row r="93" s="628" customFormat="true" ht="8.85" hidden="false" customHeight="true" outlineLevel="1" collapsed="false">
      <c r="A93" s="635"/>
      <c r="B93" s="635"/>
      <c r="C93" s="700"/>
      <c r="D93" s="700"/>
      <c r="E93" s="656"/>
      <c r="F93" s="656"/>
      <c r="G93" s="651"/>
      <c r="H93" s="651"/>
      <c r="I93" s="651"/>
      <c r="J93" s="651"/>
      <c r="K93" s="651"/>
      <c r="L93" s="651"/>
      <c r="M93" s="651"/>
      <c r="N93" s="637"/>
      <c r="O93" s="637"/>
      <c r="P93" s="637"/>
      <c r="Q93" s="637"/>
      <c r="R93" s="637"/>
      <c r="S93" s="637"/>
      <c r="T93" s="637"/>
      <c r="U93" s="637"/>
      <c r="V93" s="637"/>
      <c r="W93" s="637"/>
      <c r="X93" s="637"/>
      <c r="Y93" s="637"/>
      <c r="Z93" s="637"/>
      <c r="AA93" s="637"/>
      <c r="AB93" s="637"/>
      <c r="AC93" s="637"/>
      <c r="AD93" s="637"/>
      <c r="AE93" s="637"/>
      <c r="AF93" s="637"/>
      <c r="AG93" s="637"/>
      <c r="AH93" s="637"/>
      <c r="AI93" s="637"/>
    </row>
    <row r="94" s="628" customFormat="true" ht="15.75" hidden="false" customHeight="true" outlineLevel="1" collapsed="false">
      <c r="A94" s="635" t="s">
        <v>469</v>
      </c>
      <c r="B94" s="701" t="s">
        <v>447</v>
      </c>
      <c r="C94" s="660"/>
      <c r="D94" s="702" t="s">
        <v>448</v>
      </c>
      <c r="E94" s="656"/>
      <c r="F94" s="656"/>
      <c r="G94" s="651"/>
      <c r="H94" s="651"/>
      <c r="I94" s="651"/>
      <c r="J94" s="651"/>
      <c r="K94" s="651"/>
      <c r="L94" s="651"/>
      <c r="M94" s="651"/>
      <c r="N94" s="637"/>
      <c r="O94" s="637"/>
      <c r="P94" s="637"/>
      <c r="Q94" s="637"/>
      <c r="R94" s="637"/>
      <c r="S94" s="637"/>
      <c r="T94" s="637"/>
      <c r="U94" s="637"/>
      <c r="V94" s="637"/>
      <c r="W94" s="637"/>
      <c r="X94" s="637"/>
      <c r="Y94" s="637"/>
      <c r="Z94" s="637"/>
      <c r="AA94" s="637"/>
      <c r="AB94" s="637"/>
      <c r="AC94" s="637"/>
      <c r="AD94" s="637"/>
      <c r="AE94" s="637"/>
      <c r="AF94" s="637"/>
      <c r="AG94" s="637"/>
      <c r="AH94" s="637"/>
      <c r="AI94" s="637"/>
    </row>
    <row r="95" s="628" customFormat="true" ht="8.1" hidden="false" customHeight="true" outlineLevel="1" collapsed="false">
      <c r="A95" s="635"/>
      <c r="B95" s="635"/>
      <c r="C95" s="700"/>
      <c r="D95" s="700"/>
      <c r="E95" s="656"/>
      <c r="F95" s="656"/>
      <c r="G95" s="651"/>
      <c r="H95" s="651"/>
      <c r="I95" s="651"/>
      <c r="J95" s="651"/>
      <c r="K95" s="651"/>
      <c r="L95" s="651"/>
      <c r="M95" s="651"/>
      <c r="N95" s="637"/>
      <c r="O95" s="637"/>
      <c r="P95" s="637"/>
      <c r="Q95" s="637"/>
      <c r="R95" s="637"/>
      <c r="S95" s="637"/>
      <c r="T95" s="637"/>
      <c r="U95" s="637"/>
      <c r="V95" s="637"/>
      <c r="W95" s="637"/>
      <c r="X95" s="637"/>
      <c r="Y95" s="637"/>
      <c r="Z95" s="637"/>
      <c r="AA95" s="637"/>
      <c r="AB95" s="637"/>
      <c r="AC95" s="637"/>
      <c r="AD95" s="637"/>
      <c r="AE95" s="637"/>
      <c r="AF95" s="637"/>
      <c r="AG95" s="637"/>
      <c r="AH95" s="637"/>
      <c r="AI95" s="637"/>
    </row>
    <row r="96" s="637" customFormat="true" ht="15.75" hidden="false" customHeight="true" outlineLevel="1" collapsed="false">
      <c r="A96" s="635" t="s">
        <v>470</v>
      </c>
      <c r="B96" s="635" t="s">
        <v>450</v>
      </c>
      <c r="C96" s="693" t="s">
        <v>451</v>
      </c>
      <c r="D96" s="693"/>
      <c r="E96" s="693" t="s">
        <v>452</v>
      </c>
      <c r="F96" s="693" t="s">
        <v>453</v>
      </c>
      <c r="G96" s="651"/>
    </row>
    <row r="97" s="637" customFormat="true" ht="9.6" hidden="false" customHeight="true" outlineLevel="1" collapsed="false">
      <c r="A97" s="656"/>
      <c r="B97" s="700"/>
      <c r="C97" s="700"/>
      <c r="D97" s="700"/>
      <c r="E97" s="700"/>
      <c r="F97" s="700"/>
      <c r="G97" s="700"/>
    </row>
    <row r="98" s="626" customFormat="true" ht="21" hidden="false" customHeight="true" outlineLevel="0" collapsed="false">
      <c r="A98" s="612"/>
      <c r="B98" s="623" t="s">
        <v>471</v>
      </c>
      <c r="C98" s="623"/>
      <c r="D98" s="623"/>
      <c r="E98" s="623"/>
      <c r="F98" s="623"/>
      <c r="G98" s="623"/>
      <c r="H98" s="623"/>
      <c r="I98" s="623"/>
      <c r="J98" s="623"/>
      <c r="K98" s="623"/>
      <c r="L98" s="623"/>
      <c r="M98" s="623"/>
      <c r="N98" s="623"/>
      <c r="O98" s="623"/>
      <c r="P98" s="623"/>
      <c r="Q98" s="623"/>
      <c r="R98" s="623"/>
      <c r="S98" s="623"/>
      <c r="T98" s="623"/>
      <c r="U98" s="623"/>
      <c r="V98" s="623"/>
      <c r="W98" s="623"/>
      <c r="X98" s="623"/>
      <c r="Y98" s="623"/>
      <c r="Z98" s="623"/>
      <c r="AA98" s="623"/>
      <c r="AB98" s="623"/>
      <c r="AC98" s="623"/>
      <c r="AD98" s="623"/>
      <c r="AE98" s="623"/>
      <c r="AF98" s="623"/>
      <c r="AG98" s="623"/>
      <c r="AH98" s="623"/>
      <c r="AI98" s="623"/>
      <c r="AJ98" s="623"/>
      <c r="AK98" s="624"/>
      <c r="AL98" s="625"/>
    </row>
    <row r="99" s="230" customFormat="true" ht="16.5" hidden="false" customHeight="true" outlineLevel="0" collapsed="false">
      <c r="B99" s="61" t="s">
        <v>472</v>
      </c>
      <c r="G99" s="695"/>
      <c r="H99" s="696"/>
      <c r="I99" s="696"/>
      <c r="J99" s="696"/>
    </row>
    <row r="100" s="637" customFormat="true" ht="7.35" hidden="false" customHeight="true" outlineLevel="1" collapsed="false">
      <c r="A100" s="656"/>
      <c r="B100" s="657"/>
      <c r="C100" s="651"/>
      <c r="D100" s="651"/>
      <c r="E100" s="651"/>
      <c r="F100" s="651"/>
      <c r="G100" s="651"/>
    </row>
    <row r="101" s="628" customFormat="true" ht="15.75" hidden="false" customHeight="true" outlineLevel="1" collapsed="false">
      <c r="A101" s="635" t="s">
        <v>473</v>
      </c>
      <c r="B101" s="635" t="s">
        <v>438</v>
      </c>
      <c r="C101" s="721" t="s">
        <v>402</v>
      </c>
      <c r="D101" s="721"/>
      <c r="E101" s="652" t="s">
        <v>489</v>
      </c>
      <c r="F101" s="651"/>
      <c r="G101" s="651"/>
      <c r="H101" s="651"/>
      <c r="I101" s="651"/>
      <c r="J101" s="651"/>
      <c r="K101" s="651"/>
      <c r="L101" s="651"/>
      <c r="M101" s="651"/>
      <c r="N101" s="637"/>
      <c r="O101" s="637"/>
      <c r="P101" s="637"/>
      <c r="Q101" s="637"/>
      <c r="R101" s="637"/>
      <c r="S101" s="637"/>
      <c r="T101" s="637"/>
      <c r="U101" s="637"/>
      <c r="V101" s="637"/>
      <c r="W101" s="637"/>
      <c r="X101" s="637"/>
      <c r="Y101" s="637"/>
      <c r="Z101" s="637"/>
      <c r="AA101" s="637"/>
      <c r="AB101" s="637"/>
      <c r="AC101" s="637"/>
      <c r="AD101" s="637"/>
      <c r="AE101" s="637"/>
      <c r="AF101" s="637"/>
      <c r="AG101" s="637"/>
      <c r="AH101" s="637"/>
      <c r="AI101" s="637"/>
    </row>
    <row r="102" s="637" customFormat="true" ht="12.75" hidden="false" customHeight="true" outlineLevel="1" collapsed="false">
      <c r="A102" s="635"/>
      <c r="B102" s="635"/>
      <c r="C102" s="651"/>
      <c r="D102" s="651"/>
      <c r="E102" s="651"/>
      <c r="F102" s="651"/>
      <c r="G102" s="651"/>
      <c r="H102" s="651"/>
      <c r="I102" s="651"/>
      <c r="J102" s="651"/>
      <c r="K102" s="651"/>
      <c r="L102" s="651"/>
      <c r="M102" s="651"/>
    </row>
    <row r="103" s="628" customFormat="true" ht="15" hidden="false" customHeight="true" outlineLevel="1" collapsed="false">
      <c r="A103" s="635" t="s">
        <v>474</v>
      </c>
      <c r="B103" s="635" t="s">
        <v>461</v>
      </c>
      <c r="C103" s="651"/>
      <c r="D103" s="651"/>
      <c r="E103" s="651"/>
      <c r="F103" s="651"/>
      <c r="G103" s="651"/>
      <c r="H103" s="637"/>
      <c r="I103" s="637"/>
      <c r="J103" s="637"/>
      <c r="K103" s="637"/>
      <c r="L103" s="637"/>
      <c r="M103" s="637"/>
      <c r="N103" s="637"/>
      <c r="O103" s="637"/>
      <c r="P103" s="637"/>
      <c r="Q103" s="637"/>
      <c r="R103" s="637"/>
      <c r="S103" s="637"/>
      <c r="T103" s="637"/>
      <c r="U103" s="637"/>
      <c r="V103" s="637"/>
      <c r="W103" s="637"/>
      <c r="X103" s="637"/>
      <c r="Y103" s="637"/>
      <c r="Z103" s="637"/>
      <c r="AA103" s="637"/>
      <c r="AB103" s="637"/>
      <c r="AC103" s="637"/>
      <c r="AD103" s="637"/>
      <c r="AE103" s="637"/>
      <c r="AF103" s="637"/>
      <c r="AG103" s="637"/>
      <c r="AH103" s="637"/>
      <c r="AI103" s="637"/>
    </row>
    <row r="104" s="628" customFormat="true" ht="15.75" hidden="false" customHeight="true" outlineLevel="1" collapsed="false">
      <c r="A104" s="635"/>
      <c r="B104" s="635"/>
      <c r="C104" s="699" t="s">
        <v>462</v>
      </c>
      <c r="D104" s="704"/>
      <c r="E104" s="704"/>
      <c r="F104" s="704"/>
      <c r="G104" s="704"/>
      <c r="H104" s="642" t="str">
        <f aca="false">CONCATENATE(TEXT(1000-LEN(D104), "#")," characters left")</f>
        <v>1000 characters left</v>
      </c>
      <c r="I104" s="651"/>
      <c r="J104" s="651"/>
      <c r="K104" s="651"/>
      <c r="L104" s="651"/>
      <c r="M104" s="651"/>
      <c r="N104" s="651"/>
      <c r="O104" s="651"/>
      <c r="P104" s="637"/>
      <c r="Q104" s="637"/>
      <c r="R104" s="637"/>
      <c r="S104" s="637"/>
      <c r="T104" s="637"/>
      <c r="U104" s="637"/>
      <c r="V104" s="637"/>
      <c r="W104" s="637"/>
      <c r="X104" s="637"/>
      <c r="Y104" s="637"/>
      <c r="Z104" s="637"/>
      <c r="AA104" s="637"/>
      <c r="AB104" s="637"/>
      <c r="AC104" s="637"/>
      <c r="AD104" s="637"/>
      <c r="AE104" s="637"/>
      <c r="AF104" s="637"/>
      <c r="AG104" s="637"/>
      <c r="AH104" s="637"/>
      <c r="AI104" s="637"/>
    </row>
    <row r="105" s="628" customFormat="true" ht="15.75" hidden="false" customHeight="true" outlineLevel="1" collapsed="false">
      <c r="A105" s="635"/>
      <c r="B105" s="635"/>
      <c r="C105" s="699" t="s">
        <v>463</v>
      </c>
      <c r="D105" s="693" t="s">
        <v>451</v>
      </c>
      <c r="E105" s="693"/>
      <c r="F105" s="693" t="s">
        <v>452</v>
      </c>
      <c r="G105" s="693" t="s">
        <v>453</v>
      </c>
      <c r="H105" s="651"/>
      <c r="I105" s="651"/>
      <c r="J105" s="651"/>
      <c r="K105" s="651"/>
      <c r="L105" s="651"/>
      <c r="M105" s="651"/>
      <c r="N105" s="651"/>
      <c r="O105" s="651"/>
      <c r="P105" s="637"/>
      <c r="Q105" s="637"/>
      <c r="R105" s="637"/>
      <c r="S105" s="637"/>
      <c r="T105" s="637"/>
      <c r="U105" s="637"/>
      <c r="V105" s="637"/>
      <c r="W105" s="637"/>
      <c r="X105" s="637"/>
      <c r="Y105" s="637"/>
      <c r="Z105" s="637"/>
      <c r="AA105" s="637"/>
      <c r="AB105" s="637"/>
      <c r="AC105" s="637"/>
      <c r="AD105" s="637"/>
      <c r="AE105" s="637"/>
      <c r="AF105" s="637"/>
      <c r="AG105" s="637"/>
      <c r="AH105" s="637"/>
      <c r="AI105" s="637"/>
    </row>
    <row r="106" s="628" customFormat="true" ht="15.75" hidden="false" customHeight="true" outlineLevel="1" collapsed="false">
      <c r="A106" s="635"/>
      <c r="B106" s="635"/>
      <c r="C106" s="637"/>
      <c r="D106" s="637"/>
      <c r="E106" s="637"/>
      <c r="F106" s="637"/>
      <c r="G106" s="637"/>
      <c r="H106" s="637"/>
      <c r="I106" s="651"/>
      <c r="J106" s="651"/>
      <c r="K106" s="651"/>
      <c r="L106" s="651"/>
      <c r="M106" s="651"/>
      <c r="N106" s="651"/>
      <c r="O106" s="651"/>
      <c r="P106" s="637"/>
      <c r="Q106" s="637"/>
      <c r="R106" s="637"/>
      <c r="S106" s="637"/>
      <c r="T106" s="637"/>
      <c r="U106" s="637"/>
      <c r="V106" s="637"/>
      <c r="W106" s="637"/>
      <c r="X106" s="637"/>
      <c r="Y106" s="637"/>
      <c r="Z106" s="637"/>
      <c r="AA106" s="637"/>
      <c r="AB106" s="637"/>
      <c r="AC106" s="637"/>
      <c r="AD106" s="637"/>
      <c r="AE106" s="637"/>
      <c r="AF106" s="637"/>
      <c r="AG106" s="637"/>
      <c r="AH106" s="637"/>
      <c r="AI106" s="637"/>
    </row>
    <row r="107" s="637" customFormat="true" ht="7.35" hidden="false" customHeight="true" outlineLevel="1" collapsed="false">
      <c r="A107" s="656"/>
      <c r="B107" s="656"/>
      <c r="C107" s="656"/>
      <c r="D107" s="656"/>
      <c r="E107" s="656"/>
      <c r="F107" s="656"/>
      <c r="G107" s="651"/>
    </row>
    <row r="108" s="626" customFormat="true" ht="21" hidden="false" customHeight="true" outlineLevel="0" collapsed="false">
      <c r="A108" s="612"/>
      <c r="B108" s="623" t="s">
        <v>475</v>
      </c>
      <c r="C108" s="623"/>
      <c r="D108" s="623"/>
      <c r="E108" s="623"/>
      <c r="F108" s="623"/>
      <c r="G108" s="623"/>
      <c r="H108" s="623"/>
      <c r="I108" s="623"/>
      <c r="J108" s="623"/>
      <c r="K108" s="623"/>
      <c r="L108" s="623"/>
      <c r="M108" s="623"/>
      <c r="N108" s="623"/>
      <c r="O108" s="623"/>
      <c r="P108" s="623"/>
      <c r="Q108" s="623"/>
      <c r="R108" s="623"/>
      <c r="S108" s="623"/>
      <c r="T108" s="623"/>
      <c r="U108" s="623"/>
      <c r="V108" s="623"/>
      <c r="W108" s="623"/>
      <c r="X108" s="623"/>
      <c r="Y108" s="623"/>
      <c r="Z108" s="623"/>
      <c r="AA108" s="623"/>
      <c r="AB108" s="623"/>
      <c r="AC108" s="623"/>
      <c r="AD108" s="623"/>
      <c r="AE108" s="623"/>
      <c r="AF108" s="623"/>
      <c r="AG108" s="623"/>
      <c r="AH108" s="623"/>
      <c r="AI108" s="623"/>
      <c r="AJ108" s="623"/>
      <c r="AK108" s="624"/>
      <c r="AL108" s="625"/>
    </row>
    <row r="109" s="628" customFormat="true" ht="7.5" hidden="false" customHeight="true" outlineLevel="0" collapsed="false">
      <c r="A109" s="627"/>
      <c r="C109" s="690"/>
      <c r="D109" s="690"/>
      <c r="E109" s="690"/>
      <c r="F109" s="690"/>
      <c r="G109" s="690"/>
    </row>
    <row r="110" s="628" customFormat="true" ht="14.25" hidden="false" customHeight="false" outlineLevel="0" collapsed="false">
      <c r="A110" s="705" t="s">
        <v>476</v>
      </c>
      <c r="B110" s="706" t="s">
        <v>477</v>
      </c>
      <c r="C110" s="707" t="s">
        <v>478</v>
      </c>
      <c r="D110" s="707"/>
      <c r="E110" s="707"/>
      <c r="F110" s="707"/>
      <c r="G110" s="707"/>
      <c r="H110" s="707"/>
    </row>
    <row r="111" s="628" customFormat="true" ht="7.5" hidden="false" customHeight="true" outlineLevel="0" collapsed="false">
      <c r="A111" s="705"/>
      <c r="B111" s="706"/>
    </row>
    <row r="112" s="637" customFormat="true" ht="7.5" hidden="false" customHeight="true" outlineLevel="0" collapsed="false">
      <c r="A112" s="657"/>
      <c r="B112" s="650"/>
    </row>
    <row r="113" s="637" customFormat="true" ht="14.25" hidden="false" customHeight="false" outlineLevel="0" collapsed="false">
      <c r="A113" s="657" t="s">
        <v>479</v>
      </c>
      <c r="B113" s="650" t="s">
        <v>480</v>
      </c>
      <c r="C113" s="708" t="s">
        <v>481</v>
      </c>
      <c r="D113" s="708"/>
      <c r="E113" s="708"/>
      <c r="F113" s="708"/>
      <c r="G113" s="708"/>
      <c r="H113" s="708"/>
    </row>
    <row r="114" s="637" customFormat="true" ht="7.5" hidden="false" customHeight="true" outlineLevel="0" collapsed="false">
      <c r="A114" s="657"/>
      <c r="B114" s="650"/>
      <c r="D114" s="649"/>
      <c r="E114" s="649"/>
      <c r="F114" s="649"/>
      <c r="G114" s="649"/>
      <c r="H114" s="649"/>
      <c r="I114" s="649"/>
    </row>
    <row r="115" s="628" customFormat="true" ht="7.5" hidden="false" customHeight="true" outlineLevel="0" collapsed="false">
      <c r="A115" s="705"/>
      <c r="B115" s="705"/>
    </row>
    <row r="116" s="628" customFormat="true" ht="14.25" hidden="false" customHeight="false" outlineLevel="0" collapsed="false">
      <c r="A116" s="705" t="s">
        <v>482</v>
      </c>
      <c r="B116" s="706" t="s">
        <v>483</v>
      </c>
      <c r="C116" s="707" t="s">
        <v>484</v>
      </c>
      <c r="D116" s="707"/>
      <c r="E116" s="707"/>
      <c r="F116" s="707"/>
      <c r="G116" s="707"/>
      <c r="H116" s="707"/>
    </row>
    <row r="117" s="628" customFormat="true" ht="15.6" hidden="false" customHeight="true" outlineLevel="0" collapsed="false">
      <c r="A117" s="627"/>
      <c r="B117" s="709"/>
    </row>
    <row r="118" s="3" customFormat="true" ht="12.6" hidden="false" customHeight="true" outlineLevel="0" collapsed="false">
      <c r="A118" s="710"/>
      <c r="B118" s="604"/>
      <c r="C118" s="604"/>
      <c r="D118" s="604"/>
      <c r="E118" s="604"/>
      <c r="F118" s="604"/>
      <c r="G118" s="604"/>
      <c r="H118" s="604"/>
      <c r="I118" s="604"/>
      <c r="J118" s="604"/>
      <c r="K118" s="604"/>
      <c r="L118" s="604"/>
      <c r="M118" s="604"/>
      <c r="N118" s="604"/>
      <c r="O118" s="604"/>
      <c r="P118" s="604"/>
      <c r="Q118" s="604"/>
      <c r="R118" s="711"/>
      <c r="S118" s="712" t="s">
        <v>243</v>
      </c>
      <c r="T118" s="713" t="s">
        <v>246</v>
      </c>
      <c r="U118" s="714"/>
      <c r="V118" s="715"/>
      <c r="W118" s="714"/>
      <c r="X118" s="714"/>
      <c r="Y118" s="714"/>
    </row>
    <row r="119" s="717" customFormat="true" ht="14.25" hidden="false" customHeight="false" outlineLevel="0" collapsed="false">
      <c r="A119" s="716"/>
    </row>
    <row r="120" s="717" customFormat="true" ht="14.25" hidden="true" customHeight="false" outlineLevel="0" collapsed="false">
      <c r="A120" s="716"/>
    </row>
    <row r="121" s="717" customFormat="true" ht="14.25" hidden="true" customHeight="false" outlineLevel="0" collapsed="false">
      <c r="A121" s="716"/>
    </row>
    <row r="122" s="717" customFormat="true" ht="14.25" hidden="true" customHeight="false" outlineLevel="0" collapsed="false">
      <c r="A122" s="716"/>
    </row>
    <row r="123" s="717" customFormat="true" ht="14.25" hidden="true" customHeight="false" outlineLevel="0" collapsed="false">
      <c r="A123" s="716"/>
    </row>
    <row r="124" s="717" customFormat="true" ht="14.25" hidden="true" customHeight="false" outlineLevel="0" collapsed="false">
      <c r="A124" s="716"/>
    </row>
    <row r="125" s="717" customFormat="true" ht="14.25" hidden="true" customHeight="false" outlineLevel="0" collapsed="false">
      <c r="A125" s="716"/>
    </row>
    <row r="126" s="717" customFormat="true" ht="14.25" hidden="true" customHeight="false" outlineLevel="0" collapsed="false">
      <c r="A126" s="716"/>
    </row>
    <row r="127" s="717" customFormat="true" ht="14.25" hidden="true" customHeight="false" outlineLevel="0" collapsed="false">
      <c r="A127" s="716"/>
    </row>
    <row r="128" s="717" customFormat="true" ht="14.25" hidden="true" customHeight="false" outlineLevel="0" collapsed="false">
      <c r="A128" s="716"/>
    </row>
    <row r="129" s="717" customFormat="true" ht="14.25" hidden="true" customHeight="false" outlineLevel="0" collapsed="false">
      <c r="A129" s="716"/>
    </row>
    <row r="130" s="717" customFormat="true" ht="14.25" hidden="true" customHeight="false" outlineLevel="0" collapsed="false">
      <c r="A130" s="716"/>
    </row>
    <row r="131" s="717" customFormat="true" ht="14.25" hidden="true" customHeight="false" outlineLevel="0" collapsed="false">
      <c r="A131" s="716"/>
    </row>
    <row r="132" s="717" customFormat="true" ht="14.25" hidden="true" customHeight="false" outlineLevel="0" collapsed="false">
      <c r="A132" s="716"/>
    </row>
    <row r="133" s="717" customFormat="true" ht="14.25" hidden="true" customHeight="false" outlineLevel="0" collapsed="false">
      <c r="A133" s="716"/>
    </row>
    <row r="134" s="717" customFormat="true" ht="14.25" hidden="true" customHeight="false" outlineLevel="0" collapsed="false">
      <c r="A134" s="716"/>
    </row>
    <row r="135" s="717" customFormat="true" ht="14.25" hidden="true" customHeight="false" outlineLevel="0" collapsed="false">
      <c r="A135" s="716"/>
    </row>
    <row r="136" s="717" customFormat="true" ht="14.25" hidden="true" customHeight="false" outlineLevel="0" collapsed="false">
      <c r="A136" s="716"/>
    </row>
    <row r="137" s="717" customFormat="true" ht="14.25" hidden="true" customHeight="false" outlineLevel="0" collapsed="false">
      <c r="A137" s="716"/>
    </row>
    <row r="138" s="717" customFormat="true" ht="14.25" hidden="true" customHeight="false" outlineLevel="0" collapsed="false">
      <c r="A138" s="716"/>
    </row>
    <row r="139" s="717" customFormat="true" ht="14.25" hidden="true" customHeight="false" outlineLevel="0" collapsed="false">
      <c r="A139" s="716"/>
    </row>
    <row r="140" s="717" customFormat="true" ht="14.25" hidden="true" customHeight="false" outlineLevel="0" collapsed="false">
      <c r="A140" s="716"/>
    </row>
    <row r="141" s="717" customFormat="true" ht="14.25" hidden="true" customHeight="false" outlineLevel="0" collapsed="false">
      <c r="A141" s="716"/>
    </row>
    <row r="142" s="717" customFormat="true" ht="14.25" hidden="true" customHeight="false" outlineLevel="0" collapsed="false">
      <c r="A142" s="716"/>
    </row>
    <row r="143" s="717" customFormat="true" ht="14.25" hidden="true" customHeight="false" outlineLevel="0" collapsed="false">
      <c r="A143" s="716"/>
    </row>
    <row r="144" s="717" customFormat="true" ht="14.25" hidden="true" customHeight="false" outlineLevel="0" collapsed="false">
      <c r="A144" s="716"/>
    </row>
    <row r="145" s="717" customFormat="true" ht="14.25" hidden="true" customHeight="false" outlineLevel="0" collapsed="false">
      <c r="A145" s="716"/>
    </row>
    <row r="146" s="717" customFormat="true" ht="14.25" hidden="true" customHeight="false" outlineLevel="0" collapsed="false">
      <c r="A146" s="716"/>
    </row>
    <row r="147" s="717" customFormat="true" ht="14.25" hidden="true" customHeight="false" outlineLevel="0" collapsed="false">
      <c r="A147" s="716"/>
    </row>
    <row r="148" s="717" customFormat="true" ht="14.25" hidden="true" customHeight="false" outlineLevel="0" collapsed="false">
      <c r="A148" s="716"/>
    </row>
    <row r="149" s="717" customFormat="true" ht="14.25" hidden="true" customHeight="false" outlineLevel="0" collapsed="false">
      <c r="A149" s="716"/>
    </row>
    <row r="150" s="717" customFormat="true" ht="14.25" hidden="true" customHeight="false" outlineLevel="0" collapsed="false">
      <c r="A150" s="716"/>
    </row>
    <row r="151" s="717" customFormat="true" ht="14.25" hidden="true" customHeight="false" outlineLevel="0" collapsed="false">
      <c r="A151" s="716"/>
    </row>
    <row r="152" s="717" customFormat="true" ht="14.25" hidden="true" customHeight="false" outlineLevel="0" collapsed="false">
      <c r="A152" s="716"/>
    </row>
    <row r="153" s="717" customFormat="true" ht="14.25" hidden="true" customHeight="false" outlineLevel="0" collapsed="false">
      <c r="A153" s="716"/>
    </row>
    <row r="154" s="717" customFormat="true" ht="14.25" hidden="true" customHeight="false" outlineLevel="0" collapsed="false">
      <c r="A154" s="716"/>
    </row>
    <row r="155" s="717" customFormat="true" ht="14.25" hidden="true" customHeight="false" outlineLevel="0" collapsed="false">
      <c r="A155" s="716"/>
    </row>
    <row r="156" s="717" customFormat="true" ht="14.25" hidden="true" customHeight="false" outlineLevel="0" collapsed="false">
      <c r="A156" s="716"/>
    </row>
    <row r="157" s="717" customFormat="true" ht="14.25" hidden="true" customHeight="false" outlineLevel="0" collapsed="false">
      <c r="A157" s="716"/>
    </row>
    <row r="158" s="717" customFormat="true" ht="14.25" hidden="true" customHeight="false" outlineLevel="0" collapsed="false">
      <c r="A158" s="716"/>
    </row>
    <row r="159" s="717" customFormat="true" ht="14.25" hidden="true" customHeight="false" outlineLevel="0" collapsed="false">
      <c r="A159" s="716"/>
    </row>
    <row r="160" s="717" customFormat="true" ht="14.25" hidden="true" customHeight="false" outlineLevel="0" collapsed="false">
      <c r="A160" s="716"/>
    </row>
    <row r="161" s="717" customFormat="true" ht="14.25" hidden="true" customHeight="false" outlineLevel="0" collapsed="false">
      <c r="A161" s="716"/>
    </row>
    <row r="162" s="717" customFormat="true" ht="14.25" hidden="true" customHeight="false" outlineLevel="0" collapsed="false">
      <c r="A162" s="716"/>
    </row>
    <row r="163" s="717" customFormat="true" ht="14.25" hidden="true" customHeight="false" outlineLevel="0" collapsed="false">
      <c r="A163" s="716"/>
    </row>
    <row r="164" s="717" customFormat="true" ht="14.25" hidden="true" customHeight="false" outlineLevel="0" collapsed="false">
      <c r="A164" s="716"/>
    </row>
    <row r="165" s="717" customFormat="true" ht="14.25" hidden="true" customHeight="false" outlineLevel="0" collapsed="false">
      <c r="A165" s="716"/>
    </row>
    <row r="166" s="717" customFormat="true" ht="14.25" hidden="true" customHeight="false" outlineLevel="0" collapsed="false">
      <c r="A166" s="716"/>
    </row>
    <row r="167" s="717" customFormat="true" ht="14.25" hidden="true" customHeight="false" outlineLevel="0" collapsed="false">
      <c r="A167" s="716"/>
    </row>
    <row r="168" s="717" customFormat="true" ht="14.25" hidden="true" customHeight="false" outlineLevel="0" collapsed="false">
      <c r="A168" s="716"/>
    </row>
    <row r="169" s="717" customFormat="true" ht="14.25" hidden="true" customHeight="false" outlineLevel="0" collapsed="false">
      <c r="A169" s="716"/>
    </row>
    <row r="170" s="717" customFormat="true" ht="14.25" hidden="true" customHeight="false" outlineLevel="0" collapsed="false">
      <c r="A170" s="716"/>
    </row>
    <row r="171" s="717" customFormat="true" ht="14.25" hidden="true" customHeight="false" outlineLevel="0" collapsed="false">
      <c r="A171" s="716"/>
    </row>
    <row r="172" s="717" customFormat="true" ht="14.25" hidden="true" customHeight="false" outlineLevel="0" collapsed="false">
      <c r="A172" s="716"/>
    </row>
    <row r="173" s="717" customFormat="true" ht="14.25" hidden="true" customHeight="false" outlineLevel="0" collapsed="false">
      <c r="A173" s="716"/>
    </row>
    <row r="174" s="717" customFormat="true" ht="14.25" hidden="true" customHeight="false" outlineLevel="0" collapsed="false">
      <c r="A174" s="716"/>
    </row>
    <row r="175" s="717" customFormat="true" ht="14.25" hidden="true" customHeight="false" outlineLevel="0" collapsed="false">
      <c r="A175" s="716"/>
    </row>
    <row r="176" s="717" customFormat="true" ht="14.25" hidden="true" customHeight="false" outlineLevel="0" collapsed="false">
      <c r="A176" s="716"/>
    </row>
    <row r="177" s="717" customFormat="true" ht="14.25" hidden="true" customHeight="false" outlineLevel="0" collapsed="false">
      <c r="A177" s="716"/>
    </row>
    <row r="178" s="717" customFormat="true" ht="14.25" hidden="true" customHeight="false" outlineLevel="0" collapsed="false">
      <c r="A178" s="716"/>
    </row>
    <row r="179" s="717" customFormat="true" ht="14.25" hidden="true" customHeight="false" outlineLevel="0" collapsed="false">
      <c r="A179" s="716"/>
    </row>
    <row r="180" s="717" customFormat="true" ht="14.25" hidden="true" customHeight="false" outlineLevel="0" collapsed="false">
      <c r="A180" s="716"/>
    </row>
    <row r="181" s="717" customFormat="true" ht="14.25" hidden="true" customHeight="false" outlineLevel="0" collapsed="false">
      <c r="A181" s="716"/>
    </row>
    <row r="182" s="717" customFormat="true" ht="14.25" hidden="true" customHeight="false" outlineLevel="0" collapsed="false">
      <c r="A182" s="716"/>
    </row>
    <row r="183" s="717" customFormat="true" ht="14.25" hidden="true" customHeight="false" outlineLevel="0" collapsed="false">
      <c r="A183" s="716"/>
    </row>
    <row r="184" s="717" customFormat="true" ht="14.25" hidden="true" customHeight="false" outlineLevel="0" collapsed="false">
      <c r="A184" s="716"/>
    </row>
    <row r="185" s="717" customFormat="true" ht="14.25" hidden="true" customHeight="false" outlineLevel="0" collapsed="false">
      <c r="A185" s="716"/>
    </row>
    <row r="186" s="717" customFormat="true" ht="14.25" hidden="true" customHeight="false" outlineLevel="0" collapsed="false">
      <c r="A186" s="716"/>
    </row>
    <row r="187" s="717" customFormat="true" ht="14.25" hidden="true" customHeight="false" outlineLevel="0" collapsed="false">
      <c r="A187" s="716"/>
    </row>
    <row r="188" s="717" customFormat="true" ht="14.25" hidden="true" customHeight="false" outlineLevel="0" collapsed="false">
      <c r="A188" s="716"/>
    </row>
    <row r="189" s="717" customFormat="true" ht="14.25" hidden="true" customHeight="false" outlineLevel="0" collapsed="false">
      <c r="A189" s="716"/>
    </row>
    <row r="190" s="717" customFormat="true" ht="14.25" hidden="true" customHeight="false" outlineLevel="0" collapsed="false">
      <c r="A190" s="716"/>
    </row>
    <row r="191" s="717" customFormat="true" ht="14.25" hidden="true" customHeight="false" outlineLevel="0" collapsed="false">
      <c r="A191" s="716"/>
    </row>
    <row r="192" s="717" customFormat="true" ht="14.25" hidden="true" customHeight="false" outlineLevel="0" collapsed="false">
      <c r="A192" s="716"/>
    </row>
    <row r="193" s="717" customFormat="true" ht="14.25" hidden="true" customHeight="false" outlineLevel="0" collapsed="false">
      <c r="A193" s="716"/>
    </row>
    <row r="194" s="717" customFormat="true" ht="14.25" hidden="true" customHeight="false" outlineLevel="0" collapsed="false">
      <c r="A194" s="716"/>
    </row>
    <row r="195" s="717" customFormat="true" ht="14.25" hidden="true" customHeight="false" outlineLevel="0" collapsed="false">
      <c r="A195" s="716"/>
    </row>
    <row r="196" s="717" customFormat="true" ht="14.25" hidden="true" customHeight="false" outlineLevel="0" collapsed="false">
      <c r="A196" s="716"/>
    </row>
    <row r="197" s="717" customFormat="true" ht="14.25" hidden="true" customHeight="false" outlineLevel="0" collapsed="false">
      <c r="A197" s="716"/>
    </row>
    <row r="198" s="717" customFormat="true" ht="14.25" hidden="true" customHeight="false" outlineLevel="0" collapsed="false">
      <c r="A198" s="716"/>
    </row>
    <row r="199" s="717" customFormat="true" ht="14.25" hidden="true" customHeight="false" outlineLevel="0" collapsed="false">
      <c r="A199" s="716"/>
    </row>
    <row r="200" s="717" customFormat="true" ht="14.25" hidden="true" customHeight="false" outlineLevel="0" collapsed="false">
      <c r="A200" s="716"/>
    </row>
    <row r="201" s="717" customFormat="true" ht="14.25" hidden="true" customHeight="false" outlineLevel="0" collapsed="false">
      <c r="A201" s="716"/>
    </row>
    <row r="202" s="717" customFormat="true" ht="14.25" hidden="true" customHeight="false" outlineLevel="0" collapsed="false">
      <c r="A202" s="716"/>
    </row>
    <row r="203" s="717" customFormat="true" ht="14.25" hidden="true" customHeight="false" outlineLevel="0" collapsed="false">
      <c r="A203" s="716"/>
    </row>
    <row r="204" s="717" customFormat="true" ht="14.25" hidden="true" customHeight="false" outlineLevel="0" collapsed="false">
      <c r="A204" s="716"/>
    </row>
    <row r="205" s="717" customFormat="true" ht="14.25" hidden="true" customHeight="false" outlineLevel="0" collapsed="false">
      <c r="A205" s="716"/>
    </row>
    <row r="206" s="717" customFormat="true" ht="14.25" hidden="true" customHeight="false" outlineLevel="0" collapsed="false">
      <c r="A206" s="716"/>
    </row>
    <row r="207" s="717" customFormat="true" ht="14.25" hidden="true" customHeight="false" outlineLevel="0" collapsed="false">
      <c r="A207" s="716"/>
    </row>
    <row r="208" s="717" customFormat="true" ht="14.25" hidden="true" customHeight="false" outlineLevel="0" collapsed="false">
      <c r="A208" s="716"/>
    </row>
    <row r="209" s="717" customFormat="true" ht="14.25" hidden="true" customHeight="false" outlineLevel="0" collapsed="false">
      <c r="A209" s="716"/>
    </row>
    <row r="210" s="717" customFormat="true" ht="14.25" hidden="true" customHeight="false" outlineLevel="0" collapsed="false">
      <c r="A210" s="716"/>
    </row>
    <row r="211" s="717" customFormat="true" ht="14.25" hidden="true" customHeight="false" outlineLevel="0" collapsed="false">
      <c r="A211" s="716"/>
    </row>
    <row r="212" s="717" customFormat="true" ht="14.25" hidden="true" customHeight="false" outlineLevel="0" collapsed="false">
      <c r="A212" s="716"/>
    </row>
    <row r="213" s="717" customFormat="true" ht="14.25" hidden="true" customHeight="false" outlineLevel="0" collapsed="false">
      <c r="A213" s="716"/>
    </row>
    <row r="214" s="717" customFormat="true" ht="14.25" hidden="true" customHeight="false" outlineLevel="0" collapsed="false">
      <c r="A214" s="716"/>
    </row>
    <row r="215" s="717" customFormat="true" ht="14.25" hidden="true" customHeight="false" outlineLevel="0" collapsed="false">
      <c r="A215" s="716"/>
    </row>
    <row r="216" s="717" customFormat="true" ht="14.25" hidden="true" customHeight="false" outlineLevel="0" collapsed="false">
      <c r="A216" s="716"/>
    </row>
    <row r="217" s="717" customFormat="true" ht="14.25" hidden="true" customHeight="false" outlineLevel="0" collapsed="false">
      <c r="A217" s="716"/>
    </row>
    <row r="218" s="717" customFormat="true" ht="14.25" hidden="true" customHeight="false" outlineLevel="0" collapsed="false">
      <c r="A218" s="716"/>
    </row>
    <row r="219" s="717" customFormat="true" ht="14.25" hidden="true" customHeight="false" outlineLevel="0" collapsed="false">
      <c r="A219" s="716"/>
    </row>
    <row r="220" s="717" customFormat="true" ht="14.25" hidden="true" customHeight="false" outlineLevel="0" collapsed="false">
      <c r="A220" s="716"/>
    </row>
    <row r="221" s="717" customFormat="true" ht="14.25" hidden="true" customHeight="false" outlineLevel="0" collapsed="false">
      <c r="A221" s="716"/>
    </row>
    <row r="222" s="717" customFormat="true" ht="14.25" hidden="true" customHeight="false" outlineLevel="0" collapsed="false">
      <c r="A222" s="716"/>
    </row>
    <row r="223" s="717" customFormat="true" ht="14.25" hidden="true" customHeight="false" outlineLevel="0" collapsed="false">
      <c r="A223" s="716"/>
    </row>
    <row r="224" s="717" customFormat="true" ht="14.25" hidden="true" customHeight="false" outlineLevel="0" collapsed="false">
      <c r="A224" s="716"/>
    </row>
    <row r="225" s="717" customFormat="true" ht="14.25" hidden="true" customHeight="false" outlineLevel="0" collapsed="false">
      <c r="A225" s="716"/>
    </row>
    <row r="226" s="717" customFormat="true" ht="14.25" hidden="true" customHeight="false" outlineLevel="0" collapsed="false">
      <c r="A226" s="716"/>
    </row>
    <row r="227" s="717" customFormat="true" ht="14.25" hidden="true" customHeight="false" outlineLevel="0" collapsed="false">
      <c r="A227" s="716"/>
    </row>
    <row r="228" s="717" customFormat="true" ht="14.25" hidden="true" customHeight="false" outlineLevel="0" collapsed="false">
      <c r="A228" s="716"/>
    </row>
    <row r="229" s="717" customFormat="true" ht="14.25" hidden="true" customHeight="false" outlineLevel="0" collapsed="false">
      <c r="A229" s="716"/>
    </row>
    <row r="230" s="717" customFormat="true" ht="14.25" hidden="true" customHeight="false" outlineLevel="0" collapsed="false">
      <c r="A230" s="716"/>
    </row>
    <row r="231" s="717" customFormat="true" ht="14.25" hidden="true" customHeight="false" outlineLevel="0" collapsed="false">
      <c r="A231" s="716"/>
    </row>
    <row r="232" s="717" customFormat="true" ht="14.25" hidden="true" customHeight="false" outlineLevel="0" collapsed="false">
      <c r="A232" s="716"/>
    </row>
    <row r="233" s="717" customFormat="true" ht="14.25" hidden="true" customHeight="false" outlineLevel="0" collapsed="false">
      <c r="A233" s="716"/>
    </row>
    <row r="234" s="717" customFormat="true" ht="14.25" hidden="true" customHeight="false" outlineLevel="0" collapsed="false">
      <c r="A234" s="716"/>
    </row>
    <row r="235" s="717" customFormat="true" ht="14.25" hidden="true" customHeight="false" outlineLevel="0" collapsed="false">
      <c r="A235" s="716"/>
    </row>
    <row r="236" s="717" customFormat="true" ht="14.25" hidden="true" customHeight="false" outlineLevel="0" collapsed="false">
      <c r="A236" s="716"/>
    </row>
    <row r="237" s="717" customFormat="true" ht="14.25" hidden="true" customHeight="false" outlineLevel="0" collapsed="false">
      <c r="A237" s="716"/>
    </row>
    <row r="238" s="717" customFormat="true" ht="14.25" hidden="true" customHeight="false" outlineLevel="0" collapsed="false">
      <c r="A238" s="716"/>
    </row>
    <row r="239" s="717" customFormat="true" ht="14.25" hidden="true" customHeight="false" outlineLevel="0" collapsed="false">
      <c r="A239" s="716"/>
    </row>
    <row r="240" s="717" customFormat="true" ht="14.25" hidden="true" customHeight="false" outlineLevel="0" collapsed="false">
      <c r="A240" s="716"/>
    </row>
    <row r="241" s="717" customFormat="true" ht="14.25" hidden="true" customHeight="false" outlineLevel="0" collapsed="false">
      <c r="A241" s="716"/>
    </row>
    <row r="242" s="717" customFormat="true" ht="14.25" hidden="true" customHeight="false" outlineLevel="0" collapsed="false">
      <c r="A242" s="716"/>
    </row>
    <row r="243" s="717" customFormat="true" ht="14.25" hidden="true" customHeight="false" outlineLevel="0" collapsed="false">
      <c r="A243" s="716"/>
    </row>
    <row r="244" s="717" customFormat="true" ht="14.25" hidden="true" customHeight="false" outlineLevel="0" collapsed="false">
      <c r="A244" s="716"/>
    </row>
    <row r="245" s="717" customFormat="true" ht="14.25" hidden="true" customHeight="false" outlineLevel="0" collapsed="false">
      <c r="A245" s="716"/>
    </row>
    <row r="246" s="717" customFormat="true" ht="14.25" hidden="true" customHeight="false" outlineLevel="0" collapsed="false">
      <c r="A246" s="716"/>
    </row>
    <row r="247" s="717" customFormat="true" ht="14.25" hidden="true" customHeight="false" outlineLevel="0" collapsed="false">
      <c r="A247" s="716"/>
    </row>
    <row r="248" s="717" customFormat="true" ht="14.25" hidden="true" customHeight="false" outlineLevel="0" collapsed="false">
      <c r="A248" s="716"/>
    </row>
    <row r="249" s="717" customFormat="true" ht="14.25" hidden="true" customHeight="false" outlineLevel="0" collapsed="false">
      <c r="A249" s="716"/>
    </row>
    <row r="250" s="717" customFormat="true" ht="14.25" hidden="true" customHeight="false" outlineLevel="0" collapsed="false">
      <c r="A250" s="716"/>
    </row>
    <row r="251" s="717" customFormat="true" ht="14.25" hidden="true" customHeight="false" outlineLevel="0" collapsed="false">
      <c r="A251" s="716"/>
    </row>
    <row r="252" s="717" customFormat="true" ht="14.25" hidden="true" customHeight="false" outlineLevel="0" collapsed="false">
      <c r="A252" s="716"/>
    </row>
    <row r="253" s="717" customFormat="true" ht="14.25" hidden="true" customHeight="false" outlineLevel="0" collapsed="false">
      <c r="A253" s="716"/>
    </row>
    <row r="254" s="717" customFormat="true" ht="14.25" hidden="true" customHeight="false" outlineLevel="0" collapsed="false">
      <c r="A254" s="716"/>
    </row>
    <row r="255" s="717" customFormat="true" ht="14.25" hidden="true" customHeight="false" outlineLevel="0" collapsed="false">
      <c r="A255" s="716"/>
    </row>
    <row r="256" s="717" customFormat="true" ht="14.25" hidden="true" customHeight="false" outlineLevel="0" collapsed="false">
      <c r="A256" s="716"/>
    </row>
    <row r="257" s="717" customFormat="true" ht="14.25" hidden="true" customHeight="false" outlineLevel="0" collapsed="false">
      <c r="A257" s="716"/>
    </row>
    <row r="258" s="717" customFormat="true" ht="14.25" hidden="true" customHeight="false" outlineLevel="0" collapsed="false">
      <c r="A258" s="716"/>
    </row>
    <row r="259" s="717" customFormat="true" ht="14.25" hidden="true" customHeight="false" outlineLevel="0" collapsed="false">
      <c r="A259" s="716"/>
    </row>
    <row r="260" s="717" customFormat="true" ht="14.25" hidden="true" customHeight="false" outlineLevel="0" collapsed="false">
      <c r="A260" s="716"/>
    </row>
    <row r="261" s="717" customFormat="true" ht="14.25" hidden="true" customHeight="false" outlineLevel="0" collapsed="false">
      <c r="A261" s="716"/>
    </row>
    <row r="262" s="717" customFormat="true" ht="14.25" hidden="true" customHeight="false" outlineLevel="0" collapsed="false">
      <c r="A262" s="716"/>
    </row>
    <row r="263" s="717" customFormat="true" ht="14.25" hidden="true" customHeight="false" outlineLevel="0" collapsed="false">
      <c r="A263" s="716"/>
    </row>
    <row r="264" s="717" customFormat="true" ht="14.25" hidden="true" customHeight="false" outlineLevel="0" collapsed="false">
      <c r="A264" s="716"/>
    </row>
    <row r="265" s="717" customFormat="true" ht="14.25" hidden="true" customHeight="false" outlineLevel="0" collapsed="false">
      <c r="A265" s="716"/>
    </row>
    <row r="266" s="717" customFormat="true" ht="14.25" hidden="true" customHeight="false" outlineLevel="0" collapsed="false">
      <c r="A266" s="716"/>
    </row>
    <row r="267" s="717" customFormat="true" ht="14.25" hidden="true" customHeight="false" outlineLevel="0" collapsed="false">
      <c r="A267" s="716"/>
    </row>
    <row r="268" s="717" customFormat="true" ht="14.25" hidden="true" customHeight="false" outlineLevel="0" collapsed="false">
      <c r="A268" s="716"/>
    </row>
    <row r="269" s="717" customFormat="true" ht="14.25" hidden="true" customHeight="false" outlineLevel="0" collapsed="false">
      <c r="A269" s="716"/>
    </row>
    <row r="270" s="717" customFormat="true" ht="14.25" hidden="true" customHeight="false" outlineLevel="0" collapsed="false">
      <c r="A270" s="716"/>
    </row>
    <row r="271" s="717" customFormat="true" ht="14.25" hidden="true" customHeight="false" outlineLevel="0" collapsed="false">
      <c r="A271" s="716"/>
    </row>
    <row r="272" s="717" customFormat="true" ht="14.25" hidden="true" customHeight="false" outlineLevel="0" collapsed="false">
      <c r="A272" s="716"/>
    </row>
    <row r="273" s="717" customFormat="true" ht="14.25" hidden="true" customHeight="false" outlineLevel="0" collapsed="false">
      <c r="A273" s="716"/>
    </row>
    <row r="274" s="717" customFormat="true" ht="14.25" hidden="true" customHeight="false" outlineLevel="0" collapsed="false">
      <c r="A274" s="716"/>
    </row>
    <row r="275" s="717" customFormat="true" ht="14.25" hidden="true" customHeight="false" outlineLevel="0" collapsed="false">
      <c r="A275" s="716"/>
    </row>
    <row r="276" s="717" customFormat="true" ht="14.25" hidden="true" customHeight="false" outlineLevel="0" collapsed="false">
      <c r="A276" s="716"/>
    </row>
    <row r="277" s="717" customFormat="true" ht="14.25" hidden="true" customHeight="false" outlineLevel="0" collapsed="false">
      <c r="A277" s="716"/>
    </row>
    <row r="278" s="717" customFormat="true" ht="14.25" hidden="true" customHeight="false" outlineLevel="0" collapsed="false">
      <c r="A278" s="716"/>
    </row>
    <row r="279" s="717" customFormat="true" ht="14.25" hidden="true" customHeight="false" outlineLevel="0" collapsed="false">
      <c r="A279" s="716"/>
    </row>
    <row r="280" s="717" customFormat="true" ht="14.25" hidden="true" customHeight="false" outlineLevel="0" collapsed="false">
      <c r="A280" s="716"/>
    </row>
    <row r="281" s="717" customFormat="true" ht="14.25" hidden="true" customHeight="false" outlineLevel="0" collapsed="false">
      <c r="A281" s="716"/>
    </row>
    <row r="282" s="717" customFormat="true" ht="14.25" hidden="true" customHeight="false" outlineLevel="0" collapsed="false">
      <c r="A282" s="716"/>
    </row>
    <row r="283" s="717" customFormat="true" ht="14.25" hidden="true" customHeight="false" outlineLevel="0" collapsed="false">
      <c r="A283" s="716"/>
    </row>
    <row r="284" s="717" customFormat="true" ht="14.25" hidden="true" customHeight="false" outlineLevel="0" collapsed="false">
      <c r="A284" s="716"/>
    </row>
    <row r="285" s="717" customFormat="true" ht="14.25" hidden="true" customHeight="false" outlineLevel="0" collapsed="false">
      <c r="A285" s="716"/>
    </row>
    <row r="286" s="717" customFormat="true" ht="14.25" hidden="true" customHeight="false" outlineLevel="0" collapsed="false">
      <c r="A286" s="716"/>
    </row>
    <row r="287" s="717" customFormat="true" ht="14.25" hidden="true" customHeight="false" outlineLevel="0" collapsed="false">
      <c r="A287" s="716"/>
    </row>
    <row r="288" s="717" customFormat="true" ht="14.25" hidden="true" customHeight="false" outlineLevel="0" collapsed="false">
      <c r="A288" s="716"/>
    </row>
    <row r="289" s="717" customFormat="true" ht="14.25" hidden="true" customHeight="false" outlineLevel="0" collapsed="false">
      <c r="A289" s="716"/>
    </row>
    <row r="290" s="717" customFormat="true" ht="14.25" hidden="true" customHeight="false" outlineLevel="0" collapsed="false">
      <c r="A290" s="716"/>
    </row>
    <row r="291" s="717" customFormat="true" ht="14.25" hidden="true" customHeight="false" outlineLevel="0" collapsed="false">
      <c r="A291" s="716"/>
    </row>
    <row r="292" s="717" customFormat="true" ht="14.25" hidden="true" customHeight="false" outlineLevel="0" collapsed="false">
      <c r="A292" s="716"/>
    </row>
    <row r="293" s="717" customFormat="true" ht="14.25" hidden="true" customHeight="false" outlineLevel="0" collapsed="false">
      <c r="A293" s="716"/>
    </row>
    <row r="294" s="717" customFormat="true" ht="14.25" hidden="true" customHeight="false" outlineLevel="0" collapsed="false">
      <c r="A294" s="716"/>
    </row>
    <row r="295" s="717" customFormat="true" ht="14.25" hidden="true" customHeight="false" outlineLevel="0" collapsed="false">
      <c r="A295" s="716"/>
    </row>
    <row r="296" s="717" customFormat="true" ht="14.25" hidden="true" customHeight="false" outlineLevel="0" collapsed="false">
      <c r="A296" s="716"/>
    </row>
    <row r="297" s="717" customFormat="true" ht="14.25" hidden="true" customHeight="false" outlineLevel="0" collapsed="false">
      <c r="A297" s="716"/>
    </row>
    <row r="298" s="717" customFormat="true" ht="14.25" hidden="true" customHeight="false" outlineLevel="0" collapsed="false">
      <c r="A298" s="716"/>
    </row>
    <row r="299" s="717" customFormat="true" ht="14.25" hidden="true" customHeight="false" outlineLevel="0" collapsed="false">
      <c r="A299" s="716"/>
    </row>
    <row r="300" s="717" customFormat="true" ht="14.25" hidden="true" customHeight="false" outlineLevel="0" collapsed="false">
      <c r="A300" s="716"/>
    </row>
    <row r="301" s="717" customFormat="true" ht="14.25" hidden="true" customHeight="false" outlineLevel="0" collapsed="false">
      <c r="A301" s="716"/>
    </row>
    <row r="302" s="717" customFormat="true" ht="14.25" hidden="true" customHeight="false" outlineLevel="0" collapsed="false">
      <c r="A302" s="716"/>
    </row>
    <row r="303" s="717" customFormat="true" ht="14.25" hidden="true" customHeight="false" outlineLevel="0" collapsed="false">
      <c r="A303" s="716"/>
    </row>
    <row r="304" s="717" customFormat="true" ht="14.25" hidden="true" customHeight="false" outlineLevel="0" collapsed="false">
      <c r="A304" s="716"/>
    </row>
    <row r="305" s="717" customFormat="true" ht="14.25" hidden="true" customHeight="false" outlineLevel="0" collapsed="false">
      <c r="A305" s="716"/>
    </row>
    <row r="306" s="717" customFormat="true" ht="14.25" hidden="true" customHeight="false" outlineLevel="0" collapsed="false">
      <c r="A306" s="716"/>
    </row>
    <row r="307" s="717" customFormat="true" ht="14.25" hidden="true" customHeight="false" outlineLevel="0" collapsed="false">
      <c r="A307" s="716"/>
    </row>
    <row r="308" s="717" customFormat="true" ht="14.25" hidden="true" customHeight="false" outlineLevel="0" collapsed="false">
      <c r="A308" s="716"/>
    </row>
    <row r="309" s="717" customFormat="true" ht="14.25" hidden="true" customHeight="false" outlineLevel="0" collapsed="false">
      <c r="A309" s="716"/>
    </row>
    <row r="310" s="717" customFormat="true" ht="14.25" hidden="true" customHeight="false" outlineLevel="0" collapsed="false">
      <c r="A310" s="716"/>
    </row>
    <row r="311" s="717" customFormat="true" ht="14.25" hidden="true" customHeight="false" outlineLevel="0" collapsed="false">
      <c r="A311" s="716"/>
    </row>
    <row r="312" s="717" customFormat="true" ht="14.25" hidden="true" customHeight="false" outlineLevel="0" collapsed="false">
      <c r="A312" s="716"/>
    </row>
    <row r="313" s="717" customFormat="true" ht="14.25" hidden="true" customHeight="false" outlineLevel="0" collapsed="false">
      <c r="A313" s="716"/>
    </row>
    <row r="314" s="717" customFormat="true" ht="14.25" hidden="true" customHeight="false" outlineLevel="0" collapsed="false">
      <c r="A314" s="716"/>
    </row>
    <row r="315" s="717" customFormat="true" ht="14.25" hidden="true" customHeight="false" outlineLevel="0" collapsed="false">
      <c r="A315" s="716"/>
    </row>
    <row r="316" s="717" customFormat="true" ht="14.25" hidden="true" customHeight="false" outlineLevel="0" collapsed="false">
      <c r="A316" s="716"/>
    </row>
    <row r="317" s="717" customFormat="true" ht="14.25" hidden="true" customHeight="false" outlineLevel="0" collapsed="false">
      <c r="A317" s="716"/>
    </row>
    <row r="318" s="717" customFormat="true" ht="14.25" hidden="true" customHeight="false" outlineLevel="0" collapsed="false">
      <c r="A318" s="716"/>
    </row>
    <row r="319" s="717" customFormat="true" ht="14.25" hidden="true" customHeight="false" outlineLevel="0" collapsed="false">
      <c r="A319" s="716"/>
    </row>
    <row r="320" s="717" customFormat="true" ht="14.25" hidden="true" customHeight="false" outlineLevel="0" collapsed="false">
      <c r="A320" s="716"/>
    </row>
    <row r="321" s="717" customFormat="true" ht="14.25" hidden="true" customHeight="false" outlineLevel="0" collapsed="false">
      <c r="A321" s="716"/>
    </row>
    <row r="322" s="717" customFormat="true" ht="14.25" hidden="true" customHeight="false" outlineLevel="0" collapsed="false">
      <c r="A322" s="716"/>
    </row>
    <row r="323" s="717" customFormat="true" ht="14.25" hidden="true" customHeight="false" outlineLevel="0" collapsed="false">
      <c r="A323" s="716"/>
    </row>
    <row r="324" s="717" customFormat="true" ht="14.25" hidden="true" customHeight="false" outlineLevel="0" collapsed="false">
      <c r="A324" s="716"/>
    </row>
    <row r="325" s="717" customFormat="true" ht="14.25" hidden="true" customHeight="false" outlineLevel="0" collapsed="false">
      <c r="A325" s="716"/>
    </row>
    <row r="326" s="717" customFormat="true" ht="14.25" hidden="true" customHeight="false" outlineLevel="0" collapsed="false">
      <c r="A326" s="716"/>
    </row>
    <row r="327" s="717" customFormat="true" ht="14.25" hidden="true" customHeight="false" outlineLevel="0" collapsed="false">
      <c r="A327" s="716"/>
    </row>
    <row r="328" s="717" customFormat="true" ht="14.25" hidden="true" customHeight="false" outlineLevel="0" collapsed="false">
      <c r="A328" s="716"/>
    </row>
    <row r="329" s="717" customFormat="true" ht="14.25" hidden="true" customHeight="false" outlineLevel="0" collapsed="false">
      <c r="A329" s="716"/>
    </row>
    <row r="330" s="717" customFormat="true" ht="14.25" hidden="true" customHeight="false" outlineLevel="0" collapsed="false">
      <c r="A330" s="716"/>
    </row>
    <row r="331" s="717" customFormat="true" ht="14.25" hidden="true" customHeight="false" outlineLevel="0" collapsed="false">
      <c r="A331" s="716"/>
    </row>
    <row r="332" s="717" customFormat="true" ht="14.25" hidden="true" customHeight="false" outlineLevel="0" collapsed="false">
      <c r="A332" s="716"/>
    </row>
    <row r="333" s="717" customFormat="true" ht="14.25" hidden="true" customHeight="false" outlineLevel="0" collapsed="false">
      <c r="A333" s="716"/>
    </row>
    <row r="334" s="717" customFormat="true" ht="14.25" hidden="true" customHeight="false" outlineLevel="0" collapsed="false">
      <c r="A334" s="716"/>
    </row>
    <row r="335" s="717" customFormat="true" ht="14.25" hidden="true" customHeight="false" outlineLevel="0" collapsed="false">
      <c r="A335" s="716"/>
    </row>
    <row r="336" s="717" customFormat="true" ht="14.25" hidden="true" customHeight="false" outlineLevel="0" collapsed="false">
      <c r="A336" s="716"/>
    </row>
    <row r="337" s="717" customFormat="true" ht="14.25" hidden="true" customHeight="false" outlineLevel="0" collapsed="false">
      <c r="A337" s="716"/>
    </row>
    <row r="338" s="717" customFormat="true" ht="14.25" hidden="true" customHeight="false" outlineLevel="0" collapsed="false">
      <c r="A338" s="716"/>
    </row>
    <row r="339" s="717" customFormat="true" ht="14.25" hidden="true" customHeight="false" outlineLevel="0" collapsed="false">
      <c r="A339" s="716"/>
    </row>
    <row r="340" s="717" customFormat="true" ht="14.25" hidden="true" customHeight="false" outlineLevel="0" collapsed="false">
      <c r="A340" s="716"/>
    </row>
    <row r="341" s="717" customFormat="true" ht="14.25" hidden="true" customHeight="false" outlineLevel="0" collapsed="false">
      <c r="A341" s="716"/>
    </row>
    <row r="342" s="717" customFormat="true" ht="14.25" hidden="true" customHeight="false" outlineLevel="0" collapsed="false">
      <c r="A342" s="716"/>
    </row>
    <row r="343" s="717" customFormat="true" ht="14.25" hidden="true" customHeight="false" outlineLevel="0" collapsed="false">
      <c r="A343" s="716"/>
    </row>
    <row r="344" s="717" customFormat="true" ht="14.25" hidden="true" customHeight="false" outlineLevel="0" collapsed="false">
      <c r="A344" s="716"/>
    </row>
    <row r="345" s="717" customFormat="true" ht="14.25" hidden="true" customHeight="false" outlineLevel="0" collapsed="false">
      <c r="A345" s="716"/>
    </row>
    <row r="346" s="717" customFormat="true" ht="14.25" hidden="true" customHeight="false" outlineLevel="0" collapsed="false">
      <c r="A346" s="716"/>
    </row>
    <row r="347" s="717" customFormat="true" ht="14.25" hidden="true" customHeight="false" outlineLevel="0" collapsed="false">
      <c r="A347" s="716"/>
    </row>
    <row r="348" s="717" customFormat="true" ht="14.25" hidden="true" customHeight="false" outlineLevel="0" collapsed="false">
      <c r="A348" s="716"/>
    </row>
    <row r="349" s="717" customFormat="true" ht="14.25" hidden="true" customHeight="false" outlineLevel="0" collapsed="false">
      <c r="A349" s="716"/>
    </row>
    <row r="350" s="717" customFormat="true" ht="14.25" hidden="true" customHeight="false" outlineLevel="0" collapsed="false">
      <c r="A350" s="716"/>
    </row>
    <row r="351" s="717" customFormat="true" ht="14.25" hidden="true" customHeight="false" outlineLevel="0" collapsed="false">
      <c r="A351" s="716"/>
    </row>
    <row r="352" s="717" customFormat="true" ht="14.25" hidden="true" customHeight="false" outlineLevel="0" collapsed="false">
      <c r="A352" s="716"/>
    </row>
    <row r="353" s="717" customFormat="true" ht="14.25" hidden="true" customHeight="false" outlineLevel="0" collapsed="false">
      <c r="A353" s="716"/>
    </row>
    <row r="354" s="717" customFormat="true" ht="14.25" hidden="true" customHeight="false" outlineLevel="0" collapsed="false">
      <c r="A354" s="716"/>
    </row>
    <row r="355" s="717" customFormat="true" ht="14.25" hidden="true" customHeight="false" outlineLevel="0" collapsed="false">
      <c r="A355" s="716"/>
    </row>
    <row r="356" s="717" customFormat="true" ht="14.25" hidden="true" customHeight="false" outlineLevel="0" collapsed="false">
      <c r="A356" s="716"/>
    </row>
    <row r="357" s="717" customFormat="true" ht="14.25" hidden="true" customHeight="false" outlineLevel="0" collapsed="false">
      <c r="A357" s="716"/>
    </row>
    <row r="358" s="717" customFormat="true" ht="14.25" hidden="true" customHeight="false" outlineLevel="0" collapsed="false">
      <c r="A358" s="716"/>
    </row>
    <row r="359" s="717" customFormat="true" ht="14.25" hidden="true" customHeight="false" outlineLevel="0" collapsed="false">
      <c r="A359" s="716"/>
    </row>
    <row r="360" s="717" customFormat="true" ht="14.25" hidden="true" customHeight="false" outlineLevel="0" collapsed="false">
      <c r="A360" s="716"/>
    </row>
    <row r="361" s="717" customFormat="true" ht="14.25" hidden="true" customHeight="false" outlineLevel="0" collapsed="false">
      <c r="A361" s="716"/>
    </row>
    <row r="362" s="717" customFormat="true" ht="14.25" hidden="true" customHeight="false" outlineLevel="0" collapsed="false">
      <c r="A362" s="716"/>
    </row>
    <row r="363" s="717" customFormat="true" ht="14.25" hidden="true" customHeight="false" outlineLevel="0" collapsed="false">
      <c r="A363" s="716"/>
    </row>
    <row r="364" s="717" customFormat="true" ht="14.25" hidden="true" customHeight="false" outlineLevel="0" collapsed="false">
      <c r="A364" s="716"/>
    </row>
    <row r="365" s="717" customFormat="true" ht="14.25" hidden="true" customHeight="false" outlineLevel="0" collapsed="false">
      <c r="A365" s="716"/>
    </row>
    <row r="366" s="717" customFormat="true" ht="14.25" hidden="true" customHeight="false" outlineLevel="0" collapsed="false">
      <c r="A366" s="716"/>
    </row>
    <row r="367" s="717" customFormat="true" ht="14.25" hidden="true" customHeight="false" outlineLevel="0" collapsed="false">
      <c r="A367" s="716"/>
    </row>
    <row r="368" s="717" customFormat="true" ht="14.25" hidden="true" customHeight="false" outlineLevel="0" collapsed="false">
      <c r="A368" s="716"/>
    </row>
    <row r="369" s="717" customFormat="true" ht="14.25" hidden="true" customHeight="false" outlineLevel="0" collapsed="false">
      <c r="A369" s="716"/>
    </row>
    <row r="370" s="717" customFormat="true" ht="14.25" hidden="true" customHeight="false" outlineLevel="0" collapsed="false">
      <c r="A370" s="716"/>
    </row>
    <row r="371" s="717" customFormat="true" ht="14.25" hidden="true" customHeight="false" outlineLevel="0" collapsed="false">
      <c r="A371" s="716"/>
    </row>
    <row r="372" s="717" customFormat="true" ht="14.25" hidden="true" customHeight="false" outlineLevel="0" collapsed="false">
      <c r="A372" s="716"/>
    </row>
    <row r="373" s="717" customFormat="true" ht="14.25" hidden="true" customHeight="false" outlineLevel="0" collapsed="false">
      <c r="A373" s="716"/>
    </row>
    <row r="374" s="717" customFormat="true" ht="14.25" hidden="true" customHeight="false" outlineLevel="0" collapsed="false">
      <c r="A374" s="716"/>
    </row>
    <row r="375" s="717" customFormat="true" ht="14.25" hidden="true" customHeight="false" outlineLevel="0" collapsed="false">
      <c r="A375" s="716"/>
    </row>
    <row r="376" s="717" customFormat="true" ht="14.25" hidden="true" customHeight="false" outlineLevel="0" collapsed="false">
      <c r="A376" s="716"/>
    </row>
    <row r="377" s="717" customFormat="true" ht="14.25" hidden="true" customHeight="false" outlineLevel="0" collapsed="false">
      <c r="A377" s="716"/>
    </row>
    <row r="378" s="717" customFormat="true" ht="14.25" hidden="true" customHeight="false" outlineLevel="0" collapsed="false">
      <c r="A378" s="716"/>
    </row>
    <row r="379" s="717" customFormat="true" ht="14.25" hidden="true" customHeight="false" outlineLevel="0" collapsed="false">
      <c r="A379" s="716"/>
    </row>
    <row r="380" s="717" customFormat="true" ht="14.25" hidden="true" customHeight="false" outlineLevel="0" collapsed="false">
      <c r="A380" s="716"/>
    </row>
    <row r="381" s="717" customFormat="true" ht="14.25" hidden="true" customHeight="false" outlineLevel="0" collapsed="false">
      <c r="A381" s="716"/>
    </row>
    <row r="382" s="717" customFormat="true" ht="14.25" hidden="true" customHeight="false" outlineLevel="0" collapsed="false">
      <c r="A382" s="716"/>
    </row>
    <row r="383" s="717" customFormat="true" ht="14.25" hidden="true" customHeight="false" outlineLevel="0" collapsed="false">
      <c r="A383" s="716"/>
    </row>
    <row r="384" s="717" customFormat="true" ht="14.25" hidden="true" customHeight="false" outlineLevel="0" collapsed="false">
      <c r="A384" s="716"/>
    </row>
    <row r="385" s="717" customFormat="true" ht="14.25" hidden="true" customHeight="false" outlineLevel="0" collapsed="false">
      <c r="A385" s="716"/>
    </row>
    <row r="386" s="717" customFormat="true" ht="14.25" hidden="true" customHeight="false" outlineLevel="0" collapsed="false">
      <c r="A386" s="716"/>
    </row>
    <row r="387" s="717" customFormat="true" ht="14.25" hidden="true" customHeight="false" outlineLevel="0" collapsed="false">
      <c r="A387" s="716"/>
    </row>
    <row r="388" s="717" customFormat="true" ht="14.25" hidden="true" customHeight="false" outlineLevel="0" collapsed="false">
      <c r="A388" s="716"/>
    </row>
    <row r="389" s="717" customFormat="true" ht="14.25" hidden="true" customHeight="false" outlineLevel="0" collapsed="false">
      <c r="A389" s="716"/>
    </row>
    <row r="390" s="717" customFormat="true" ht="14.25" hidden="true" customHeight="false" outlineLevel="0" collapsed="false">
      <c r="A390" s="716"/>
    </row>
    <row r="391" s="717" customFormat="true" ht="14.25" hidden="true" customHeight="false" outlineLevel="0" collapsed="false">
      <c r="A391" s="716"/>
    </row>
    <row r="392" s="717" customFormat="true" ht="14.25" hidden="true" customHeight="false" outlineLevel="0" collapsed="false">
      <c r="A392" s="716"/>
    </row>
    <row r="393" s="717" customFormat="true" ht="14.25" hidden="true" customHeight="false" outlineLevel="0" collapsed="false">
      <c r="A393" s="716"/>
    </row>
    <row r="394" s="717" customFormat="true" ht="14.25" hidden="true" customHeight="false" outlineLevel="0" collapsed="false">
      <c r="A394" s="716"/>
    </row>
    <row r="395" s="717" customFormat="true" ht="14.25" hidden="true" customHeight="false" outlineLevel="0" collapsed="false">
      <c r="A395" s="716"/>
    </row>
    <row r="396" s="717" customFormat="true" ht="14.25" hidden="true" customHeight="false" outlineLevel="0" collapsed="false">
      <c r="A396" s="716"/>
    </row>
    <row r="397" s="717" customFormat="true" ht="14.25" hidden="true" customHeight="false" outlineLevel="0" collapsed="false">
      <c r="A397" s="716"/>
    </row>
    <row r="398" s="717" customFormat="true" ht="14.25" hidden="true" customHeight="false" outlineLevel="0" collapsed="false">
      <c r="A398" s="716"/>
    </row>
    <row r="399" s="717" customFormat="true" ht="14.25" hidden="true" customHeight="false" outlineLevel="0" collapsed="false">
      <c r="A399" s="716"/>
    </row>
    <row r="400" s="717" customFormat="true" ht="14.25" hidden="true" customHeight="false" outlineLevel="0" collapsed="false">
      <c r="A400" s="716"/>
    </row>
    <row r="401" s="717" customFormat="true" ht="14.25" hidden="true" customHeight="false" outlineLevel="0" collapsed="false">
      <c r="A401" s="716"/>
    </row>
    <row r="402" s="717" customFormat="true" ht="14.25" hidden="true" customHeight="false" outlineLevel="0" collapsed="false">
      <c r="A402" s="716"/>
    </row>
    <row r="403" s="717" customFormat="true" ht="14.25" hidden="true" customHeight="false" outlineLevel="0" collapsed="false">
      <c r="A403" s="716"/>
    </row>
    <row r="404" s="717" customFormat="true" ht="14.25" hidden="true" customHeight="false" outlineLevel="0" collapsed="false">
      <c r="A404" s="716"/>
    </row>
    <row r="405" s="717" customFormat="true" ht="14.25" hidden="true" customHeight="false" outlineLevel="0" collapsed="false">
      <c r="A405" s="716"/>
    </row>
    <row r="406" s="717" customFormat="true" ht="14.25" hidden="true" customHeight="false" outlineLevel="0" collapsed="false">
      <c r="A406" s="716"/>
    </row>
    <row r="407" s="717" customFormat="true" ht="14.25" hidden="true" customHeight="false" outlineLevel="0" collapsed="false">
      <c r="A407" s="716"/>
    </row>
    <row r="408" s="717" customFormat="true" ht="14.25" hidden="true" customHeight="false" outlineLevel="0" collapsed="false">
      <c r="A408" s="716"/>
    </row>
    <row r="409" s="717" customFormat="true" ht="14.25" hidden="true" customHeight="false" outlineLevel="0" collapsed="false">
      <c r="A409" s="716"/>
    </row>
    <row r="410" s="717" customFormat="true" ht="14.25" hidden="true" customHeight="false" outlineLevel="0" collapsed="false">
      <c r="A410" s="716"/>
    </row>
    <row r="411" s="717" customFormat="true" ht="14.25" hidden="true" customHeight="false" outlineLevel="0" collapsed="false">
      <c r="A411" s="716"/>
    </row>
    <row r="412" s="717" customFormat="true" ht="14.25" hidden="true" customHeight="false" outlineLevel="0" collapsed="false">
      <c r="A412" s="716"/>
    </row>
    <row r="413" s="717" customFormat="true" ht="14.25" hidden="true" customHeight="false" outlineLevel="0" collapsed="false">
      <c r="A413" s="716"/>
    </row>
    <row r="414" s="717" customFormat="true" ht="14.25" hidden="true" customHeight="false" outlineLevel="0" collapsed="false">
      <c r="A414" s="716"/>
    </row>
    <row r="415" s="717" customFormat="true" ht="14.25" hidden="true" customHeight="false" outlineLevel="0" collapsed="false">
      <c r="A415" s="716"/>
    </row>
    <row r="416" s="717" customFormat="true" ht="14.25" hidden="true" customHeight="false" outlineLevel="0" collapsed="false">
      <c r="A416" s="716"/>
    </row>
    <row r="417" s="717" customFormat="true" ht="14.25" hidden="true" customHeight="false" outlineLevel="0" collapsed="false">
      <c r="A417" s="716"/>
    </row>
    <row r="418" s="717" customFormat="true" ht="14.25" hidden="true" customHeight="false" outlineLevel="0" collapsed="false">
      <c r="A418" s="716"/>
    </row>
    <row r="419" s="717" customFormat="true" ht="14.25" hidden="true" customHeight="false" outlineLevel="0" collapsed="false">
      <c r="A419" s="716"/>
    </row>
    <row r="420" s="717" customFormat="true" ht="14.25" hidden="true" customHeight="false" outlineLevel="0" collapsed="false">
      <c r="A420" s="716"/>
    </row>
    <row r="421" s="717" customFormat="true" ht="14.25" hidden="true" customHeight="false" outlineLevel="0" collapsed="false">
      <c r="A421" s="716"/>
    </row>
    <row r="422" s="717" customFormat="true" ht="14.25" hidden="true" customHeight="false" outlineLevel="0" collapsed="false">
      <c r="A422" s="716"/>
    </row>
    <row r="423" s="717" customFormat="true" ht="14.25" hidden="true" customHeight="false" outlineLevel="0" collapsed="false">
      <c r="A423" s="716"/>
    </row>
    <row r="424" s="717" customFormat="true" ht="14.25" hidden="true" customHeight="false" outlineLevel="0" collapsed="false">
      <c r="A424" s="716"/>
    </row>
    <row r="425" s="717" customFormat="true" ht="14.25" hidden="true" customHeight="false" outlineLevel="0" collapsed="false">
      <c r="A425" s="716"/>
    </row>
    <row r="426" s="717" customFormat="true" ht="14.25" hidden="true" customHeight="false" outlineLevel="0" collapsed="false">
      <c r="A426" s="716"/>
    </row>
    <row r="427" s="717" customFormat="true" ht="14.25" hidden="true" customHeight="false" outlineLevel="0" collapsed="false">
      <c r="A427" s="716"/>
    </row>
    <row r="428" s="717" customFormat="true" ht="14.25" hidden="true" customHeight="false" outlineLevel="0" collapsed="false">
      <c r="A428" s="716"/>
    </row>
    <row r="429" s="717" customFormat="true" ht="14.25" hidden="true" customHeight="false" outlineLevel="0" collapsed="false">
      <c r="A429" s="716"/>
    </row>
    <row r="430" s="717" customFormat="true" ht="14.25" hidden="true" customHeight="false" outlineLevel="0" collapsed="false">
      <c r="A430" s="716"/>
    </row>
    <row r="431" s="717" customFormat="true" ht="14.25" hidden="true" customHeight="false" outlineLevel="0" collapsed="false">
      <c r="A431" s="716"/>
    </row>
    <row r="432" s="717" customFormat="true" ht="14.25" hidden="true" customHeight="false" outlineLevel="0" collapsed="false">
      <c r="A432" s="716"/>
    </row>
    <row r="433" s="717" customFormat="true" ht="14.25" hidden="true" customHeight="false" outlineLevel="0" collapsed="false">
      <c r="A433" s="716"/>
    </row>
    <row r="434" s="717" customFormat="true" ht="14.25" hidden="true" customHeight="false" outlineLevel="0" collapsed="false">
      <c r="A434" s="716"/>
    </row>
    <row r="435" s="717" customFormat="true" ht="14.25" hidden="true" customHeight="false" outlineLevel="0" collapsed="false">
      <c r="A435" s="716"/>
    </row>
    <row r="436" s="717" customFormat="true" ht="14.25" hidden="true" customHeight="false" outlineLevel="0" collapsed="false">
      <c r="A436" s="716"/>
    </row>
    <row r="437" s="717" customFormat="true" ht="14.25" hidden="true" customHeight="false" outlineLevel="0" collapsed="false">
      <c r="A437" s="716"/>
    </row>
    <row r="438" s="717" customFormat="true" ht="14.25" hidden="true" customHeight="false" outlineLevel="0" collapsed="false">
      <c r="A438" s="716"/>
    </row>
    <row r="439" s="717" customFormat="true" ht="14.25" hidden="true" customHeight="false" outlineLevel="0" collapsed="false">
      <c r="A439" s="716"/>
    </row>
    <row r="440" s="717" customFormat="true" ht="14.25" hidden="true" customHeight="false" outlineLevel="0" collapsed="false">
      <c r="A440" s="716"/>
    </row>
    <row r="441" s="717" customFormat="true" ht="14.25" hidden="true" customHeight="false" outlineLevel="0" collapsed="false">
      <c r="A441" s="716"/>
    </row>
    <row r="442" s="717" customFormat="true" ht="14.25" hidden="true" customHeight="false" outlineLevel="0" collapsed="false">
      <c r="A442" s="716"/>
    </row>
    <row r="443" s="717" customFormat="true" ht="14.25" hidden="true" customHeight="false" outlineLevel="0" collapsed="false">
      <c r="A443" s="716"/>
    </row>
    <row r="444" s="717" customFormat="true" ht="14.25" hidden="true" customHeight="false" outlineLevel="0" collapsed="false">
      <c r="A444" s="716"/>
    </row>
    <row r="445" s="717" customFormat="true" ht="14.25" hidden="true" customHeight="false" outlineLevel="0" collapsed="false">
      <c r="A445" s="716"/>
    </row>
    <row r="446" s="717" customFormat="true" ht="14.25" hidden="true" customHeight="false" outlineLevel="0" collapsed="false">
      <c r="A446" s="716"/>
    </row>
    <row r="447" s="717" customFormat="true" ht="14.25" hidden="true" customHeight="false" outlineLevel="0" collapsed="false">
      <c r="A447" s="716"/>
    </row>
    <row r="448" s="717" customFormat="true" ht="14.25" hidden="true" customHeight="false" outlineLevel="0" collapsed="false">
      <c r="A448" s="716"/>
    </row>
    <row r="449" s="717" customFormat="true" ht="14.25" hidden="true" customHeight="false" outlineLevel="0" collapsed="false">
      <c r="A449" s="716"/>
    </row>
    <row r="450" s="717" customFormat="true" ht="14.25" hidden="true" customHeight="false" outlineLevel="0" collapsed="false">
      <c r="A450" s="716"/>
    </row>
    <row r="451" s="717" customFormat="true" ht="14.25" hidden="true" customHeight="false" outlineLevel="0" collapsed="false">
      <c r="A451" s="716"/>
    </row>
    <row r="452" s="717" customFormat="true" ht="14.25" hidden="true" customHeight="false" outlineLevel="0" collapsed="false">
      <c r="A452" s="716"/>
    </row>
    <row r="453" s="717" customFormat="true" ht="14.25" hidden="true" customHeight="false" outlineLevel="0" collapsed="false">
      <c r="A453" s="716"/>
    </row>
    <row r="454" s="717" customFormat="true" ht="14.25" hidden="true" customHeight="false" outlineLevel="0" collapsed="false">
      <c r="A454" s="716"/>
    </row>
    <row r="455" s="717" customFormat="true" ht="14.25" hidden="true" customHeight="false" outlineLevel="0" collapsed="false">
      <c r="A455" s="716"/>
    </row>
    <row r="456" s="717" customFormat="true" ht="14.25" hidden="true" customHeight="false" outlineLevel="0" collapsed="false">
      <c r="A456" s="716"/>
    </row>
    <row r="457" s="717" customFormat="true" ht="14.25" hidden="true" customHeight="false" outlineLevel="0" collapsed="false">
      <c r="A457" s="716"/>
    </row>
    <row r="458" s="717" customFormat="true" ht="14.25" hidden="true" customHeight="false" outlineLevel="0" collapsed="false">
      <c r="A458" s="716"/>
    </row>
    <row r="459" s="717" customFormat="true" ht="14.25" hidden="true" customHeight="false" outlineLevel="0" collapsed="false">
      <c r="A459" s="716"/>
    </row>
    <row r="460" s="717" customFormat="true" ht="14.25" hidden="true" customHeight="false" outlineLevel="0" collapsed="false">
      <c r="A460" s="716"/>
    </row>
    <row r="461" s="717" customFormat="true" ht="14.25" hidden="true" customHeight="false" outlineLevel="0" collapsed="false">
      <c r="A461" s="716"/>
    </row>
    <row r="462" s="717" customFormat="true" ht="14.25" hidden="true" customHeight="false" outlineLevel="0" collapsed="false">
      <c r="A462" s="716"/>
    </row>
    <row r="463" s="717" customFormat="true" ht="14.25" hidden="true" customHeight="false" outlineLevel="0" collapsed="false">
      <c r="A463" s="716"/>
    </row>
    <row r="464" s="717" customFormat="true" ht="14.25" hidden="true" customHeight="false" outlineLevel="0" collapsed="false">
      <c r="A464" s="716"/>
    </row>
    <row r="465" s="717" customFormat="true" ht="14.25" hidden="true" customHeight="false" outlineLevel="0" collapsed="false">
      <c r="A465" s="716"/>
    </row>
    <row r="466" s="717" customFormat="true" ht="14.25" hidden="true" customHeight="false" outlineLevel="0" collapsed="false">
      <c r="A466" s="716"/>
    </row>
    <row r="467" s="717" customFormat="true" ht="14.25" hidden="true" customHeight="false" outlineLevel="0" collapsed="false">
      <c r="A467" s="716"/>
    </row>
    <row r="468" s="717" customFormat="true" ht="14.25" hidden="true" customHeight="false" outlineLevel="0" collapsed="false">
      <c r="A468" s="716"/>
    </row>
    <row r="469" s="717" customFormat="true" ht="14.25" hidden="true" customHeight="false" outlineLevel="0" collapsed="false">
      <c r="A469" s="716"/>
    </row>
    <row r="470" s="717" customFormat="true" ht="14.25" hidden="true" customHeight="false" outlineLevel="0" collapsed="false">
      <c r="A470" s="716"/>
    </row>
    <row r="471" s="717" customFormat="true" ht="14.25" hidden="true" customHeight="false" outlineLevel="0" collapsed="false">
      <c r="A471" s="716"/>
    </row>
    <row r="472" s="717" customFormat="true" ht="14.25" hidden="true" customHeight="false" outlineLevel="0" collapsed="false">
      <c r="A472" s="716"/>
    </row>
    <row r="473" s="717" customFormat="true" ht="14.25" hidden="true" customHeight="false" outlineLevel="0" collapsed="false">
      <c r="A473" s="716"/>
    </row>
    <row r="474" s="717" customFormat="true" ht="14.25" hidden="true" customHeight="false" outlineLevel="0" collapsed="false">
      <c r="A474" s="716"/>
    </row>
    <row r="475" s="717" customFormat="true" ht="14.25" hidden="true" customHeight="false" outlineLevel="0" collapsed="false">
      <c r="A475" s="716"/>
    </row>
    <row r="476" s="717" customFormat="true" ht="14.25" hidden="true" customHeight="false" outlineLevel="0" collapsed="false">
      <c r="A476" s="716"/>
    </row>
    <row r="477" s="717" customFormat="true" ht="14.25" hidden="true" customHeight="false" outlineLevel="0" collapsed="false">
      <c r="A477" s="716"/>
    </row>
    <row r="478" s="717" customFormat="true" ht="14.25" hidden="true" customHeight="false" outlineLevel="0" collapsed="false">
      <c r="A478" s="716"/>
    </row>
    <row r="479" s="717" customFormat="true" ht="14.25" hidden="true" customHeight="false" outlineLevel="0" collapsed="false">
      <c r="A479" s="716"/>
    </row>
    <row r="480" s="717" customFormat="true" ht="14.25" hidden="true" customHeight="false" outlineLevel="0" collapsed="false">
      <c r="A480" s="716"/>
    </row>
    <row r="481" s="717" customFormat="true" ht="14.25" hidden="true" customHeight="false" outlineLevel="0" collapsed="false">
      <c r="A481" s="716"/>
    </row>
    <row r="482" s="717" customFormat="true" ht="14.25" hidden="true" customHeight="false" outlineLevel="0" collapsed="false">
      <c r="A482" s="716"/>
    </row>
    <row r="483" s="717" customFormat="true" ht="14.25" hidden="true" customHeight="false" outlineLevel="0" collapsed="false">
      <c r="A483" s="716"/>
    </row>
    <row r="484" s="717" customFormat="true" ht="14.25" hidden="true" customHeight="false" outlineLevel="0" collapsed="false">
      <c r="A484" s="716"/>
    </row>
    <row r="485" s="717" customFormat="true" ht="14.25" hidden="true" customHeight="false" outlineLevel="0" collapsed="false">
      <c r="A485" s="716"/>
    </row>
    <row r="486" s="717" customFormat="true" ht="14.25" hidden="true" customHeight="false" outlineLevel="0" collapsed="false">
      <c r="A486" s="716"/>
    </row>
    <row r="487" s="717" customFormat="true" ht="14.25" hidden="true" customHeight="false" outlineLevel="0" collapsed="false">
      <c r="A487" s="716"/>
    </row>
    <row r="488" s="717" customFormat="true" ht="14.25" hidden="true" customHeight="false" outlineLevel="0" collapsed="false">
      <c r="A488" s="716"/>
    </row>
    <row r="489" s="717" customFormat="true" ht="14.25" hidden="true" customHeight="false" outlineLevel="0" collapsed="false">
      <c r="A489" s="716"/>
    </row>
    <row r="490" s="717" customFormat="true" ht="14.25" hidden="true" customHeight="false" outlineLevel="0" collapsed="false">
      <c r="A490" s="716"/>
    </row>
    <row r="491" s="717" customFormat="true" ht="14.25" hidden="true" customHeight="false" outlineLevel="0" collapsed="false">
      <c r="A491" s="716"/>
    </row>
    <row r="492" s="717" customFormat="true" ht="14.25" hidden="true" customHeight="false" outlineLevel="0" collapsed="false">
      <c r="A492" s="716"/>
    </row>
    <row r="493" s="717" customFormat="true" ht="14.25" hidden="true" customHeight="false" outlineLevel="0" collapsed="false">
      <c r="A493" s="716"/>
    </row>
    <row r="494" s="717" customFormat="true" ht="14.25" hidden="true" customHeight="false" outlineLevel="0" collapsed="false">
      <c r="A494" s="716"/>
    </row>
    <row r="495" s="717" customFormat="true" ht="14.25" hidden="true" customHeight="false" outlineLevel="0" collapsed="false">
      <c r="A495" s="716"/>
    </row>
    <row r="496" s="717" customFormat="true" ht="14.25" hidden="true" customHeight="false" outlineLevel="0" collapsed="false">
      <c r="A496" s="716"/>
    </row>
    <row r="497" s="717" customFormat="true" ht="14.25" hidden="true" customHeight="false" outlineLevel="0" collapsed="false">
      <c r="A497" s="716"/>
    </row>
    <row r="498" s="717" customFormat="true" ht="14.25" hidden="true" customHeight="false" outlineLevel="0" collapsed="false">
      <c r="A498" s="716"/>
    </row>
    <row r="499" s="717" customFormat="true" ht="14.25" hidden="true" customHeight="false" outlineLevel="0" collapsed="false">
      <c r="A499" s="716"/>
    </row>
    <row r="500" s="717" customFormat="true" ht="14.25" hidden="true" customHeight="false" outlineLevel="0" collapsed="false">
      <c r="A500" s="716"/>
    </row>
    <row r="501" s="717" customFormat="true" ht="14.25" hidden="true" customHeight="false" outlineLevel="0" collapsed="false">
      <c r="A501" s="716"/>
    </row>
    <row r="502" s="717" customFormat="true" ht="14.25" hidden="true" customHeight="false" outlineLevel="0" collapsed="false">
      <c r="A502" s="716"/>
    </row>
    <row r="503" s="717" customFormat="true" ht="14.25" hidden="true" customHeight="false" outlineLevel="0" collapsed="false">
      <c r="A503" s="716"/>
    </row>
    <row r="504" s="717" customFormat="true" ht="14.25" hidden="true" customHeight="false" outlineLevel="0" collapsed="false">
      <c r="A504" s="716"/>
    </row>
    <row r="505" s="717" customFormat="true" ht="14.25" hidden="true" customHeight="false" outlineLevel="0" collapsed="false">
      <c r="A505" s="716"/>
    </row>
    <row r="506" s="717" customFormat="true" ht="14.25" hidden="true" customHeight="false" outlineLevel="0" collapsed="false">
      <c r="A506" s="716"/>
    </row>
    <row r="507" s="717" customFormat="true" ht="14.25" hidden="true" customHeight="false" outlineLevel="0" collapsed="false">
      <c r="A507" s="716"/>
    </row>
    <row r="508" s="717" customFormat="true" ht="14.25" hidden="true" customHeight="false" outlineLevel="0" collapsed="false">
      <c r="A508" s="716"/>
    </row>
    <row r="509" s="717" customFormat="true" ht="14.25" hidden="true" customHeight="false" outlineLevel="0" collapsed="false">
      <c r="A509" s="716"/>
    </row>
    <row r="510" s="717" customFormat="true" ht="14.25" hidden="true" customHeight="false" outlineLevel="0" collapsed="false">
      <c r="A510" s="716"/>
    </row>
    <row r="511" s="717" customFormat="true" ht="14.25" hidden="true" customHeight="false" outlineLevel="0" collapsed="false">
      <c r="A511" s="716"/>
    </row>
    <row r="512" s="717" customFormat="true" ht="14.25" hidden="true" customHeight="false" outlineLevel="0" collapsed="false">
      <c r="A512" s="716"/>
    </row>
    <row r="513" s="717" customFormat="true" ht="14.25" hidden="true" customHeight="false" outlineLevel="0" collapsed="false">
      <c r="A513" s="716"/>
    </row>
    <row r="514" s="717" customFormat="true" ht="14.25" hidden="true" customHeight="false" outlineLevel="0" collapsed="false">
      <c r="A514" s="716"/>
    </row>
    <row r="515" s="717" customFormat="true" ht="14.25" hidden="true" customHeight="false" outlineLevel="0" collapsed="false">
      <c r="A515" s="716"/>
    </row>
    <row r="516" s="717" customFormat="true" ht="14.25" hidden="true" customHeight="false" outlineLevel="0" collapsed="false">
      <c r="A516" s="716"/>
    </row>
    <row r="517" s="717" customFormat="true" ht="14.25" hidden="true" customHeight="false" outlineLevel="0" collapsed="false">
      <c r="A517" s="716"/>
    </row>
    <row r="518" s="717" customFormat="true" ht="14.25" hidden="true" customHeight="false" outlineLevel="0" collapsed="false">
      <c r="A518" s="716"/>
    </row>
    <row r="519" s="717" customFormat="true" ht="14.25" hidden="true" customHeight="false" outlineLevel="0" collapsed="false">
      <c r="A519" s="716"/>
    </row>
    <row r="520" s="717" customFormat="true" ht="14.25" hidden="true" customHeight="false" outlineLevel="0" collapsed="false">
      <c r="A520" s="716"/>
    </row>
    <row r="521" s="717" customFormat="true" ht="14.25" hidden="true" customHeight="false" outlineLevel="0" collapsed="false">
      <c r="A521" s="716"/>
    </row>
    <row r="522" s="717" customFormat="true" ht="14.25" hidden="true" customHeight="false" outlineLevel="0" collapsed="false">
      <c r="A522" s="716"/>
    </row>
    <row r="523" s="717" customFormat="true" ht="14.25" hidden="true" customHeight="false" outlineLevel="0" collapsed="false">
      <c r="A523" s="716"/>
    </row>
    <row r="524" s="717" customFormat="true" ht="14.25" hidden="true" customHeight="false" outlineLevel="0" collapsed="false">
      <c r="A524" s="716"/>
    </row>
    <row r="525" s="717" customFormat="true" ht="14.25" hidden="true" customHeight="false" outlineLevel="0" collapsed="false">
      <c r="A525" s="716"/>
    </row>
    <row r="526" s="717" customFormat="true" ht="14.25" hidden="true" customHeight="false" outlineLevel="0" collapsed="false">
      <c r="A526" s="716"/>
    </row>
    <row r="527" s="717" customFormat="true" ht="14.25" hidden="true" customHeight="false" outlineLevel="0" collapsed="false">
      <c r="A527" s="716"/>
    </row>
    <row r="528" s="717" customFormat="true" ht="14.25" hidden="true" customHeight="false" outlineLevel="0" collapsed="false">
      <c r="A528" s="716"/>
    </row>
    <row r="529" s="717" customFormat="true" ht="14.25" hidden="true" customHeight="false" outlineLevel="0" collapsed="false">
      <c r="A529" s="716"/>
    </row>
    <row r="530" s="717" customFormat="true" ht="14.25" hidden="true" customHeight="false" outlineLevel="0" collapsed="false">
      <c r="A530" s="716"/>
    </row>
    <row r="531" s="717" customFormat="true" ht="14.25" hidden="true" customHeight="false" outlineLevel="0" collapsed="false">
      <c r="A531" s="716"/>
    </row>
    <row r="532" s="717" customFormat="true" ht="14.25" hidden="true" customHeight="false" outlineLevel="0" collapsed="false">
      <c r="A532" s="716"/>
    </row>
    <row r="533" s="717" customFormat="true" ht="14.25" hidden="true" customHeight="false" outlineLevel="0" collapsed="false">
      <c r="A533" s="716"/>
    </row>
    <row r="534" s="717" customFormat="true" ht="14.25" hidden="true" customHeight="false" outlineLevel="0" collapsed="false">
      <c r="A534" s="716"/>
    </row>
    <row r="535" s="717" customFormat="true" ht="14.25" hidden="true" customHeight="false" outlineLevel="0" collapsed="false">
      <c r="A535" s="716"/>
    </row>
    <row r="536" s="717" customFormat="true" ht="14.25" hidden="true" customHeight="false" outlineLevel="0" collapsed="false">
      <c r="A536" s="716"/>
    </row>
    <row r="537" s="717" customFormat="true" ht="14.25" hidden="true" customHeight="false" outlineLevel="0" collapsed="false">
      <c r="A537" s="716"/>
    </row>
    <row r="538" s="717" customFormat="true" ht="14.25" hidden="true" customHeight="false" outlineLevel="0" collapsed="false">
      <c r="A538" s="716"/>
    </row>
    <row r="539" s="717" customFormat="true" ht="14.25" hidden="true" customHeight="false" outlineLevel="0" collapsed="false">
      <c r="A539" s="716"/>
    </row>
    <row r="540" s="717" customFormat="true" ht="14.25" hidden="true" customHeight="false" outlineLevel="0" collapsed="false">
      <c r="A540" s="716"/>
    </row>
    <row r="541" s="717" customFormat="true" ht="14.25" hidden="true" customHeight="false" outlineLevel="0" collapsed="false">
      <c r="A541" s="716"/>
    </row>
    <row r="542" s="717" customFormat="true" ht="14.25" hidden="true" customHeight="false" outlineLevel="0" collapsed="false">
      <c r="A542" s="716"/>
    </row>
    <row r="543" s="717" customFormat="true" ht="14.25" hidden="true" customHeight="false" outlineLevel="0" collapsed="false">
      <c r="A543" s="716"/>
    </row>
    <row r="544" s="717" customFormat="true" ht="14.25" hidden="true" customHeight="false" outlineLevel="0" collapsed="false">
      <c r="A544" s="716"/>
    </row>
    <row r="545" s="717" customFormat="true" ht="14.25" hidden="true" customHeight="false" outlineLevel="0" collapsed="false">
      <c r="A545" s="716"/>
    </row>
    <row r="546" s="717" customFormat="true" ht="14.25" hidden="true" customHeight="false" outlineLevel="0" collapsed="false">
      <c r="A546" s="716"/>
    </row>
    <row r="547" s="717" customFormat="true" ht="14.25" hidden="true" customHeight="false" outlineLevel="0" collapsed="false">
      <c r="A547" s="716"/>
    </row>
    <row r="548" s="717" customFormat="true" ht="14.25" hidden="true" customHeight="false" outlineLevel="0" collapsed="false">
      <c r="A548" s="716"/>
    </row>
    <row r="549" s="717" customFormat="true" ht="14.25" hidden="true" customHeight="false" outlineLevel="0" collapsed="false">
      <c r="A549" s="716"/>
    </row>
    <row r="550" s="717" customFormat="true" ht="14.25" hidden="true" customHeight="false" outlineLevel="0" collapsed="false">
      <c r="A550" s="716"/>
    </row>
    <row r="551" s="717" customFormat="true" ht="14.25" hidden="true" customHeight="false" outlineLevel="0" collapsed="false">
      <c r="A551" s="716"/>
    </row>
    <row r="552" s="717" customFormat="true" ht="14.25" hidden="true" customHeight="false" outlineLevel="0" collapsed="false">
      <c r="A552" s="716"/>
    </row>
    <row r="553" s="717" customFormat="true" ht="14.25" hidden="true" customHeight="false" outlineLevel="0" collapsed="false">
      <c r="A553" s="716"/>
    </row>
    <row r="554" s="717" customFormat="true" ht="14.25" hidden="true" customHeight="false" outlineLevel="0" collapsed="false">
      <c r="A554" s="716"/>
    </row>
    <row r="555" s="717" customFormat="true" ht="14.25" hidden="true" customHeight="false" outlineLevel="0" collapsed="false">
      <c r="A555" s="716"/>
    </row>
    <row r="556" s="717" customFormat="true" ht="14.25" hidden="true" customHeight="false" outlineLevel="0" collapsed="false">
      <c r="A556" s="716"/>
    </row>
    <row r="557" s="717" customFormat="true" ht="14.25" hidden="true" customHeight="false" outlineLevel="0" collapsed="false">
      <c r="A557" s="716"/>
    </row>
    <row r="558" s="717" customFormat="true" ht="14.25" hidden="true" customHeight="false" outlineLevel="0" collapsed="false">
      <c r="A558" s="716"/>
    </row>
    <row r="559" s="717" customFormat="true" ht="14.25" hidden="true" customHeight="false" outlineLevel="0" collapsed="false">
      <c r="A559" s="716"/>
    </row>
    <row r="560" s="717" customFormat="true" ht="14.25" hidden="true" customHeight="false" outlineLevel="0" collapsed="false">
      <c r="A560" s="716"/>
    </row>
    <row r="561" s="717" customFormat="true" ht="14.25" hidden="true" customHeight="false" outlineLevel="0" collapsed="false">
      <c r="A561" s="716"/>
    </row>
    <row r="562" s="717" customFormat="true" ht="14.25" hidden="true" customHeight="false" outlineLevel="0" collapsed="false">
      <c r="A562" s="716"/>
    </row>
    <row r="563" s="717" customFormat="true" ht="14.25" hidden="true" customHeight="false" outlineLevel="0" collapsed="false">
      <c r="A563" s="716"/>
    </row>
    <row r="564" s="717" customFormat="true" ht="14.25" hidden="true" customHeight="false" outlineLevel="0" collapsed="false">
      <c r="A564" s="716"/>
    </row>
    <row r="565" s="717" customFormat="true" ht="14.25" hidden="true" customHeight="false" outlineLevel="0" collapsed="false">
      <c r="A565" s="716"/>
    </row>
    <row r="566" s="717" customFormat="true" ht="14.25" hidden="true" customHeight="false" outlineLevel="0" collapsed="false">
      <c r="A566" s="716"/>
    </row>
    <row r="567" s="717" customFormat="true" ht="14.25" hidden="true" customHeight="false" outlineLevel="0" collapsed="false">
      <c r="A567" s="716"/>
    </row>
    <row r="568" s="717" customFormat="true" ht="14.25" hidden="true" customHeight="false" outlineLevel="0" collapsed="false">
      <c r="A568" s="716"/>
    </row>
    <row r="569" s="717" customFormat="true" ht="14.25" hidden="true" customHeight="false" outlineLevel="0" collapsed="false">
      <c r="A569" s="716"/>
    </row>
    <row r="570" s="717" customFormat="true" ht="14.25" hidden="true" customHeight="false" outlineLevel="0" collapsed="false">
      <c r="A570" s="716"/>
    </row>
    <row r="571" s="717" customFormat="true" ht="14.25" hidden="true" customHeight="false" outlineLevel="0" collapsed="false">
      <c r="A571" s="716"/>
    </row>
    <row r="572" s="717" customFormat="true" ht="14.25" hidden="true" customHeight="false" outlineLevel="0" collapsed="false">
      <c r="A572" s="716"/>
    </row>
    <row r="573" s="717" customFormat="true" ht="14.25" hidden="true" customHeight="false" outlineLevel="0" collapsed="false">
      <c r="A573" s="716"/>
    </row>
    <row r="574" s="717" customFormat="true" ht="14.25" hidden="true" customHeight="false" outlineLevel="0" collapsed="false">
      <c r="A574" s="716"/>
    </row>
    <row r="575" s="717" customFormat="true" ht="14.25" hidden="true" customHeight="false" outlineLevel="0" collapsed="false">
      <c r="A575" s="716"/>
    </row>
    <row r="576" s="717" customFormat="true" ht="14.25" hidden="true" customHeight="false" outlineLevel="0" collapsed="false">
      <c r="A576" s="716"/>
    </row>
    <row r="577" s="717" customFormat="true" ht="14.25" hidden="true" customHeight="false" outlineLevel="0" collapsed="false">
      <c r="A577" s="716"/>
    </row>
    <row r="578" s="717" customFormat="true" ht="14.25" hidden="true" customHeight="false" outlineLevel="0" collapsed="false">
      <c r="A578" s="716"/>
    </row>
    <row r="579" s="717" customFormat="true" ht="14.25" hidden="true" customHeight="false" outlineLevel="0" collapsed="false">
      <c r="A579" s="716"/>
    </row>
    <row r="580" s="717" customFormat="true" ht="14.25" hidden="true" customHeight="false" outlineLevel="0" collapsed="false">
      <c r="A580" s="716"/>
    </row>
    <row r="581" s="717" customFormat="true" ht="14.25" hidden="true" customHeight="false" outlineLevel="0" collapsed="false">
      <c r="A581" s="716"/>
    </row>
    <row r="582" s="717" customFormat="true" ht="14.25" hidden="true" customHeight="false" outlineLevel="0" collapsed="false">
      <c r="A582" s="716"/>
    </row>
    <row r="583" s="717" customFormat="true" ht="14.25" hidden="true" customHeight="false" outlineLevel="0" collapsed="false">
      <c r="A583" s="716"/>
    </row>
    <row r="584" s="717" customFormat="true" ht="14.25" hidden="true" customHeight="false" outlineLevel="0" collapsed="false">
      <c r="A584" s="716"/>
    </row>
    <row r="585" s="717" customFormat="true" ht="14.25" hidden="true" customHeight="false" outlineLevel="0" collapsed="false">
      <c r="A585" s="716"/>
    </row>
    <row r="586" s="717" customFormat="true" ht="14.25" hidden="true" customHeight="false" outlineLevel="0" collapsed="false">
      <c r="A586" s="716"/>
    </row>
    <row r="587" s="717" customFormat="true" ht="14.25" hidden="true" customHeight="false" outlineLevel="0" collapsed="false">
      <c r="A587" s="716"/>
    </row>
    <row r="588" s="717" customFormat="true" ht="14.25" hidden="true" customHeight="false" outlineLevel="0" collapsed="false">
      <c r="A588" s="716"/>
    </row>
    <row r="589" s="717" customFormat="true" ht="14.25" hidden="true" customHeight="false" outlineLevel="0" collapsed="false">
      <c r="A589" s="716"/>
    </row>
    <row r="590" s="717" customFormat="true" ht="14.25" hidden="true" customHeight="false" outlineLevel="0" collapsed="false">
      <c r="A590" s="716"/>
    </row>
    <row r="591" s="717" customFormat="true" ht="14.25" hidden="true" customHeight="false" outlineLevel="0" collapsed="false">
      <c r="A591" s="716"/>
    </row>
    <row r="592" s="717" customFormat="true" ht="14.25" hidden="true" customHeight="false" outlineLevel="0" collapsed="false">
      <c r="A592" s="716"/>
    </row>
    <row r="593" s="717" customFormat="true" ht="14.25" hidden="true" customHeight="false" outlineLevel="0" collapsed="false">
      <c r="A593" s="716"/>
    </row>
    <row r="594" s="717" customFormat="true" ht="14.25" hidden="true" customHeight="false" outlineLevel="0" collapsed="false">
      <c r="A594" s="716"/>
    </row>
    <row r="595" s="717" customFormat="true" ht="14.25" hidden="true" customHeight="false" outlineLevel="0" collapsed="false">
      <c r="A595" s="716"/>
    </row>
    <row r="596" s="717" customFormat="true" ht="14.25" hidden="true" customHeight="false" outlineLevel="0" collapsed="false">
      <c r="A596" s="716"/>
    </row>
    <row r="597" s="717" customFormat="true" ht="14.25" hidden="true" customHeight="false" outlineLevel="0" collapsed="false">
      <c r="A597" s="716"/>
    </row>
    <row r="598" s="717" customFormat="true" ht="14.25" hidden="true" customHeight="false" outlineLevel="0" collapsed="false">
      <c r="A598" s="716"/>
    </row>
    <row r="599" s="717" customFormat="true" ht="14.25" hidden="true" customHeight="false" outlineLevel="0" collapsed="false">
      <c r="A599" s="716"/>
    </row>
    <row r="600" s="717" customFormat="true" ht="14.25" hidden="true" customHeight="false" outlineLevel="0" collapsed="false">
      <c r="A600" s="716"/>
    </row>
    <row r="601" s="717" customFormat="true" ht="14.25" hidden="true" customHeight="false" outlineLevel="0" collapsed="false">
      <c r="A601" s="716"/>
    </row>
    <row r="602" s="717" customFormat="true" ht="14.25" hidden="true" customHeight="false" outlineLevel="0" collapsed="false">
      <c r="A602" s="716"/>
    </row>
    <row r="603" s="717" customFormat="true" ht="14.25" hidden="true" customHeight="false" outlineLevel="0" collapsed="false">
      <c r="A603" s="716"/>
    </row>
    <row r="604" s="717" customFormat="true" ht="14.25" hidden="true" customHeight="false" outlineLevel="0" collapsed="false">
      <c r="A604" s="716"/>
    </row>
    <row r="605" s="717" customFormat="true" ht="14.25" hidden="true" customHeight="false" outlineLevel="0" collapsed="false">
      <c r="A605" s="716"/>
    </row>
    <row r="606" s="717" customFormat="true" ht="14.25" hidden="true" customHeight="false" outlineLevel="0" collapsed="false">
      <c r="A606" s="716"/>
    </row>
    <row r="607" s="717" customFormat="true" ht="14.25" hidden="true" customHeight="false" outlineLevel="0" collapsed="false">
      <c r="A607" s="716"/>
    </row>
    <row r="608" s="717" customFormat="true" ht="14.25" hidden="true" customHeight="false" outlineLevel="0" collapsed="false">
      <c r="A608" s="716"/>
    </row>
    <row r="609" s="717" customFormat="true" ht="14.25" hidden="true" customHeight="false" outlineLevel="0" collapsed="false">
      <c r="A609" s="716"/>
    </row>
    <row r="610" s="717" customFormat="true" ht="14.25" hidden="true" customHeight="false" outlineLevel="0" collapsed="false">
      <c r="A610" s="716"/>
    </row>
    <row r="611" s="717" customFormat="true" ht="14.25" hidden="true" customHeight="false" outlineLevel="0" collapsed="false">
      <c r="A611" s="716"/>
    </row>
    <row r="612" s="717" customFormat="true" ht="14.25" hidden="true" customHeight="false" outlineLevel="0" collapsed="false">
      <c r="A612" s="716"/>
    </row>
    <row r="613" s="717" customFormat="true" ht="14.25" hidden="true" customHeight="false" outlineLevel="0" collapsed="false">
      <c r="A613" s="716"/>
    </row>
    <row r="614" s="717" customFormat="true" ht="14.25" hidden="true" customHeight="false" outlineLevel="0" collapsed="false">
      <c r="A614" s="716"/>
    </row>
    <row r="615" s="717" customFormat="true" ht="14.25" hidden="true" customHeight="false" outlineLevel="0" collapsed="false">
      <c r="A615" s="716"/>
    </row>
    <row r="616" s="717" customFormat="true" ht="14.25" hidden="true" customHeight="false" outlineLevel="0" collapsed="false">
      <c r="A616" s="716"/>
    </row>
    <row r="617" s="717" customFormat="true" ht="14.25" hidden="true" customHeight="false" outlineLevel="0" collapsed="false">
      <c r="A617" s="716"/>
    </row>
    <row r="618" s="717" customFormat="true" ht="14.25" hidden="true" customHeight="false" outlineLevel="0" collapsed="false">
      <c r="A618" s="716"/>
    </row>
    <row r="619" s="717" customFormat="true" ht="14.25" hidden="true" customHeight="false" outlineLevel="0" collapsed="false">
      <c r="A619" s="716"/>
    </row>
    <row r="620" s="717" customFormat="true" ht="14.25" hidden="true" customHeight="false" outlineLevel="0" collapsed="false">
      <c r="A620" s="716"/>
    </row>
    <row r="621" s="717" customFormat="true" ht="14.25" hidden="true" customHeight="false" outlineLevel="0" collapsed="false">
      <c r="A621" s="716"/>
    </row>
    <row r="622" s="717" customFormat="true" ht="14.25" hidden="true" customHeight="false" outlineLevel="0" collapsed="false">
      <c r="A622" s="716"/>
    </row>
    <row r="623" s="717" customFormat="true" ht="14.25" hidden="true" customHeight="false" outlineLevel="0" collapsed="false">
      <c r="A623" s="716"/>
    </row>
    <row r="624" s="717" customFormat="true" ht="14.25" hidden="true" customHeight="false" outlineLevel="0" collapsed="false">
      <c r="A624" s="716"/>
    </row>
    <row r="625" s="717" customFormat="true" ht="14.25" hidden="true" customHeight="false" outlineLevel="0" collapsed="false">
      <c r="A625" s="716"/>
    </row>
    <row r="626" s="717" customFormat="true" ht="14.25" hidden="true" customHeight="false" outlineLevel="0" collapsed="false">
      <c r="A626" s="716"/>
    </row>
    <row r="627" s="717" customFormat="true" ht="14.25" hidden="true" customHeight="false" outlineLevel="0" collapsed="false">
      <c r="A627" s="716"/>
    </row>
    <row r="628" s="717" customFormat="true" ht="14.25" hidden="true" customHeight="false" outlineLevel="0" collapsed="false">
      <c r="A628" s="716"/>
    </row>
    <row r="629" s="717" customFormat="true" ht="14.25" hidden="true" customHeight="false" outlineLevel="0" collapsed="false">
      <c r="A629" s="716"/>
    </row>
    <row r="630" s="717" customFormat="true" ht="14.25" hidden="true" customHeight="false" outlineLevel="0" collapsed="false">
      <c r="A630" s="716"/>
    </row>
    <row r="631" s="717" customFormat="true" ht="14.25" hidden="true" customHeight="false" outlineLevel="0" collapsed="false">
      <c r="A631" s="716"/>
    </row>
    <row r="632" s="717" customFormat="true" ht="14.25" hidden="true" customHeight="false" outlineLevel="0" collapsed="false">
      <c r="A632" s="716"/>
    </row>
    <row r="633" s="717" customFormat="true" ht="14.25" hidden="true" customHeight="false" outlineLevel="0" collapsed="false">
      <c r="A633" s="716"/>
    </row>
    <row r="634" s="717" customFormat="true" ht="14.25" hidden="true" customHeight="false" outlineLevel="0" collapsed="false">
      <c r="A634" s="716"/>
    </row>
    <row r="635" s="717" customFormat="true" ht="14.25" hidden="true" customHeight="false" outlineLevel="0" collapsed="false">
      <c r="A635" s="716"/>
    </row>
    <row r="636" s="717" customFormat="true" ht="14.25" hidden="true" customHeight="false" outlineLevel="0" collapsed="false">
      <c r="A636" s="716"/>
    </row>
    <row r="637" s="717" customFormat="true" ht="14.25" hidden="true" customHeight="false" outlineLevel="0" collapsed="false">
      <c r="A637" s="716"/>
    </row>
    <row r="638" s="717" customFormat="true" ht="14.25" hidden="true" customHeight="false" outlineLevel="0" collapsed="false">
      <c r="A638" s="716"/>
    </row>
    <row r="639" s="717" customFormat="true" ht="14.25" hidden="true" customHeight="false" outlineLevel="0" collapsed="false">
      <c r="A639" s="716"/>
    </row>
    <row r="640" s="717" customFormat="true" ht="14.25" hidden="true" customHeight="false" outlineLevel="0" collapsed="false">
      <c r="A640" s="716"/>
    </row>
    <row r="641" s="717" customFormat="true" ht="14.25" hidden="true" customHeight="false" outlineLevel="0" collapsed="false">
      <c r="A641" s="716"/>
    </row>
    <row r="642" s="717" customFormat="true" ht="14.25" hidden="true" customHeight="false" outlineLevel="0" collapsed="false">
      <c r="A642" s="716"/>
    </row>
    <row r="643" s="717" customFormat="true" ht="14.25" hidden="true" customHeight="false" outlineLevel="0" collapsed="false">
      <c r="A643" s="716"/>
    </row>
    <row r="644" s="717" customFormat="true" ht="14.25" hidden="true" customHeight="false" outlineLevel="0" collapsed="false">
      <c r="A644" s="716"/>
    </row>
    <row r="645" s="717" customFormat="true" ht="14.25" hidden="true" customHeight="false" outlineLevel="0" collapsed="false">
      <c r="A645" s="716"/>
    </row>
    <row r="646" s="717" customFormat="true" ht="14.25" hidden="true" customHeight="false" outlineLevel="0" collapsed="false">
      <c r="A646" s="716"/>
    </row>
    <row r="647" s="717" customFormat="true" ht="14.25" hidden="true" customHeight="false" outlineLevel="0" collapsed="false">
      <c r="A647" s="716"/>
    </row>
    <row r="648" s="717" customFormat="true" ht="14.25" hidden="true" customHeight="false" outlineLevel="0" collapsed="false">
      <c r="A648" s="716"/>
    </row>
    <row r="649" s="717" customFormat="true" ht="14.25" hidden="true" customHeight="false" outlineLevel="0" collapsed="false">
      <c r="A649" s="716"/>
    </row>
    <row r="650" s="717" customFormat="true" ht="14.25" hidden="true" customHeight="false" outlineLevel="0" collapsed="false">
      <c r="A650" s="716"/>
    </row>
    <row r="651" s="717" customFormat="true" ht="14.25" hidden="true" customHeight="false" outlineLevel="0" collapsed="false">
      <c r="A651" s="716"/>
    </row>
    <row r="652" s="717" customFormat="true" ht="14.25" hidden="true" customHeight="false" outlineLevel="0" collapsed="false">
      <c r="A652" s="716"/>
    </row>
    <row r="653" s="717" customFormat="true" ht="14.25" hidden="true" customHeight="false" outlineLevel="0" collapsed="false">
      <c r="A653" s="716"/>
    </row>
    <row r="654" s="717" customFormat="true" ht="14.25" hidden="true" customHeight="false" outlineLevel="0" collapsed="false">
      <c r="A654" s="716"/>
    </row>
    <row r="655" s="717" customFormat="true" ht="14.25" hidden="true" customHeight="false" outlineLevel="0" collapsed="false">
      <c r="A655" s="716"/>
    </row>
    <row r="656" s="717" customFormat="true" ht="14.25" hidden="true" customHeight="false" outlineLevel="0" collapsed="false">
      <c r="A656" s="716"/>
    </row>
    <row r="657" s="717" customFormat="true" ht="14.25" hidden="true" customHeight="false" outlineLevel="0" collapsed="false">
      <c r="A657" s="716"/>
    </row>
    <row r="658" s="717" customFormat="true" ht="14.25" hidden="true" customHeight="false" outlineLevel="0" collapsed="false">
      <c r="A658" s="716"/>
    </row>
    <row r="659" s="717" customFormat="true" ht="14.25" hidden="true" customHeight="false" outlineLevel="0" collapsed="false">
      <c r="A659" s="716"/>
    </row>
    <row r="660" s="717" customFormat="true" ht="14.25" hidden="true" customHeight="false" outlineLevel="0" collapsed="false">
      <c r="A660" s="716"/>
    </row>
    <row r="661" s="717" customFormat="true" ht="14.25" hidden="true" customHeight="false" outlineLevel="0" collapsed="false">
      <c r="A661" s="716"/>
    </row>
    <row r="662" s="717" customFormat="true" ht="14.25" hidden="true" customHeight="false" outlineLevel="0" collapsed="false">
      <c r="A662" s="716"/>
    </row>
    <row r="663" s="717" customFormat="true" ht="14.25" hidden="true" customHeight="false" outlineLevel="0" collapsed="false">
      <c r="A663" s="716"/>
    </row>
    <row r="664" s="717" customFormat="true" ht="14.25" hidden="true" customHeight="false" outlineLevel="0" collapsed="false">
      <c r="A664" s="716"/>
    </row>
    <row r="665" s="717" customFormat="true" ht="14.25" hidden="true" customHeight="false" outlineLevel="0" collapsed="false">
      <c r="A665" s="716"/>
    </row>
    <row r="666" s="717" customFormat="true" ht="14.25" hidden="true" customHeight="false" outlineLevel="0" collapsed="false">
      <c r="A666" s="716"/>
    </row>
    <row r="667" s="717" customFormat="true" ht="14.25" hidden="true" customHeight="false" outlineLevel="0" collapsed="false">
      <c r="A667" s="716"/>
    </row>
    <row r="668" s="717" customFormat="true" ht="14.25" hidden="true" customHeight="false" outlineLevel="0" collapsed="false">
      <c r="A668" s="716"/>
    </row>
    <row r="669" s="717" customFormat="true" ht="14.25" hidden="true" customHeight="false" outlineLevel="0" collapsed="false">
      <c r="A669" s="716"/>
    </row>
    <row r="670" s="717" customFormat="true" ht="14.25" hidden="true" customHeight="false" outlineLevel="0" collapsed="false">
      <c r="A670" s="716"/>
    </row>
    <row r="671" s="717" customFormat="true" ht="14.25" hidden="true" customHeight="false" outlineLevel="0" collapsed="false">
      <c r="A671" s="716"/>
    </row>
    <row r="672" s="717" customFormat="true" ht="14.25" hidden="true" customHeight="false" outlineLevel="0" collapsed="false">
      <c r="A672" s="716"/>
    </row>
    <row r="673" s="717" customFormat="true" ht="14.25" hidden="true" customHeight="false" outlineLevel="0" collapsed="false">
      <c r="A673" s="716"/>
    </row>
    <row r="674" s="717" customFormat="true" ht="14.25" hidden="true" customHeight="false" outlineLevel="0" collapsed="false">
      <c r="A674" s="716"/>
    </row>
    <row r="675" s="717" customFormat="true" ht="14.25" hidden="true" customHeight="false" outlineLevel="0" collapsed="false">
      <c r="A675" s="716"/>
    </row>
    <row r="676" s="717" customFormat="true" ht="14.25" hidden="true" customHeight="false" outlineLevel="0" collapsed="false">
      <c r="A676" s="716"/>
    </row>
    <row r="677" s="717" customFormat="true" ht="14.25" hidden="true" customHeight="false" outlineLevel="0" collapsed="false">
      <c r="A677" s="716"/>
    </row>
    <row r="678" s="717" customFormat="true" ht="14.25" hidden="true" customHeight="false" outlineLevel="0" collapsed="false">
      <c r="A678" s="716"/>
    </row>
    <row r="679" s="717" customFormat="true" ht="14.25" hidden="true" customHeight="false" outlineLevel="0" collapsed="false">
      <c r="A679" s="716"/>
    </row>
    <row r="680" s="717" customFormat="true" ht="14.25" hidden="true" customHeight="false" outlineLevel="0" collapsed="false">
      <c r="A680" s="716"/>
    </row>
    <row r="681" s="717" customFormat="true" ht="14.25" hidden="true" customHeight="false" outlineLevel="0" collapsed="false">
      <c r="A681" s="716"/>
    </row>
    <row r="682" s="717" customFormat="true" ht="14.25" hidden="true" customHeight="false" outlineLevel="0" collapsed="false">
      <c r="A682" s="716"/>
    </row>
    <row r="683" s="717" customFormat="true" ht="14.25" hidden="true" customHeight="false" outlineLevel="0" collapsed="false">
      <c r="A683" s="716"/>
    </row>
    <row r="684" s="717" customFormat="true" ht="14.25" hidden="true" customHeight="false" outlineLevel="0" collapsed="false">
      <c r="A684" s="716"/>
    </row>
    <row r="685" s="717" customFormat="true" ht="14.25" hidden="true" customHeight="false" outlineLevel="0" collapsed="false">
      <c r="A685" s="716"/>
    </row>
    <row r="686" s="717" customFormat="true" ht="14.25" hidden="true" customHeight="false" outlineLevel="0" collapsed="false">
      <c r="A686" s="716"/>
    </row>
    <row r="687" s="717" customFormat="true" ht="14.25" hidden="true" customHeight="false" outlineLevel="0" collapsed="false">
      <c r="A687" s="716"/>
    </row>
    <row r="688" s="717" customFormat="true" ht="14.25" hidden="true" customHeight="false" outlineLevel="0" collapsed="false">
      <c r="A688" s="716"/>
    </row>
    <row r="689" s="717" customFormat="true" ht="14.25" hidden="true" customHeight="false" outlineLevel="0" collapsed="false">
      <c r="A689" s="716"/>
    </row>
    <row r="690" s="717" customFormat="true" ht="14.25" hidden="true" customHeight="false" outlineLevel="0" collapsed="false">
      <c r="A690" s="716"/>
    </row>
    <row r="691" s="717" customFormat="true" ht="14.25" hidden="true" customHeight="false" outlineLevel="0" collapsed="false">
      <c r="A691" s="716"/>
    </row>
    <row r="692" s="717" customFormat="true" ht="14.25" hidden="true" customHeight="false" outlineLevel="0" collapsed="false">
      <c r="A692" s="716"/>
    </row>
    <row r="693" s="717" customFormat="true" ht="14.25" hidden="true" customHeight="false" outlineLevel="0" collapsed="false">
      <c r="A693" s="716"/>
    </row>
    <row r="694" s="717" customFormat="true" ht="14.25" hidden="true" customHeight="false" outlineLevel="0" collapsed="false">
      <c r="A694" s="716"/>
    </row>
    <row r="695" s="717" customFormat="true" ht="14.25" hidden="true" customHeight="false" outlineLevel="0" collapsed="false">
      <c r="A695" s="716"/>
    </row>
    <row r="696" s="717" customFormat="true" ht="14.25" hidden="true" customHeight="false" outlineLevel="0" collapsed="false">
      <c r="A696" s="716"/>
    </row>
    <row r="697" s="717" customFormat="true" ht="14.25" hidden="true" customHeight="false" outlineLevel="0" collapsed="false">
      <c r="A697" s="716"/>
    </row>
    <row r="698" s="717" customFormat="true" ht="14.25" hidden="true" customHeight="false" outlineLevel="0" collapsed="false">
      <c r="A698" s="716"/>
    </row>
    <row r="699" s="717" customFormat="true" ht="14.25" hidden="true" customHeight="false" outlineLevel="0" collapsed="false">
      <c r="A699" s="716"/>
    </row>
    <row r="700" s="717" customFormat="true" ht="14.25" hidden="true" customHeight="false" outlineLevel="0" collapsed="false">
      <c r="A700" s="716"/>
    </row>
    <row r="701" s="717" customFormat="true" ht="14.25" hidden="true" customHeight="false" outlineLevel="0" collapsed="false">
      <c r="A701" s="716"/>
    </row>
    <row r="702" s="717" customFormat="true" ht="14.25" hidden="true" customHeight="false" outlineLevel="0" collapsed="false">
      <c r="A702" s="716"/>
    </row>
    <row r="703" s="717" customFormat="true" ht="14.25" hidden="true" customHeight="false" outlineLevel="0" collapsed="false">
      <c r="A703" s="716"/>
    </row>
    <row r="704" s="717" customFormat="true" ht="14.25" hidden="true" customHeight="false" outlineLevel="0" collapsed="false">
      <c r="A704" s="716"/>
    </row>
    <row r="705" s="717" customFormat="true" ht="14.25" hidden="true" customHeight="false" outlineLevel="0" collapsed="false">
      <c r="A705" s="716"/>
    </row>
    <row r="706" s="717" customFormat="true" ht="14.25" hidden="true" customHeight="false" outlineLevel="0" collapsed="false">
      <c r="A706" s="716"/>
    </row>
    <row r="707" s="717" customFormat="true" ht="14.25" hidden="true" customHeight="false" outlineLevel="0" collapsed="false">
      <c r="A707" s="716"/>
    </row>
    <row r="708" s="717" customFormat="true" ht="14.25" hidden="true" customHeight="false" outlineLevel="0" collapsed="false">
      <c r="A708" s="716"/>
    </row>
    <row r="709" s="717" customFormat="true" ht="14.25" hidden="true" customHeight="false" outlineLevel="0" collapsed="false">
      <c r="A709" s="716"/>
    </row>
    <row r="710" s="717" customFormat="true" ht="14.25" hidden="true" customHeight="false" outlineLevel="0" collapsed="false">
      <c r="A710" s="716"/>
    </row>
    <row r="711" s="717" customFormat="true" ht="14.25" hidden="true" customHeight="false" outlineLevel="0" collapsed="false">
      <c r="A711" s="716"/>
    </row>
    <row r="712" s="717" customFormat="true" ht="14.25" hidden="true" customHeight="false" outlineLevel="0" collapsed="false">
      <c r="A712" s="716"/>
    </row>
    <row r="713" s="717" customFormat="true" ht="14.25" hidden="true" customHeight="false" outlineLevel="0" collapsed="false">
      <c r="A713" s="716"/>
    </row>
    <row r="714" s="717" customFormat="true" ht="14.25" hidden="true" customHeight="false" outlineLevel="0" collapsed="false">
      <c r="A714" s="716"/>
    </row>
    <row r="715" s="717" customFormat="true" ht="14.25" hidden="true" customHeight="false" outlineLevel="0" collapsed="false">
      <c r="A715" s="716"/>
    </row>
    <row r="716" s="717" customFormat="true" ht="14.25" hidden="true" customHeight="false" outlineLevel="0" collapsed="false">
      <c r="A716" s="716"/>
    </row>
    <row r="717" s="717" customFormat="true" ht="14.25" hidden="true" customHeight="false" outlineLevel="0" collapsed="false">
      <c r="A717" s="716"/>
    </row>
    <row r="718" s="717" customFormat="true" ht="14.25" hidden="true" customHeight="false" outlineLevel="0" collapsed="false">
      <c r="A718" s="716"/>
    </row>
    <row r="719" s="717" customFormat="true" ht="14.25" hidden="true" customHeight="false" outlineLevel="0" collapsed="false">
      <c r="A719" s="716"/>
    </row>
    <row r="720" s="717" customFormat="true" ht="14.25" hidden="true" customHeight="false" outlineLevel="0" collapsed="false">
      <c r="A720" s="716"/>
    </row>
    <row r="721" s="717" customFormat="true" ht="14.25" hidden="true" customHeight="false" outlineLevel="0" collapsed="false">
      <c r="A721" s="716"/>
    </row>
    <row r="722" s="717" customFormat="true" ht="14.25" hidden="true" customHeight="false" outlineLevel="0" collapsed="false">
      <c r="A722" s="716"/>
    </row>
    <row r="723" s="717" customFormat="true" ht="14.25" hidden="true" customHeight="false" outlineLevel="0" collapsed="false">
      <c r="A723" s="716"/>
    </row>
    <row r="724" s="717" customFormat="true" ht="14.25" hidden="true" customHeight="false" outlineLevel="0" collapsed="false">
      <c r="A724" s="716"/>
    </row>
    <row r="725" s="717" customFormat="true" ht="14.25" hidden="true" customHeight="false" outlineLevel="0" collapsed="false">
      <c r="A725" s="716"/>
    </row>
    <row r="726" s="717" customFormat="true" ht="14.25" hidden="true" customHeight="false" outlineLevel="0" collapsed="false">
      <c r="A726" s="716"/>
    </row>
    <row r="727" s="717" customFormat="true" ht="14.25" hidden="true" customHeight="false" outlineLevel="0" collapsed="false">
      <c r="A727" s="716"/>
    </row>
    <row r="728" s="717" customFormat="true" ht="14.25" hidden="true" customHeight="false" outlineLevel="0" collapsed="false">
      <c r="A728" s="716"/>
    </row>
    <row r="729" s="717" customFormat="true" ht="14.25" hidden="true" customHeight="false" outlineLevel="0" collapsed="false">
      <c r="A729" s="716"/>
    </row>
    <row r="730" s="717" customFormat="true" ht="14.25" hidden="true" customHeight="false" outlineLevel="0" collapsed="false">
      <c r="A730" s="716"/>
    </row>
    <row r="731" s="717" customFormat="true" ht="14.25" hidden="true" customHeight="false" outlineLevel="0" collapsed="false">
      <c r="A731" s="716"/>
    </row>
    <row r="732" s="717" customFormat="true" ht="14.25" hidden="true" customHeight="false" outlineLevel="0" collapsed="false">
      <c r="A732" s="716"/>
    </row>
    <row r="733" s="717" customFormat="true" ht="14.25" hidden="true" customHeight="false" outlineLevel="0" collapsed="false">
      <c r="A733" s="716"/>
    </row>
    <row r="734" s="717" customFormat="true" ht="14.25" hidden="true" customHeight="false" outlineLevel="0" collapsed="false">
      <c r="A734" s="716"/>
    </row>
    <row r="735" s="717" customFormat="true" ht="14.25" hidden="true" customHeight="false" outlineLevel="0" collapsed="false">
      <c r="A735" s="716"/>
    </row>
    <row r="736" s="717" customFormat="true" ht="14.25" hidden="true" customHeight="false" outlineLevel="0" collapsed="false">
      <c r="A736" s="716"/>
    </row>
    <row r="737" s="717" customFormat="true" ht="14.25" hidden="true" customHeight="false" outlineLevel="0" collapsed="false">
      <c r="A737" s="716"/>
    </row>
    <row r="738" s="717" customFormat="true" ht="14.25" hidden="true" customHeight="false" outlineLevel="0" collapsed="false">
      <c r="A738" s="716"/>
    </row>
    <row r="739" s="717" customFormat="true" ht="14.25" hidden="true" customHeight="false" outlineLevel="0" collapsed="false">
      <c r="A739" s="716"/>
    </row>
    <row r="740" s="717" customFormat="true" ht="14.25" hidden="true" customHeight="false" outlineLevel="0" collapsed="false">
      <c r="A740" s="716"/>
    </row>
    <row r="741" s="717" customFormat="true" ht="14.25" hidden="true" customHeight="false" outlineLevel="0" collapsed="false">
      <c r="A741" s="716"/>
    </row>
    <row r="742" s="717" customFormat="true" ht="14.25" hidden="true" customHeight="false" outlineLevel="0" collapsed="false">
      <c r="A742" s="716"/>
    </row>
    <row r="743" s="717" customFormat="true" ht="14.25" hidden="true" customHeight="false" outlineLevel="0" collapsed="false">
      <c r="A743" s="716"/>
    </row>
    <row r="744" s="717" customFormat="true" ht="14.25" hidden="true" customHeight="false" outlineLevel="0" collapsed="false">
      <c r="A744" s="716"/>
    </row>
    <row r="745" s="717" customFormat="true" ht="14.25" hidden="true" customHeight="false" outlineLevel="0" collapsed="false">
      <c r="A745" s="716"/>
    </row>
    <row r="746" s="717" customFormat="true" ht="14.25" hidden="true" customHeight="false" outlineLevel="0" collapsed="false">
      <c r="A746" s="716"/>
    </row>
    <row r="747" s="719" customFormat="true" ht="14.25" hidden="true" customHeight="false" outlineLevel="0" collapsed="false">
      <c r="A747" s="718"/>
    </row>
    <row r="748" s="719" customFormat="true" ht="14.25" hidden="true" customHeight="false" outlineLevel="0" collapsed="false">
      <c r="A748" s="718"/>
    </row>
    <row r="749" s="719" customFormat="true" ht="14.25" hidden="true" customHeight="false" outlineLevel="0" collapsed="false">
      <c r="A749" s="718"/>
    </row>
    <row r="750" s="719" customFormat="true" ht="14.25" hidden="true" customHeight="false" outlineLevel="0" collapsed="false">
      <c r="A750" s="718"/>
    </row>
    <row r="751" s="719" customFormat="true" ht="14.25" hidden="true" customHeight="false" outlineLevel="0" collapsed="false">
      <c r="A751" s="718"/>
    </row>
    <row r="752" s="719" customFormat="true" ht="14.25" hidden="true" customHeight="false" outlineLevel="0" collapsed="false">
      <c r="A752" s="718"/>
    </row>
  </sheetData>
  <mergeCells count="34">
    <mergeCell ref="A1:B1"/>
    <mergeCell ref="C16:H16"/>
    <mergeCell ref="C20:H20"/>
    <mergeCell ref="C23:H23"/>
    <mergeCell ref="C30:D30"/>
    <mergeCell ref="C33:D33"/>
    <mergeCell ref="C36:G38"/>
    <mergeCell ref="C41:D41"/>
    <mergeCell ref="H47:J47"/>
    <mergeCell ref="C49:D49"/>
    <mergeCell ref="C50:C51"/>
    <mergeCell ref="D50:D51"/>
    <mergeCell ref="E50:E51"/>
    <mergeCell ref="F50:F51"/>
    <mergeCell ref="G50:G51"/>
    <mergeCell ref="H50:H51"/>
    <mergeCell ref="I50:I51"/>
    <mergeCell ref="J50:J51"/>
    <mergeCell ref="C61:D61"/>
    <mergeCell ref="C71:D71"/>
    <mergeCell ref="H75:J75"/>
    <mergeCell ref="C77:D77"/>
    <mergeCell ref="C79:E79"/>
    <mergeCell ref="D83:G83"/>
    <mergeCell ref="D84:E84"/>
    <mergeCell ref="C86:D86"/>
    <mergeCell ref="C96:D96"/>
    <mergeCell ref="H99:J99"/>
    <mergeCell ref="C101:D101"/>
    <mergeCell ref="D104:G104"/>
    <mergeCell ref="D105:E105"/>
    <mergeCell ref="C110:H110"/>
    <mergeCell ref="C113:H113"/>
    <mergeCell ref="C116:H116"/>
  </mergeCells>
  <dataValidations count="40">
    <dataValidation allowBlank="true" operator="between" prompt="Number of years over which the action generates energy and emission savings. This field can range from 1 to 35 years." promptTitle="Life expectancy of the action" showDropDown="false" showErrorMessage="true" showInputMessage="true" sqref="B65" type="none">
      <formula1>0</formula1>
      <formula2>0</formula2>
    </dataValidation>
    <dataValidation allowBlank="true" operator="between" prompt="The number of direct new jobs created " promptTitle="Jobs created" showDropDown="false" showErrorMessage="true" showInputMessage="true" sqref="B69 B94"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false" sqref="B20 IX20 ST20 ACP20 B52:B53 IX52:IX53 ST52:ST53 ACP52:ACP53" type="none">
      <formula1>0</formula1>
      <formula2>0</formula2>
    </dataValidation>
    <dataValidation allowBlank="true" operator="between" prompt="are actions which have been successfully implemented in your territory and that have led to significant local benefits.They are selected in the online template by using the 'star' icon and are published online in the catalogue of Benchmarks of Excellence." promptTitle="Benchmarks of Excellence" showDropDown="false" showErrorMessage="true" showInputMessage="false" sqref="F10:F12 JB10:JB11 SX10:SX11 ACT10:ACT11 F13" type="none">
      <formula1>0</formula1>
      <formula2>0</formula2>
    </dataValidation>
    <dataValidation allowBlank="true" operator="between" showDropDown="false" showErrorMessage="true" showInputMessage="true" sqref="JB12 SX12 ACT12" type="list">
      <formula1>boe</formula1>
      <formula2>0</formula2>
    </dataValidation>
    <dataValidation allowBlank="true" operator="between" prompt="This tab provides you with the elements of the Benchmark of Excellence online form associated to the mitigation actions. After clicking on the 'star' icon in the &quot;Mitigation actions&quot; part, this form appears to be completed." showDropDown="false" showErrorMessage="true" showInputMessage="true" sqref="B6 IW6:IX6 SS6:ST6 ACO6:ACP6"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true" sqref="IX18 ST18 ACP18 IX26 ST26 ACP26 IX49:IX51 ST49:ST51 ACP49:ACP51" type="none">
      <formula1>0</formula1>
      <formula2>0</formula2>
    </dataValidation>
    <dataValidation allowBlank="true" operator="between" prompt="Number of years over which the action generates energy and emission savings  " showDropDown="false" showErrorMessage="true" showInputMessage="false" sqref="IY63:IY64 SU63:SU64 ACQ63:ACQ64 IY88:IY89 SU88:SU89 ACQ88:ACQ89" type="none">
      <formula1>0</formula1>
      <formula2>0</formula2>
    </dataValidation>
    <dataValidation allowBlank="true" operator="between" prompt="Number of years over which the action generates energy and emission savings. This field can range from 1 to 35 years." showDropDown="false" showErrorMessage="true" showInputMessage="true" sqref="IX65 ST65 ACP65 IX90 ST90 ACP90" type="none">
      <formula1>0</formula1>
      <formula2>0</formula2>
    </dataValidation>
    <dataValidation allowBlank="true" operator="between" prompt="Sum of yearly energy saved (ES) times price of energy (PE)." promptTitle="Financial savings" showDropDown="false" showErrorMessage="true" showInputMessage="true" sqref="IX41:IX42 ST41:ST42 ACP41:ACP42 B42 B63:B64 E63:E64 IX63:IX64 JA63:JA64 ST63:ST64 SW63:SW64 ACP63:ACP64 ACS63:ACS64 IX88:IX89 ST88:ST89 ACP88:ACP89" type="none">
      <formula1>0</formula1>
      <formula2>0</formula2>
    </dataValidation>
    <dataValidation allowBlank="true" operator="between" prompt="Cost of additional investment linked to the improvement of efficiency or reduction of CO2." promptTitle="Investment cost" showDropDown="false" showErrorMessage="true" showInputMessage="true" sqref="C43 IY43 SU43 ACQ43" type="none">
      <formula1>0</formula1>
      <formula2>0</formula2>
    </dataValidation>
    <dataValidation allowBlank="true" operator="between" prompt="These costs are not related to the financing of the measure. These relate to costs incurred to keep an item in good condition and/or good working order. E.g. maintenance and operation costs/FTE. " promptTitle="Additional costs" showDropDown="false" showErrorMessage="true" showInputMessage="true" sqref="C44 IY44 SU44 ACQ44 C66 IX66:IY66 ST66:SU66 ACP66:ACQ66 B91:C91 IX91:IY91 ST91:SU91 ACP91:ACQ91" type="none">
      <formula1>0</formula1>
      <formula2>0</formula2>
    </dataValidation>
    <dataValidation allowBlank="true" operator="between" prompt="Ratio of money gained or lost on the investment relative to the amount invested. Expected discounted financial savings minus discounted investment /divided discounted investment *100. Please refer to the calculation included in the Reporting Guidelines." promptTitle="ROI" showDropDown="false" showErrorMessage="true" showInputMessage="true" sqref="B67 IX67 ST67 ACP67 B92 IX92 ST92 ACP92" type="none">
      <formula1>0</formula1>
      <formula2>0</formula2>
    </dataValidation>
    <dataValidation allowBlank="true" operator="between" prompt="This field can be used to indicate the size of a building in m2, the lenght of a bicycle path in Kms etc." promptTitle="Other figures" showDropDown="false" showErrorMessage="true" showInputMessage="true" sqref="B71:B72 IX71:IX72 ST71:ST72 ACP71:ACP72 B73:G73 IX73:JC73 ST73:SY73 ACP73:ACU73 IX96:IX97 ST96:ST97 ACP96:ACP97 B97" type="none">
      <formula1>0</formula1>
      <formula2>0</formula2>
    </dataValidation>
    <dataValidation allowBlank="true" operator="between" prompt="This relate to the no. of direct jobs created " promptTitle="Jobs created" showDropDown="false" showErrorMessage="true" showInputMessage="true" sqref="IX69:IX70 ST69:ST70 ACP69:ACP70 B70 IX94:IX95 ST94:ST95 ACP94:ACP95 B95" type="none">
      <formula1>0</formula1>
      <formula2>0</formula2>
    </dataValidation>
    <dataValidation allowBlank="true" operator="between" showDropDown="false" showErrorMessage="true" showInputMessage="true" sqref="C26 IY26 SU26 ACQ26 B32:B33 IX32:IX37 ST32:ST37 ACP32:ACP37 B34:G34 B35:B37 D35:E35 C36 B61 IX61 ST61 ACP61 B77 IX77 ST77 ACP77 B82:B83 IX82:IX83 ST82:ST83 ACP82:ACP83 B86 IX86 ST86 ACP86 B101 IX101 ST101 ACP101 B103:B104 IX103:IX104 ST103:ST104 ACP103:ACP104" type="none">
      <formula1>0</formula1>
      <formula2>0</formula2>
    </dataValidation>
    <dataValidation allowBlank="true" operator="between" showDropDown="false" showErrorMessage="true" showInputMessage="true" sqref="D26:D27 IZ26:IZ27 SV26:SV27 ACR26:ACR27" type="list">
      <formula1>Year</formula1>
      <formula2>0</formula2>
    </dataValidation>
    <dataValidation allowBlank="true" operator="between" showDropDown="false" showErrorMessage="true" showInputMessage="true" sqref="C30 IY30 SU30 ACQ30" type="list">
      <formula1>ActionStatus</formula1>
      <formula2>0</formula2>
    </dataValidation>
    <dataValidation allowBlank="true" operator="between" showDropDown="false" showErrorMessage="true" showInputMessage="true" sqref="C61:D61" type="list">
      <formula1>$B$43:$B$56</formula1>
      <formula2>0</formula2>
    </dataValidation>
    <dataValidation allowBlank="true" operator="between" showDropDown="false" showErrorMessage="true" showInputMessage="true" sqref="F53" type="list">
      <formula1>'drop-down '!$B$201:$B$209</formula1>
      <formula2>0</formula2>
    </dataValidation>
    <dataValidation allowBlank="true" operator="between" showDropDown="false" showErrorMessage="true" showInputMessage="true" sqref="C101:D101" type="list">
      <formula1>'drop-down '!$B$43:$B$56</formula1>
      <formula2>0</formula2>
    </dataValidation>
    <dataValidation allowBlank="true" operator="between" showDropDown="false" showErrorMessage="true" showInputMessage="true" sqref="C86:D86" type="list">
      <formula1>'drop-down '!$B$43:$B$56</formula1>
      <formula2>0</formula2>
    </dataValidation>
    <dataValidation allowBlank="true" operator="between" showDropDown="false" showErrorMessage="true" showInputMessage="true" sqref="C18" type="list">
      <formula1>'drop-down '!$B$59:$B$65</formula1>
      <formula2>0</formula2>
    </dataValidation>
    <dataValidation allowBlank="true" operator="between" showDropDown="false" showErrorMessage="true" showInputMessage="true" sqref="C77:D77" type="list">
      <formula1>'drop-down '!$B$68:$B$77</formula1>
      <formula2>0</formula2>
    </dataValidation>
    <dataValidation allowBlank="true" operator="between" showDropDown="false" showErrorMessage="true" showInputMessage="true" sqref="D42" type="list">
      <formula1>'drop-down '!$B$80:$B$87</formula1>
      <formula2>0</formula2>
    </dataValidation>
    <dataValidation allowBlank="true" operator="between" showDropDown="false" showErrorMessage="true" showInputMessage="true" sqref="C33:D33" type="list">
      <formula1>'drop-down '!$B$90:$B$98</formula1>
      <formula2>0</formula2>
    </dataValidation>
    <dataValidation allowBlank="true" operator="between" showDropDown="false" showErrorMessage="true" showInputMessage="true" sqref="C52" type="list">
      <formula1>'drop-down '!$B$116:$B$124</formula1>
      <formula2>0</formula2>
    </dataValidation>
    <dataValidation allowBlank="true" operator="between" showDropDown="false" showErrorMessage="true" showInputMessage="true" sqref="D52" type="list">
      <formula1>'drop-down '!$B$127:$B$130</formula1>
      <formula2>0</formula2>
    </dataValidation>
    <dataValidation allowBlank="true" operator="between" showDropDown="false" showErrorMessage="true" showInputMessage="true" sqref="E52" type="list">
      <formula1>'drop-down '!$B$141:$B$151</formula1>
      <formula2>0</formula2>
    </dataValidation>
    <dataValidation allowBlank="true" operator="between" showDropDown="false" showErrorMessage="true" showInputMessage="true" sqref="F52" type="list">
      <formula1>'drop-down '!$B$133:$B$137</formula1>
      <formula2>0</formula2>
    </dataValidation>
    <dataValidation allowBlank="true" operator="between" showDropDown="false" showErrorMessage="true" showInputMessage="true" sqref="G52" type="list">
      <formula1>'drop-down '!$B$154:$B$160</formula1>
      <formula2>0</formula2>
    </dataValidation>
    <dataValidation allowBlank="true" operator="between" showDropDown="false" showErrorMessage="true" showInputMessage="true" sqref="H52" type="list">
      <formula1>'drop-down '!$B$163:$B$166</formula1>
      <formula2>0</formula2>
    </dataValidation>
    <dataValidation allowBlank="true" operator="between" showDropDown="false" showErrorMessage="true" showInputMessage="true" sqref="C53" type="list">
      <formula1>'drop-down '!$B$179:$B$190</formula1>
      <formula2>0</formula2>
    </dataValidation>
    <dataValidation allowBlank="true" operator="between" showDropDown="false" showErrorMessage="true" showInputMessage="true" sqref="D53" type="list">
      <formula1>'drop-down '!$B$193:$B$198</formula1>
      <formula2>0</formula2>
    </dataValidation>
    <dataValidation allowBlank="true" operator="between" showDropDown="false" showErrorMessage="true" showInputMessage="true" sqref="E53" type="list">
      <formula1>'drop-down '!$B$212:$B$221</formula1>
      <formula2>0</formula2>
    </dataValidation>
    <dataValidation allowBlank="true" operator="between" showDropDown="false" showErrorMessage="true" showInputMessage="true" sqref="G53" type="list">
      <formula1>'drop-down '!$B$225:$B$233</formula1>
      <formula2>0</formula2>
    </dataValidation>
    <dataValidation allowBlank="true" operator="between" showDropDown="false" showErrorMessage="true" showInputMessage="true" sqref="H53:I53" type="list">
      <formula1>'drop-down '!$B$237:$B$244</formula1>
      <formula2>0</formula2>
    </dataValidation>
    <dataValidation allowBlank="true" operator="between" showDropDown="false" showErrorMessage="true" showInputMessage="true" sqref="I52" type="list">
      <formula1>'drop-down '!$B$170:$B$174</formula1>
      <formula2>0</formula2>
    </dataValidation>
    <dataValidation allowBlank="true" operator="between" showDropDown="false" showErrorMessage="true" showInputMessage="true" sqref="C79:E79" type="list">
      <formula1>'drop-down '!$B$25:$B$38</formula1>
      <formula2>0</formula2>
    </dataValidation>
    <dataValidation allowBlank="true" operator="between" showDropDown="false" showErrorMessage="true" showInputMessage="true" sqref="C49:D49" type="list">
      <formula1>'drop-down '!$B$101:$B$110</formula1>
      <formula2>0</formula2>
    </dataValidation>
  </dataValidations>
  <hyperlinks>
    <hyperlink ref="J1" location="Home!A1" display="y HOME"/>
    <hyperlink ref="T1" location="Home!A1" display="y HOME"/>
    <hyperlink ref="C113" r:id="rId1" display="www. "/>
    <hyperlink ref="S118" location="'Mitigation Actions'!Print_Area" display="BACK Û"/>
    <hyperlink ref="T118" location="'Mitigation Report'!Print_Area" display="Ü NEXT"/>
  </hyperlinks>
  <printOptions headings="false" gridLines="false" gridLinesSet="true" horizontalCentered="true" verticalCentered="false"/>
  <pageMargins left="0.315277777777778" right="0.315277777777778" top="0.354166666666667" bottom="0.354166666666667"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mc:AlternateContent xmlns:mc="http://schemas.openxmlformats.org/markup-compatibility/2006">
    <mc:Choice Requires="x14">
      <controls>
        <mc:AlternateContent xmlns:mc="http://schemas.openxmlformats.org/markup-compatibility/2006">
          <mc:Choice Requires="x14">
            <control shapeId="1001" r:id="rId3" name="">
              <controlPr defaultSize="0" locked="1" autoFill="0" autoLine="0" autoPict="0" print="true" altText="Check Box 1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
              <controlPr defaultSize="0" locked="1" autoFill="0" autoLine="0" autoPict="0" print="true" altText="Check Box 1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5" name="">
              <controlPr defaultSize="0" locked="1" autoFill="0" autoLine="0" autoPict="0" print="true" altText="Check Box 2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6" name="">
              <controlPr defaultSize="0" locked="1" autoFill="0" autoLine="0" autoPict="0" print="true" altText="Check Box 2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7" name="">
              <controlPr defaultSize="0" locked="1" autoFill="0" autoLine="0" autoPict="0" print="true" altText="Check Box 22">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07294F1B53981141A991EE6A9EDA6E6F" ma:contentTypeVersion="12" ma:contentTypeDescription="Crear nuevo documento." ma:contentTypeScope="" ma:versionID="49f402ddf310ef01311c6d764c4f2884">
  <xsd:schema xmlns:xsd="http://www.w3.org/2001/XMLSchema" xmlns:xs="http://www.w3.org/2001/XMLSchema" xmlns:p="http://schemas.microsoft.com/office/2006/metadata/properties" xmlns:ns2="b44cfe5d-1205-48a0-adf6-af7c25b704e4" xmlns:ns3="503f8fc0-dfc8-419b-8d76-771e72badc09" targetNamespace="http://schemas.microsoft.com/office/2006/metadata/properties" ma:root="true" ma:fieldsID="d31960bebd2ac940820eadae54717a93" ns2:_="" ns3:_="">
    <xsd:import namespace="b44cfe5d-1205-48a0-adf6-af7c25b704e4"/>
    <xsd:import namespace="503f8fc0-dfc8-419b-8d76-771e72badc0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4cfe5d-1205-48a0-adf6-af7c25b704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03f8fc0-dfc8-419b-8d76-771e72badc09"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EF6EC7-3954-4AF2-892A-213928608922}">
  <ds:schemaRefs>
    <ds:schemaRef ds:uri="7e255b86-8d55-41a7-92f9-aa7470bc932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ef35ed1-7672-41c6-b995-074fd153f41c"/>
    <ds:schemaRef ds:uri="http://www.w3.org/XML/1998/namespace"/>
    <ds:schemaRef ds:uri="http://purl.org/dc/dcmitype/"/>
  </ds:schemaRefs>
</ds:datastoreItem>
</file>

<file path=customXml/itemProps2.xml><?xml version="1.0" encoding="utf-8"?>
<ds:datastoreItem xmlns:ds="http://schemas.openxmlformats.org/officeDocument/2006/customXml" ds:itemID="{90FE3A91-ADDC-485E-A3AE-08B948C16E6B}"/>
</file>

<file path=customXml/itemProps3.xml><?xml version="1.0" encoding="utf-8"?>
<ds:datastoreItem xmlns:ds="http://schemas.openxmlformats.org/officeDocument/2006/customXml" ds:itemID="{8027EE3F-255C-44B0-BEB8-C9C9753B97F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LibreOffice/6.4.6.2$Windows_X86_64 LibreOffice_project/0ce51a4fd21bff07a5c061082cc82c5ed232f115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2015-09-09T13:26:46Z</dcterms:created>
  <dc:creator>Covenant of Mayors</dc:creator>
  <dc:description/>
  <dc:language>es-ES</dc:language>
  <cp:lastModifiedBy>Administrador</cp:lastModifiedBy>
  <cp:lastPrinted>2019-05-10T12:57:09Z</cp:lastPrinted>
  <dcterms:modified xsi:type="dcterms:W3CDTF">2020-06-25T12:24:50Z</dcterms:modified>
  <cp:revision>0</cp:revision>
  <dc:subject/>
  <dc:title>SECAP template</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0x01010007294F1B53981141A991EE6A9EDA6E6F</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