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 defaultThemeVersion="166925"/>
  <xr:revisionPtr revIDLastSave="303" documentId="11_83603BC21E31FFF8B1619E1FD6490200AE6C69DE" xr6:coauthVersionLast="47" xr6:coauthVersionMax="47" xr10:uidLastSave="{A7257D46-1306-413D-AEC8-A4B667B3A6B6}"/>
  <bookViews>
    <workbookView xWindow="0" yWindow="0" windowWidth="16384" windowHeight="8192" tabRatio="500" firstSheet="5" xr2:uid="{00000000-000D-0000-FFFF-FFFF00000000}"/>
  </bookViews>
  <sheets>
    <sheet name="Índex" sheetId="1" r:id="rId1"/>
    <sheet name="Per temàtica" sheetId="2" r:id="rId2"/>
    <sheet name="Informació bàsica general" sheetId="3" r:id="rId3"/>
    <sheet name="Índice" sheetId="4" r:id="rId4"/>
    <sheet name="Por temática" sheetId="5" r:id="rId5"/>
    <sheet name="Información básica general" sheetId="6" r:id="rId6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21" i="6" l="1"/>
  <c r="I21" i="6"/>
  <c r="H21" i="6"/>
  <c r="G21" i="6"/>
  <c r="F21" i="6"/>
  <c r="E21" i="6"/>
  <c r="D21" i="6"/>
  <c r="C21" i="6"/>
  <c r="B21" i="6"/>
  <c r="J21" i="6" s="1"/>
  <c r="J20" i="6"/>
  <c r="J19" i="6"/>
  <c r="J18" i="6"/>
  <c r="J17" i="6"/>
  <c r="J16" i="6"/>
  <c r="J15" i="6"/>
  <c r="J14" i="6"/>
  <c r="J13" i="6"/>
  <c r="J12" i="6"/>
  <c r="J11" i="6"/>
  <c r="J10" i="6"/>
  <c r="J9" i="6"/>
  <c r="H23" i="5"/>
  <c r="G23" i="5"/>
  <c r="F23" i="5"/>
  <c r="C23" i="5"/>
  <c r="B23" i="5"/>
  <c r="I22" i="5"/>
  <c r="I21" i="5"/>
  <c r="E20" i="5"/>
  <c r="I20" i="5" s="1"/>
  <c r="E19" i="5"/>
  <c r="I19" i="5" s="1"/>
  <c r="E18" i="5"/>
  <c r="I18" i="5" s="1"/>
  <c r="E17" i="5"/>
  <c r="I17" i="5" s="1"/>
  <c r="E16" i="5"/>
  <c r="I16" i="5" s="1"/>
  <c r="D15" i="5"/>
  <c r="E14" i="5"/>
  <c r="I14" i="5" s="1"/>
  <c r="E13" i="5"/>
  <c r="I13" i="5" s="1"/>
  <c r="E12" i="5"/>
  <c r="I12" i="5" s="1"/>
  <c r="E11" i="5"/>
  <c r="E20" i="2"/>
  <c r="E19" i="2"/>
  <c r="E18" i="2"/>
  <c r="E17" i="2"/>
  <c r="E16" i="2"/>
  <c r="D15" i="2"/>
  <c r="E14" i="2"/>
  <c r="E13" i="2"/>
  <c r="I12" i="2"/>
  <c r="E12" i="2"/>
  <c r="P21" i="3"/>
  <c r="H21" i="3"/>
  <c r="G21" i="3"/>
  <c r="F21" i="3"/>
  <c r="E21" i="3"/>
  <c r="D21" i="3"/>
  <c r="C21" i="3"/>
  <c r="B21" i="3"/>
  <c r="J20" i="3"/>
  <c r="J19" i="3"/>
  <c r="J18" i="3"/>
  <c r="J17" i="3"/>
  <c r="J16" i="3"/>
  <c r="J15" i="3"/>
  <c r="J14" i="3"/>
  <c r="J13" i="3"/>
  <c r="J12" i="3"/>
  <c r="J10" i="3"/>
  <c r="J9" i="3"/>
  <c r="H23" i="2"/>
  <c r="G23" i="2"/>
  <c r="F23" i="2"/>
  <c r="D23" i="2"/>
  <c r="C23" i="2"/>
  <c r="B23" i="2"/>
  <c r="I22" i="2"/>
  <c r="I21" i="2"/>
  <c r="I20" i="2"/>
  <c r="I19" i="2"/>
  <c r="I18" i="2"/>
  <c r="I17" i="2"/>
  <c r="I16" i="2"/>
  <c r="I15" i="2"/>
  <c r="I14" i="2"/>
  <c r="I13" i="2"/>
  <c r="E11" i="2"/>
  <c r="E23" i="5" l="1"/>
  <c r="I11" i="5"/>
  <c r="D23" i="5"/>
  <c r="I15" i="5"/>
  <c r="I23" i="5"/>
  <c r="E23" i="2"/>
  <c r="I11" i="2"/>
  <c r="I23" i="2"/>
  <c r="I21" i="3"/>
  <c r="J21" i="3" s="1"/>
  <c r="J11" i="3"/>
</calcChain>
</file>

<file path=xl/sharedStrings.xml><?xml version="1.0" encoding="utf-8"?>
<sst xmlns="http://schemas.openxmlformats.org/spreadsheetml/2006/main" count="128" uniqueCount="76">
  <si>
    <t>Sistema Estadístic de les Illes Balears - Sestib</t>
  </si>
  <si>
    <t>213 Sector Públic</t>
  </si>
  <si>
    <t>213 009 Informació del Govern 012</t>
  </si>
  <si>
    <t xml:space="preserve"> </t>
  </si>
  <si>
    <t>Índex</t>
  </si>
  <si>
    <t>1. Per temàtica</t>
  </si>
  <si>
    <t>2. Informació bàsica general</t>
  </si>
  <si>
    <t>Per temàtica</t>
  </si>
  <si>
    <t>Oposicions, borses</t>
  </si>
  <si>
    <t>Informació  bàsica general</t>
  </si>
  <si>
    <t>SOIB, demandes d'ocupació, inscripcions…</t>
  </si>
  <si>
    <t>Tràmits telemàtics</t>
  </si>
  <si>
    <t>Matèria de consum</t>
  </si>
  <si>
    <t>D.G. Habitatge i Arquitectura</t>
  </si>
  <si>
    <t>Errades</t>
  </si>
  <si>
    <t>TELEFONADES ATESES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</si>
  <si>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</si>
  <si>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</si>
  <si>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</si>
  <si>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</si>
  <si>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</si>
  <si>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</si>
  <si>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</si>
  <si>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</si>
  <si>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</si>
  <si>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</si>
  <si>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</si>
  <si>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</si>
  <si>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TOTAL</t>
  </si>
  <si>
    <t>Els resultats estan agrupats per l'assumpte de què tracta la consulta del ciutadà</t>
  </si>
  <si>
    <t>Font: Servei de Coordinació de l’Atenció a la Ciutadania</t>
  </si>
  <si>
    <t>Informació bàsica general</t>
  </si>
  <si>
    <t>012 Altres províncies</t>
  </si>
  <si>
    <t>Altra                  Informació</t>
  </si>
  <si>
    <t>Telèfons/fax Conselleries</t>
  </si>
  <si>
    <t>060</t>
  </si>
  <si>
    <t>Altres telèfons        d'interès</t>
  </si>
  <si>
    <t>Consulta                      BOIB</t>
  </si>
  <si>
    <t>Entrades QSSI</t>
  </si>
  <si>
    <t>Informació         d'interès</t>
  </si>
  <si>
    <t>Els resultats són el desglossament de l'assumpte "Informació bàsica general" que apareix en la taula 1</t>
  </si>
  <si>
    <t>Sistema Estadístico de las Islas Baleares - Sestib</t>
  </si>
  <si>
    <t>213 Sector Público</t>
  </si>
  <si>
    <t>213 009 Información del Gobierno 012</t>
  </si>
  <si>
    <t>Índice</t>
  </si>
  <si>
    <t>1. Por temática</t>
  </si>
  <si>
    <t>2. Información básica general</t>
  </si>
  <si>
    <t>Por temática</t>
  </si>
  <si>
    <t>Oposiciones, bolsas</t>
  </si>
  <si>
    <t>Información  básica general</t>
  </si>
  <si>
    <t>SOIB, demandas de ocupación, inscripciones…</t>
  </si>
  <si>
    <t>Trámites telemàticos</t>
  </si>
  <si>
    <t>Materia de consumo</t>
  </si>
  <si>
    <t>D.G. Vivienda y Arquitectura</t>
  </si>
  <si>
    <t>Errores</t>
  </si>
  <si>
    <t>LLAMADAS ATENDIDAS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</si>
  <si>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</si>
  <si>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</si>
  <si>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</si>
  <si>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</si>
  <si>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</si>
  <si>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</si>
  <si>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</si>
  <si>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</si>
  <si>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Noviembre</t>
  </si>
  <si>
    <t>Diciembre</t>
  </si>
  <si>
    <t>Los resultados estan clasificados por el motivo de la consulta del ciutadà</t>
  </si>
  <si>
    <t>Fuente: Servicio de Coordinación de la Atención a la Ciudadanía</t>
  </si>
  <si>
    <t>Información básica general</t>
  </si>
  <si>
    <t>012 Otras provincias</t>
  </si>
  <si>
    <t>Otra                  Información</t>
  </si>
  <si>
    <t>Teléfonos/fax Consejerias</t>
  </si>
  <si>
    <t>Otros teléfonos        de interés</t>
  </si>
  <si>
    <t>Entradas QSSI</t>
  </si>
  <si>
    <t>Información         de interés</t>
  </si>
  <si>
    <t>Los resultados son el desglose del epígrafe "Información básica general" que aparece en la tabla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</si>
</sst>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family val="2"/>
      <charset val="1"/>
    </font>
    <font>
      <b/>
      <sz val="11"/>
      <color rgb="FFC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1"/>
      <color rgb="FF006100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sz val="10"/>
      <color rgb="FF000000"/>
      <name val="Noto Sans"/>
      <family val="2"/>
      <charset val="1"/>
    </font>
    <font>
      <b/>
      <sz val="10"/>
      <color rgb="FF000000"/>
      <name val="Noto Sans"/>
      <family val="2"/>
      <charset val="1"/>
    </font>
    <font>
      <sz val="9"/>
      <color rgb="FF000000"/>
      <name val="LegacySanITCBoo"/>
      <family val="2"/>
      <charset val="1"/>
    </font>
    <font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FF"/>
        <bgColor rgb="FFFDEADA"/>
      </patternFill>
    </fill>
    <fill>
      <patternFill patternType="solid">
        <fgColor rgb="FFFDEADA"/>
        <bgColor rgb="FFFFFFFF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 applyBorder="0" applyProtection="0"/>
    <xf numFmtId="0" fontId="6" fillId="2" borderId="0" applyBorder="0" applyProtection="0"/>
  </cellStyleXfs>
  <cellXfs count="29">
    <xf numFmtId="0" fontId="0" fillId="0" borderId="0" xfId="0"/>
    <xf numFmtId="0" fontId="0" fillId="3" borderId="0" xfId="0" applyFill="1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5" fillId="3" borderId="0" xfId="1" applyFill="1" applyBorder="1" applyProtection="1"/>
    <xf numFmtId="0" fontId="4" fillId="0" borderId="0" xfId="0" applyFont="1"/>
    <xf numFmtId="0" fontId="7" fillId="4" borderId="1" xfId="2" applyFont="1" applyFill="1" applyBorder="1" applyAlignment="1" applyProtection="1">
      <alignment horizontal="center" vertical="center" wrapText="1"/>
    </xf>
    <xf numFmtId="0" fontId="8" fillId="4" borderId="1" xfId="2" applyFont="1" applyFill="1" applyBorder="1" applyAlignment="1" applyProtection="1">
      <alignment horizontal="center" vertical="center" wrapText="1"/>
    </xf>
    <xf numFmtId="0" fontId="7" fillId="4" borderId="2" xfId="2" applyFont="1" applyFill="1" applyBorder="1" applyProtection="1"/>
    <xf numFmtId="3" fontId="9" fillId="0" borderId="3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0" fontId="8" fillId="4" borderId="2" xfId="2" applyFont="1" applyFill="1" applyBorder="1" applyProtection="1"/>
    <xf numFmtId="3" fontId="8" fillId="0" borderId="0" xfId="0" applyNumberFormat="1" applyFont="1" applyAlignment="1">
      <alignment horizontal="center"/>
    </xf>
    <xf numFmtId="0" fontId="7" fillId="4" borderId="4" xfId="2" applyFont="1" applyFill="1" applyBorder="1" applyAlignment="1" applyProtection="1">
      <alignment horizontal="center" vertical="center" wrapText="1"/>
    </xf>
    <xf numFmtId="0" fontId="7" fillId="4" borderId="3" xfId="2" applyFont="1" applyFill="1" applyBorder="1" applyAlignment="1" applyProtection="1">
      <alignment horizontal="center" vertical="center" wrapText="1"/>
    </xf>
    <xf numFmtId="49" fontId="7" fillId="4" borderId="3" xfId="2" applyNumberFormat="1" applyFont="1" applyFill="1" applyBorder="1" applyAlignment="1" applyProtection="1">
      <alignment horizontal="center" vertical="center" wrapText="1"/>
    </xf>
    <xf numFmtId="0" fontId="8" fillId="4" borderId="5" xfId="2" applyFont="1" applyFill="1" applyBorder="1" applyAlignment="1" applyProtection="1">
      <alignment horizontal="center" vertical="center" wrapText="1"/>
    </xf>
    <xf numFmtId="0" fontId="7" fillId="4" borderId="6" xfId="2" applyFont="1" applyFill="1" applyBorder="1" applyProtection="1"/>
    <xf numFmtId="3" fontId="11" fillId="0" borderId="3" xfId="0" applyNumberFormat="1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7" fillId="4" borderId="7" xfId="2" applyFont="1" applyFill="1" applyBorder="1" applyProtection="1"/>
    <xf numFmtId="0" fontId="8" fillId="4" borderId="3" xfId="2" applyFont="1" applyFill="1" applyBorder="1" applyProtection="1"/>
    <xf numFmtId="3" fontId="8" fillId="0" borderId="3" xfId="0" applyNumberFormat="1" applyFont="1" applyBorder="1" applyAlignment="1">
      <alignment horizontal="center"/>
    </xf>
    <xf numFmtId="0" fontId="12" fillId="5" borderId="0" xfId="0" applyFont="1" applyFill="1"/>
    <xf numFmtId="0" fontId="1" fillId="3" borderId="0" xfId="0" applyFont="1" applyFill="1" applyAlignment="1">
      <alignment horizontal="right"/>
    </xf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right" wrapText="1"/>
    </xf>
  </cellXfs>
  <cellStyles count="3">
    <cellStyle name="Enllaç" xfId="1" builtinId="8"/>
    <cellStyle name="Excel Built-in Good" xfId="2" xr:uid="{00000000-0005-0000-0000-000007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19080</xdr:rowOff>
    </xdr:from>
    <xdr:to>
      <xdr:col>1</xdr:col>
      <xdr:colOff>2805</xdr:colOff>
      <xdr:row>1</xdr:row>
      <xdr:rowOff>26640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080"/>
          <a:ext cx="755280" cy="19800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19080</xdr:rowOff>
    </xdr:from>
    <xdr:to>
      <xdr:col>1</xdr:col>
      <xdr:colOff>2805</xdr:colOff>
      <xdr:row>2</xdr:row>
      <xdr:rowOff>26640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09520"/>
          <a:ext cx="755280" cy="19800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19080</xdr:rowOff>
    </xdr:from>
    <xdr:to>
      <xdr:col>0</xdr:col>
      <xdr:colOff>866520</xdr:colOff>
      <xdr:row>1</xdr:row>
      <xdr:rowOff>26640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080"/>
          <a:ext cx="866520" cy="19800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19080</xdr:rowOff>
    </xdr:from>
    <xdr:to>
      <xdr:col>1</xdr:col>
      <xdr:colOff>2805</xdr:colOff>
      <xdr:row>1</xdr:row>
      <xdr:rowOff>26640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53354FF4-5C85-477E-A0AC-73927B42B5C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080"/>
          <a:ext cx="717180" cy="19806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19080</xdr:rowOff>
    </xdr:from>
    <xdr:to>
      <xdr:col>1</xdr:col>
      <xdr:colOff>2805</xdr:colOff>
      <xdr:row>2</xdr:row>
      <xdr:rowOff>26640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FD36043D-4D1A-4C36-8938-1737C0F3D53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09580"/>
          <a:ext cx="717180" cy="19806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19080</xdr:rowOff>
    </xdr:from>
    <xdr:to>
      <xdr:col>0</xdr:col>
      <xdr:colOff>866520</xdr:colOff>
      <xdr:row>1</xdr:row>
      <xdr:rowOff>26640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A71360B0-1C9F-442A-B474-62F2358D30B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080"/>
          <a:ext cx="866520" cy="198060"/>
        </a:xfrm>
        <a:prstGeom prst="rect">
          <a:avLst/>
        </a:prstGeom>
        <a:ln w="93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8"/>
  <sheetViews>
    <sheetView tabSelected="1" zoomScale="180" zoomScaleNormal="180" workbookViewId="0">
      <selection activeCell="K15" sqref="K15"/>
    </sheetView>
  </sheetViews>
  <sheetFormatPr defaultColWidth="10.7109375" defaultRowHeight="15"/>
  <sheetData>
    <row r="1" spans="1:11" s="1" customFormat="1" ht="15" customHeight="1">
      <c r="C1" s="26" t="s">
        <v>0</v>
      </c>
      <c r="D1" s="26"/>
      <c r="E1" s="26"/>
      <c r="F1" s="26"/>
      <c r="G1" s="26"/>
      <c r="H1" s="26"/>
      <c r="I1" s="26"/>
      <c r="J1" s="26"/>
      <c r="K1" s="26"/>
    </row>
    <row r="2" spans="1:11" s="1" customFormat="1"/>
    <row r="3" spans="1:11" s="2" customFormat="1" ht="18.75">
      <c r="A3" s="2" t="s">
        <v>1</v>
      </c>
    </row>
    <row r="4" spans="1:11" s="3" customFormat="1" ht="18.75">
      <c r="A4" s="3" t="s">
        <v>2</v>
      </c>
    </row>
    <row r="5" spans="1:11" s="1" customFormat="1">
      <c r="A5" s="1" t="s">
        <v>3</v>
      </c>
    </row>
    <row r="6" spans="1:11" s="1" customFormat="1"/>
    <row r="7" spans="1:11" s="1" customFormat="1">
      <c r="A7" s="4" t="s">
        <v>4</v>
      </c>
    </row>
    <row r="8" spans="1:11" s="1" customFormat="1"/>
    <row r="9" spans="1:11" s="1" customFormat="1">
      <c r="A9" s="5" t="s">
        <v>5</v>
      </c>
    </row>
    <row r="10" spans="1:11" s="1" customFormat="1">
      <c r="A10" s="5" t="s">
        <v>6</v>
      </c>
    </row>
    <row r="11" spans="1:11" s="1" customFormat="1"/>
    <row r="12" spans="1:11" s="1" customFormat="1"/>
    <row r="13" spans="1:11" s="1" customFormat="1"/>
    <row r="14" spans="1:11" s="1" customFormat="1"/>
    <row r="15" spans="1:11" s="1" customFormat="1"/>
    <row r="16" spans="1:11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</sheetData>
  <mergeCells count="1">
    <mergeCell ref="C1:K1"/>
  </mergeCells>
  <hyperlinks>
    <hyperlink ref="A9" location="'Per temàtica'!A1" display="1. Per temàtica" xr:uid="{00000000-0004-0000-0000-000000000000}"/>
    <hyperlink ref="A10" location="'Informació bàsica general'!A1" display="2. Informació bàsica general" xr:uid="{00000000-0004-0000-0000-000001000000}"/>
  </hyperlinks>
  <pageMargins left="0.7" right="0.7" top="0.75" bottom="0.75" header="0.51180555555555496" footer="0.51180555555555496"/>
  <pageSetup paperSize="9" firstPageNumber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71"/>
  <sheetViews>
    <sheetView zoomScale="180" zoomScaleNormal="180" workbookViewId="0">
      <selection activeCell="J21" sqref="J21"/>
    </sheetView>
  </sheetViews>
  <sheetFormatPr defaultColWidth="10.7109375" defaultRowHeight="15"/>
  <cols>
    <col min="2" max="9" width="12.85546875" customWidth="1"/>
    <col min="11" max="42" width="11.42578125" style="1" customWidth="1"/>
  </cols>
  <sheetData>
    <row r="1" spans="1:12" s="1" customFormat="1"/>
    <row r="2" spans="1:12" s="1" customFormat="1" ht="15" customHeight="1">
      <c r="C2" s="27" t="s">
        <v>0</v>
      </c>
      <c r="D2" s="27"/>
      <c r="E2" s="27"/>
      <c r="F2" s="27"/>
      <c r="G2" s="27"/>
      <c r="H2" s="27"/>
      <c r="I2" s="27"/>
      <c r="J2" s="27"/>
      <c r="K2" s="27"/>
      <c r="L2" s="27"/>
    </row>
    <row r="3" spans="1:12" s="1" customFormat="1"/>
    <row r="4" spans="1:12" ht="18.75">
      <c r="A4" s="2" t="s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2" ht="18.75">
      <c r="A5" s="3" t="s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2">
      <c r="A6" s="4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2">
      <c r="A8" s="6" t="s">
        <v>7</v>
      </c>
      <c r="B8" s="1"/>
      <c r="C8" s="1"/>
      <c r="D8" s="1"/>
      <c r="E8" s="1"/>
      <c r="F8" s="1"/>
      <c r="G8" s="1"/>
      <c r="H8" s="1"/>
      <c r="I8" s="1"/>
      <c r="J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2" ht="30.6">
      <c r="A10" s="7">
        <v>2024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7" t="s">
        <v>13</v>
      </c>
      <c r="H10" s="7" t="s">
        <v>14</v>
      </c>
      <c r="I10" s="8" t="s">
        <v>15</v>
      </c>
      <c r="J10" s="1"/>
    </row>
    <row r="11" spans="1:12" ht="15.75">
      <c r="A11" s="9" t="s">
        <v>16</v>
      </c>
      <c r="B11" s="10">
        <v>14</v>
      </c>
      <c r="C11" s="10">
        <v>1770</v>
      </c>
      <c r="D11" s="10">
        <v>39037</v>
      </c>
      <c r="E11" s="10">
        <f>130+268</f>
        <v>398</v>
      </c>
      <c r="F11" s="10">
        <v>225</v>
      </c>
      <c r="G11" s="10">
        <v>830</v>
      </c>
      <c r="H11" s="10">
        <v>1871</v>
      </c>
      <c r="I11" s="11">
        <f>SUM(B11:H11)</f>
        <v>44145</v>
      </c>
      <c r="J11" s="1"/>
    </row>
    <row r="12" spans="1:12" ht="13.9">
      <c r="A12" s="9" t="s">
        <v>17</v>
      </c>
      <c r="B12" s="10">
        <v>8</v>
      </c>
      <c r="C12" s="10">
        <v>1731</v>
      </c>
      <c r="D12" s="10">
        <v>48483</v>
      </c>
      <c r="E12" s="10">
        <f>98+218</f>
        <v>316</v>
      </c>
      <c r="F12" s="10">
        <v>193</v>
      </c>
      <c r="G12" s="10">
        <v>784</v>
      </c>
      <c r="H12" s="10">
        <v>2170</v>
      </c>
      <c r="I12" s="11">
        <f>SUM(B12:H12)</f>
        <v>53685</v>
      </c>
      <c r="J12" s="1"/>
    </row>
    <row r="13" spans="1:12" ht="13.9">
      <c r="A13" s="9" t="s">
        <v>18</v>
      </c>
      <c r="B13" s="10">
        <v>7</v>
      </c>
      <c r="C13" s="10">
        <v>1619</v>
      </c>
      <c r="D13" s="10">
        <v>25815</v>
      </c>
      <c r="E13" s="10">
        <f>138+106</f>
        <v>244</v>
      </c>
      <c r="F13" s="10">
        <v>166</v>
      </c>
      <c r="G13" s="10">
        <v>383</v>
      </c>
      <c r="H13" s="10">
        <v>1332</v>
      </c>
      <c r="I13" s="11">
        <f>SUM(B13:H13)</f>
        <v>29566</v>
      </c>
      <c r="J13" s="1"/>
    </row>
    <row r="14" spans="1:12" ht="13.9">
      <c r="A14" s="9" t="s">
        <v>19</v>
      </c>
      <c r="B14" s="10">
        <v>4</v>
      </c>
      <c r="C14" s="10">
        <v>1994</v>
      </c>
      <c r="D14" s="10">
        <v>23131</v>
      </c>
      <c r="E14" s="10">
        <f>323+190</f>
        <v>513</v>
      </c>
      <c r="F14" s="10">
        <v>209</v>
      </c>
      <c r="G14" s="10">
        <v>957</v>
      </c>
      <c r="H14" s="10">
        <v>1494</v>
      </c>
      <c r="I14" s="11">
        <f>SUM(B14:H14)</f>
        <v>28302</v>
      </c>
      <c r="J14" s="1"/>
    </row>
    <row r="15" spans="1:12" ht="13.9">
      <c r="A15" s="9" t="s">
        <v>20</v>
      </c>
      <c r="B15" s="10">
        <v>17</v>
      </c>
      <c r="C15" s="10">
        <v>1995</v>
      </c>
      <c r="D15" s="10">
        <f>17473+216</f>
        <v>17689</v>
      </c>
      <c r="E15" s="10">
        <v>105</v>
      </c>
      <c r="F15" s="10">
        <v>210</v>
      </c>
      <c r="G15" s="10">
        <v>506</v>
      </c>
      <c r="H15" s="10">
        <v>2314</v>
      </c>
      <c r="I15" s="11">
        <f>SUM(B15:H15)</f>
        <v>22836</v>
      </c>
      <c r="J15" s="1"/>
    </row>
    <row r="16" spans="1:12" ht="13.9">
      <c r="A16" s="9" t="s">
        <v>21</v>
      </c>
      <c r="B16" s="10">
        <v>6</v>
      </c>
      <c r="C16" s="10">
        <v>1865</v>
      </c>
      <c r="D16" s="10">
        <v>16347</v>
      </c>
      <c r="E16" s="10">
        <f>126+249</f>
        <v>375</v>
      </c>
      <c r="F16" s="10">
        <v>164</v>
      </c>
      <c r="G16" s="10">
        <v>350</v>
      </c>
      <c r="H16" s="10">
        <v>1215</v>
      </c>
      <c r="I16" s="11">
        <f>SUM(B16:H16)</f>
        <v>20322</v>
      </c>
      <c r="J16" s="1"/>
    </row>
    <row r="17" spans="1:10" ht="13.9">
      <c r="A17" s="9" t="s">
        <v>22</v>
      </c>
      <c r="B17" s="10">
        <v>4</v>
      </c>
      <c r="C17" s="10">
        <v>2230</v>
      </c>
      <c r="D17" s="10">
        <v>17017</v>
      </c>
      <c r="E17" s="10">
        <f>99+255</f>
        <v>354</v>
      </c>
      <c r="F17" s="10">
        <v>211</v>
      </c>
      <c r="G17" s="10">
        <v>465</v>
      </c>
      <c r="H17" s="10">
        <v>1503</v>
      </c>
      <c r="I17" s="11">
        <f>SUM(B17:H17)</f>
        <v>21784</v>
      </c>
      <c r="J17" s="1"/>
    </row>
    <row r="18" spans="1:10" ht="13.9">
      <c r="A18" s="9" t="s">
        <v>23</v>
      </c>
      <c r="B18" s="10">
        <v>4</v>
      </c>
      <c r="C18" s="10">
        <v>1769</v>
      </c>
      <c r="D18" s="10">
        <v>15880</v>
      </c>
      <c r="E18" s="10">
        <f>229+139</f>
        <v>368</v>
      </c>
      <c r="F18" s="10">
        <v>171</v>
      </c>
      <c r="G18" s="10">
        <v>360</v>
      </c>
      <c r="H18" s="10">
        <v>1661</v>
      </c>
      <c r="I18" s="11">
        <f>SUM(B18:H18)</f>
        <v>20213</v>
      </c>
      <c r="J18" s="1"/>
    </row>
    <row r="19" spans="1:10" ht="13.9">
      <c r="A19" s="9" t="s">
        <v>24</v>
      </c>
      <c r="B19" s="10">
        <v>4</v>
      </c>
      <c r="C19" s="10">
        <v>2039</v>
      </c>
      <c r="D19" s="10">
        <v>22145</v>
      </c>
      <c r="E19" s="10">
        <f>310+124</f>
        <v>434</v>
      </c>
      <c r="F19" s="10">
        <v>220</v>
      </c>
      <c r="G19" s="10">
        <v>368</v>
      </c>
      <c r="H19" s="10">
        <v>2259</v>
      </c>
      <c r="I19" s="11">
        <f>SUM(B19:H19)</f>
        <v>27469</v>
      </c>
      <c r="J19" s="1"/>
    </row>
    <row r="20" spans="1:10" ht="13.9">
      <c r="A20" s="9" t="s">
        <v>25</v>
      </c>
      <c r="B20" s="10">
        <v>7</v>
      </c>
      <c r="C20" s="10">
        <v>2231</v>
      </c>
      <c r="D20" s="10">
        <v>43276</v>
      </c>
      <c r="E20" s="10">
        <f>341</f>
        <v>341</v>
      </c>
      <c r="F20" s="10">
        <v>243</v>
      </c>
      <c r="G20" s="10">
        <v>1463</v>
      </c>
      <c r="H20" s="10">
        <v>1927</v>
      </c>
      <c r="I20" s="11">
        <f>SUM(B20:H20)</f>
        <v>49488</v>
      </c>
      <c r="J20" s="1"/>
    </row>
    <row r="21" spans="1:10" ht="13.9">
      <c r="A21" s="9" t="s">
        <v>26</v>
      </c>
      <c r="B21" s="10">
        <v>6</v>
      </c>
      <c r="C21" s="10">
        <v>2057</v>
      </c>
      <c r="D21" s="10">
        <v>58151</v>
      </c>
      <c r="E21" s="10">
        <v>211</v>
      </c>
      <c r="F21" s="10">
        <v>175</v>
      </c>
      <c r="G21" s="10">
        <v>1425</v>
      </c>
      <c r="H21" s="10">
        <v>2065</v>
      </c>
      <c r="I21" s="11">
        <f>SUM(B21:H21)</f>
        <v>64090</v>
      </c>
      <c r="J21" s="1"/>
    </row>
    <row r="22" spans="1:10" ht="13.9">
      <c r="A22" s="9" t="s">
        <v>27</v>
      </c>
      <c r="B22" s="10">
        <v>2</v>
      </c>
      <c r="C22" s="10">
        <v>1912</v>
      </c>
      <c r="D22" s="10">
        <v>30602</v>
      </c>
      <c r="E22" s="10">
        <v>222</v>
      </c>
      <c r="F22" s="10">
        <v>187</v>
      </c>
      <c r="G22" s="10">
        <v>780</v>
      </c>
      <c r="H22" s="10">
        <v>1687</v>
      </c>
      <c r="I22" s="11">
        <f>SUM(B22:H22)</f>
        <v>35392</v>
      </c>
      <c r="J22" s="1"/>
    </row>
    <row r="23" spans="1:10" ht="15.75">
      <c r="A23" s="12" t="s">
        <v>28</v>
      </c>
      <c r="B23" s="11">
        <f>SUM(B11:B22)</f>
        <v>83</v>
      </c>
      <c r="C23" s="11">
        <f>SUM(C11:C22)</f>
        <v>23212</v>
      </c>
      <c r="D23" s="11">
        <f>SUM(D11:D22)</f>
        <v>357573</v>
      </c>
      <c r="E23" s="11">
        <f>SUM(E11:E22)</f>
        <v>3881</v>
      </c>
      <c r="F23" s="11">
        <f>SUM(F11:F22)</f>
        <v>2374</v>
      </c>
      <c r="G23" s="11">
        <f>SUM(G11:G22)</f>
        <v>8671</v>
      </c>
      <c r="H23" s="11">
        <f>SUM(H11:H22)</f>
        <v>21498</v>
      </c>
      <c r="I23" s="11">
        <f>SUM(B23:H23)</f>
        <v>417292</v>
      </c>
      <c r="J23" s="1"/>
    </row>
    <row r="24" spans="1:10">
      <c r="A24" s="1"/>
      <c r="B24" s="1"/>
      <c r="C24" s="13"/>
      <c r="D24" s="1"/>
      <c r="E24" s="1"/>
      <c r="F24" s="1"/>
      <c r="G24" s="1"/>
      <c r="H24" s="1"/>
      <c r="I24" s="1"/>
      <c r="J24" s="1"/>
    </row>
    <row r="25" spans="1:10">
      <c r="A25" s="1" t="s">
        <v>29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s="1" customFormat="1">
      <c r="A26" s="1" t="s">
        <v>30</v>
      </c>
    </row>
    <row r="27" spans="1:10" s="1" customFormat="1" ht="13.9"/>
    <row r="28" spans="1:10" s="1" customFormat="1" ht="13.9"/>
    <row r="29" spans="1:10" s="1" customFormat="1" ht="13.9"/>
    <row r="30" spans="1:10" s="1" customFormat="1" ht="13.9"/>
    <row r="31" spans="1:10" s="1" customFormat="1" ht="13.9"/>
    <row r="32" spans="1:10" s="1" customFormat="1" ht="13.9"/>
    <row r="33" s="1" customFormat="1" ht="13.9"/>
    <row r="34" s="1" customFormat="1" ht="13.9"/>
    <row r="35" s="1" customFormat="1" ht="13.9"/>
    <row r="36" s="1" customFormat="1" ht="13.9"/>
    <row r="37" s="1" customFormat="1" ht="13.9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</sheetData>
  <mergeCells count="1">
    <mergeCell ref="C2:L2"/>
  </mergeCells>
  <pageMargins left="0.7" right="0.7" top="0.75" bottom="0.75" header="0.51180555555555496" footer="0.51180555555555496"/>
  <pageSetup paperSize="9" firstPageNumber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G34"/>
  <sheetViews>
    <sheetView zoomScale="180" zoomScaleNormal="180" workbookViewId="0">
      <selection activeCell="I21" sqref="I21"/>
    </sheetView>
  </sheetViews>
  <sheetFormatPr defaultColWidth="11.42578125" defaultRowHeight="13.9"/>
  <cols>
    <col min="1" max="1" width="13.42578125" style="1" customWidth="1"/>
    <col min="2" max="10" width="11" style="1" customWidth="1"/>
    <col min="11" max="12" width="7.7109375" style="1" customWidth="1"/>
    <col min="13" max="13" width="26.42578125" style="1" customWidth="1"/>
    <col min="14" max="14" width="6.140625" style="1" customWidth="1"/>
    <col min="15" max="1021" width="11.42578125" style="1"/>
    <col min="1022" max="1024" width="11.5703125" customWidth="1"/>
  </cols>
  <sheetData>
    <row r="1" spans="1:12" ht="15" customHeight="1">
      <c r="C1" s="28" t="s">
        <v>0</v>
      </c>
      <c r="D1" s="28"/>
      <c r="E1" s="28"/>
      <c r="F1" s="28"/>
      <c r="G1" s="28"/>
      <c r="H1" s="28"/>
      <c r="I1" s="28"/>
      <c r="J1" s="28"/>
      <c r="K1" s="28"/>
      <c r="L1" s="28"/>
    </row>
    <row r="3" spans="1:12" ht="17.45">
      <c r="A3" s="2" t="s">
        <v>1</v>
      </c>
    </row>
    <row r="4" spans="1:12" ht="17.45">
      <c r="A4" s="3" t="s">
        <v>2</v>
      </c>
    </row>
    <row r="5" spans="1:12">
      <c r="A5" s="4" t="s">
        <v>3</v>
      </c>
    </row>
    <row r="6" spans="1:12">
      <c r="A6" s="6" t="s">
        <v>31</v>
      </c>
    </row>
    <row r="8" spans="1:12" ht="39.75" customHeight="1">
      <c r="A8" s="14">
        <v>2024</v>
      </c>
      <c r="B8" s="15" t="s">
        <v>32</v>
      </c>
      <c r="C8" s="15" t="s">
        <v>33</v>
      </c>
      <c r="D8" s="15" t="s">
        <v>34</v>
      </c>
      <c r="E8" s="16" t="s">
        <v>35</v>
      </c>
      <c r="F8" s="15" t="s">
        <v>36</v>
      </c>
      <c r="G8" s="15" t="s">
        <v>37</v>
      </c>
      <c r="H8" s="15" t="s">
        <v>38</v>
      </c>
      <c r="I8" s="15" t="s">
        <v>39</v>
      </c>
      <c r="J8" s="17" t="s">
        <v>28</v>
      </c>
    </row>
    <row r="9" spans="1:12">
      <c r="A9" s="18" t="s">
        <v>16</v>
      </c>
      <c r="B9" s="19">
        <v>97</v>
      </c>
      <c r="C9" s="19">
        <v>461</v>
      </c>
      <c r="D9" s="19">
        <v>437</v>
      </c>
      <c r="E9" s="19">
        <v>463</v>
      </c>
      <c r="F9" s="19">
        <v>156</v>
      </c>
      <c r="G9" s="19">
        <v>2</v>
      </c>
      <c r="H9" s="19">
        <v>16</v>
      </c>
      <c r="I9" s="19">
        <v>152</v>
      </c>
      <c r="J9" s="20">
        <f>SUM(B9:I9)</f>
        <v>1784</v>
      </c>
    </row>
    <row r="10" spans="1:12">
      <c r="A10" s="18" t="s">
        <v>17</v>
      </c>
      <c r="B10" s="21">
        <v>133</v>
      </c>
      <c r="C10" s="21">
        <v>422</v>
      </c>
      <c r="D10" s="21">
        <v>563</v>
      </c>
      <c r="E10" s="21">
        <v>369</v>
      </c>
      <c r="F10" s="21">
        <v>131</v>
      </c>
      <c r="G10" s="21">
        <v>1</v>
      </c>
      <c r="H10" s="21">
        <v>14</v>
      </c>
      <c r="I10" s="21">
        <v>106</v>
      </c>
      <c r="J10" s="20">
        <f>SUM(B10:I10)</f>
        <v>1739</v>
      </c>
    </row>
    <row r="11" spans="1:12">
      <c r="A11" s="18" t="s">
        <v>18</v>
      </c>
      <c r="B11" s="21">
        <v>117</v>
      </c>
      <c r="C11" s="21">
        <v>382</v>
      </c>
      <c r="D11" s="21">
        <v>554</v>
      </c>
      <c r="E11" s="21">
        <v>228</v>
      </c>
      <c r="F11" s="21">
        <v>116</v>
      </c>
      <c r="G11" s="21">
        <v>5</v>
      </c>
      <c r="H11" s="21">
        <v>16</v>
      </c>
      <c r="I11" s="19">
        <v>209</v>
      </c>
      <c r="J11" s="20">
        <f>SUM(B11:I11)</f>
        <v>1627</v>
      </c>
    </row>
    <row r="12" spans="1:12">
      <c r="A12" s="18" t="s">
        <v>19</v>
      </c>
      <c r="B12" s="21">
        <v>159</v>
      </c>
      <c r="C12" s="21">
        <v>372</v>
      </c>
      <c r="D12" s="21">
        <v>742</v>
      </c>
      <c r="E12" s="21">
        <v>188</v>
      </c>
      <c r="F12" s="21">
        <v>177</v>
      </c>
      <c r="G12" s="21">
        <v>0</v>
      </c>
      <c r="H12" s="21">
        <v>18</v>
      </c>
      <c r="I12" s="21">
        <v>342</v>
      </c>
      <c r="J12" s="20">
        <f>SUM(B12:I12)</f>
        <v>1998</v>
      </c>
    </row>
    <row r="13" spans="1:12">
      <c r="A13" s="18" t="s">
        <v>20</v>
      </c>
      <c r="B13" s="21">
        <v>189</v>
      </c>
      <c r="C13" s="21">
        <v>474</v>
      </c>
      <c r="D13" s="21">
        <v>668</v>
      </c>
      <c r="E13" s="21">
        <v>143</v>
      </c>
      <c r="F13" s="21">
        <v>164</v>
      </c>
      <c r="G13" s="21">
        <v>4</v>
      </c>
      <c r="H13" s="21">
        <v>8</v>
      </c>
      <c r="I13" s="21">
        <v>362</v>
      </c>
      <c r="J13" s="20">
        <f>SUM(B13:I13)</f>
        <v>2012</v>
      </c>
    </row>
    <row r="14" spans="1:12">
      <c r="A14" s="18" t="s">
        <v>21</v>
      </c>
      <c r="B14" s="21">
        <v>283</v>
      </c>
      <c r="C14" s="21">
        <v>378</v>
      </c>
      <c r="D14" s="21">
        <v>609</v>
      </c>
      <c r="E14" s="21">
        <v>113</v>
      </c>
      <c r="F14" s="21">
        <v>175</v>
      </c>
      <c r="G14" s="21">
        <v>2</v>
      </c>
      <c r="H14" s="21">
        <v>11</v>
      </c>
      <c r="I14" s="21">
        <v>300</v>
      </c>
      <c r="J14" s="20">
        <f>SUM(B14:I14)</f>
        <v>1871</v>
      </c>
    </row>
    <row r="15" spans="1:12">
      <c r="A15" s="18" t="s">
        <v>22</v>
      </c>
      <c r="B15" s="21">
        <v>467</v>
      </c>
      <c r="C15" s="21">
        <v>496</v>
      </c>
      <c r="D15" s="21">
        <v>603</v>
      </c>
      <c r="E15" s="21">
        <v>123</v>
      </c>
      <c r="F15" s="21">
        <v>270</v>
      </c>
      <c r="G15" s="21">
        <v>0</v>
      </c>
      <c r="H15" s="21">
        <v>27</v>
      </c>
      <c r="I15" s="21">
        <v>248</v>
      </c>
      <c r="J15" s="20">
        <f>SUM(B15:I15)</f>
        <v>2234</v>
      </c>
    </row>
    <row r="16" spans="1:12">
      <c r="A16" s="18" t="s">
        <v>23</v>
      </c>
      <c r="B16" s="21">
        <v>242</v>
      </c>
      <c r="C16" s="21">
        <v>413</v>
      </c>
      <c r="D16" s="21">
        <v>561</v>
      </c>
      <c r="E16" s="21">
        <v>139</v>
      </c>
      <c r="F16" s="21">
        <v>228</v>
      </c>
      <c r="G16" s="21">
        <v>0</v>
      </c>
      <c r="H16" s="21">
        <v>8</v>
      </c>
      <c r="I16" s="21">
        <v>182</v>
      </c>
      <c r="J16" s="20">
        <f>SUM(B16:I16)</f>
        <v>1773</v>
      </c>
    </row>
    <row r="17" spans="1:16">
      <c r="A17" s="18" t="s">
        <v>24</v>
      </c>
      <c r="B17" s="21">
        <v>294</v>
      </c>
      <c r="C17" s="21">
        <v>458</v>
      </c>
      <c r="D17" s="21">
        <v>609</v>
      </c>
      <c r="E17" s="21">
        <v>222</v>
      </c>
      <c r="F17" s="21">
        <v>212</v>
      </c>
      <c r="G17" s="21">
        <v>0</v>
      </c>
      <c r="H17" s="21">
        <v>15</v>
      </c>
      <c r="I17" s="21">
        <v>233</v>
      </c>
      <c r="J17" s="20">
        <f>SUM(B17:I17)</f>
        <v>2043</v>
      </c>
    </row>
    <row r="18" spans="1:16">
      <c r="A18" s="18" t="s">
        <v>25</v>
      </c>
      <c r="B18" s="21">
        <v>234</v>
      </c>
      <c r="C18" s="21">
        <v>560</v>
      </c>
      <c r="D18" s="21">
        <v>581</v>
      </c>
      <c r="E18" s="21">
        <v>322</v>
      </c>
      <c r="F18" s="21">
        <v>203</v>
      </c>
      <c r="G18" s="21">
        <v>3</v>
      </c>
      <c r="H18" s="21">
        <v>13</v>
      </c>
      <c r="I18" s="21">
        <v>322</v>
      </c>
      <c r="J18" s="20">
        <f>SUM(B18:I18)</f>
        <v>2238</v>
      </c>
    </row>
    <row r="19" spans="1:16">
      <c r="A19" s="18" t="s">
        <v>26</v>
      </c>
      <c r="B19" s="21">
        <v>140</v>
      </c>
      <c r="C19" s="21">
        <v>475</v>
      </c>
      <c r="D19" s="21">
        <v>531</v>
      </c>
      <c r="E19" s="21">
        <v>393</v>
      </c>
      <c r="F19" s="21">
        <v>140</v>
      </c>
      <c r="G19" s="21">
        <v>1</v>
      </c>
      <c r="H19" s="21">
        <v>8</v>
      </c>
      <c r="I19" s="21">
        <v>375</v>
      </c>
      <c r="J19" s="20">
        <f>SUM(B19:I19)</f>
        <v>2063</v>
      </c>
    </row>
    <row r="20" spans="1:16">
      <c r="A20" s="22" t="s">
        <v>27</v>
      </c>
      <c r="B20" s="21">
        <v>115</v>
      </c>
      <c r="C20" s="21">
        <v>506</v>
      </c>
      <c r="D20" s="21">
        <v>422</v>
      </c>
      <c r="E20" s="21">
        <v>377</v>
      </c>
      <c r="F20" s="21">
        <v>146</v>
      </c>
      <c r="G20" s="21">
        <v>0</v>
      </c>
      <c r="H20" s="21">
        <v>12</v>
      </c>
      <c r="I20" s="21">
        <v>336</v>
      </c>
      <c r="J20" s="20">
        <f>SUM(B20:I20)</f>
        <v>1914</v>
      </c>
    </row>
    <row r="21" spans="1:16">
      <c r="A21" s="23" t="s">
        <v>28</v>
      </c>
      <c r="B21" s="24">
        <f>SUM(B9:B20)</f>
        <v>2470</v>
      </c>
      <c r="C21" s="24">
        <f>SUM(C9:C20)</f>
        <v>5397</v>
      </c>
      <c r="D21" s="24">
        <f>SUM(D9:D20)</f>
        <v>6880</v>
      </c>
      <c r="E21" s="24">
        <f>SUM(E9:E20)</f>
        <v>3080</v>
      </c>
      <c r="F21" s="24">
        <f>SUM(F9:F20)</f>
        <v>2118</v>
      </c>
      <c r="G21" s="24">
        <f>SUM(G9:G20)</f>
        <v>18</v>
      </c>
      <c r="H21" s="24">
        <f>SUM(H9:H20)</f>
        <v>166</v>
      </c>
      <c r="I21" s="24">
        <f>SUM(I9:I20)</f>
        <v>3167</v>
      </c>
      <c r="J21" s="20">
        <f>SUM(B21:I21)</f>
        <v>23296</v>
      </c>
      <c r="P21" s="1">
        <f>2063+44</f>
        <v>2107</v>
      </c>
    </row>
    <row r="23" spans="1:16" ht="13.5" customHeight="1">
      <c r="A23" s="1" t="s">
        <v>40</v>
      </c>
    </row>
    <row r="24" spans="1:16" ht="13.5" customHeight="1">
      <c r="A24" s="1" t="s">
        <v>30</v>
      </c>
    </row>
    <row r="25" spans="1:16" ht="13.5" customHeight="1"/>
    <row r="26" spans="1:16" ht="13.5" customHeight="1"/>
    <row r="27" spans="1:16" ht="13.5" customHeight="1"/>
    <row r="28" spans="1:16" ht="13.5" customHeight="1"/>
    <row r="29" spans="1:16" ht="13.5" customHeight="1"/>
    <row r="30" spans="1:16" ht="13.5" customHeight="1"/>
    <row r="31" spans="1:16" ht="13.5" customHeight="1"/>
    <row r="32" spans="1:16" ht="13.5" customHeight="1"/>
    <row r="33" ht="13.5" customHeight="1"/>
    <row r="34" ht="13.5" customHeight="1"/>
  </sheetData>
  <mergeCells count="1">
    <mergeCell ref="C1:L1"/>
  </mergeCells>
  <pageMargins left="0.7" right="0.7" top="0.75" bottom="0.75" header="0.51180555555555496" footer="0.3"/>
  <pageSetup paperSize="9" firstPageNumber="0" orientation="landscape" horizontalDpi="300" verticalDpi="300"/>
  <headerFooter>
    <oddFooter>&amp;C.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1B2F3-410A-41B1-81C5-005EE7FAFDD3}">
  <dimension ref="A1:L268"/>
  <sheetViews>
    <sheetView zoomScale="180" zoomScaleNormal="180" workbookViewId="0">
      <selection activeCell="F5" sqref="F5"/>
    </sheetView>
  </sheetViews>
  <sheetFormatPr defaultColWidth="10.7109375" defaultRowHeight="15"/>
  <sheetData>
    <row r="1" spans="1:12" s="1" customFormat="1" ht="15" customHeight="1">
      <c r="C1" s="27" t="s">
        <v>41</v>
      </c>
      <c r="D1" s="27"/>
      <c r="E1" s="27"/>
      <c r="F1" s="27"/>
      <c r="G1" s="27"/>
      <c r="H1" s="27"/>
      <c r="I1" s="27"/>
      <c r="J1" s="27"/>
      <c r="K1" s="27"/>
      <c r="L1" s="27"/>
    </row>
    <row r="2" spans="1:12" s="1" customFormat="1"/>
    <row r="3" spans="1:12" s="2" customFormat="1" ht="18.75">
      <c r="A3" s="2" t="s">
        <v>42</v>
      </c>
    </row>
    <row r="4" spans="1:12" s="3" customFormat="1" ht="18.75">
      <c r="A4" s="3" t="s">
        <v>43</v>
      </c>
    </row>
    <row r="5" spans="1:12" s="1" customFormat="1">
      <c r="A5" s="1" t="s">
        <v>3</v>
      </c>
    </row>
    <row r="6" spans="1:12" s="1" customFormat="1"/>
    <row r="7" spans="1:12" s="1" customFormat="1">
      <c r="A7" s="4" t="s">
        <v>44</v>
      </c>
    </row>
    <row r="8" spans="1:12" s="1" customFormat="1"/>
    <row r="9" spans="1:12" s="1" customFormat="1">
      <c r="A9" s="5" t="s">
        <v>45</v>
      </c>
    </row>
    <row r="10" spans="1:12" s="1" customFormat="1">
      <c r="A10" s="5" t="s">
        <v>46</v>
      </c>
    </row>
    <row r="11" spans="1:12" s="1" customFormat="1"/>
    <row r="12" spans="1:12" s="1" customFormat="1"/>
    <row r="13" spans="1:12" s="1" customFormat="1"/>
    <row r="14" spans="1:12" s="1" customFormat="1"/>
    <row r="15" spans="1:12" s="1" customFormat="1"/>
    <row r="16" spans="1:12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</sheetData>
  <mergeCells count="1">
    <mergeCell ref="C1:L1"/>
  </mergeCells>
  <hyperlinks>
    <hyperlink ref="A9" location="'Per temàtica'!A1" display="1. Per temàtica" xr:uid="{A669926B-90C4-4114-A397-103267917E21}"/>
    <hyperlink ref="A10" location="'Informació bàsica general'!A1" display="2. Informació bàsica general" xr:uid="{44FDA4E8-E2DF-4DC0-867F-21DDB7F35B4C}"/>
  </hyperlinks>
  <pageMargins left="0.7" right="0.7" top="0.75" bottom="0.75" header="0.51180555555555496" footer="0.51180555555555496"/>
  <pageSetup paperSize="9" firstPageNumber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62EE-3022-4E07-AA25-259B519511D9}">
  <dimension ref="A1:AP71"/>
  <sheetViews>
    <sheetView zoomScale="180" zoomScaleNormal="180" workbookViewId="0">
      <selection activeCell="A11" sqref="A11:A22"/>
    </sheetView>
  </sheetViews>
  <sheetFormatPr defaultColWidth="10.7109375" defaultRowHeight="15"/>
  <cols>
    <col min="2" max="9" width="12.85546875" customWidth="1"/>
    <col min="10" max="10" width="9.140625"/>
    <col min="11" max="42" width="11.42578125" style="1" customWidth="1"/>
  </cols>
  <sheetData>
    <row r="1" spans="1:12" s="1" customFormat="1"/>
    <row r="2" spans="1:12" s="1" customFormat="1" ht="15" customHeight="1">
      <c r="C2" s="27" t="s">
        <v>41</v>
      </c>
      <c r="D2" s="27"/>
      <c r="E2" s="27"/>
      <c r="F2" s="27"/>
      <c r="G2" s="27"/>
      <c r="H2" s="27"/>
      <c r="I2" s="27"/>
      <c r="J2" s="27"/>
      <c r="K2" s="27"/>
      <c r="L2" s="27"/>
    </row>
    <row r="3" spans="1:12" s="1" customFormat="1"/>
    <row r="4" spans="1:12" ht="18.75">
      <c r="A4" s="2" t="s">
        <v>42</v>
      </c>
      <c r="B4" s="1"/>
      <c r="C4" s="1"/>
      <c r="D4" s="1"/>
      <c r="E4" s="1"/>
      <c r="F4" s="1"/>
      <c r="G4" s="1"/>
      <c r="H4" s="1"/>
      <c r="I4" s="1"/>
      <c r="J4" s="1"/>
    </row>
    <row r="5" spans="1:12" ht="18.75">
      <c r="A5" s="3" t="s">
        <v>43</v>
      </c>
      <c r="B5" s="1"/>
      <c r="C5" s="1"/>
      <c r="D5" s="1"/>
      <c r="E5" s="1"/>
      <c r="F5" s="1"/>
      <c r="G5" s="1"/>
      <c r="H5" s="1"/>
      <c r="I5" s="1"/>
      <c r="J5" s="1"/>
    </row>
    <row r="6" spans="1:12">
      <c r="A6" s="4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2">
      <c r="A8" s="6" t="s">
        <v>47</v>
      </c>
      <c r="B8" s="1"/>
      <c r="C8" s="1"/>
      <c r="D8" s="1"/>
      <c r="E8" s="1"/>
      <c r="F8" s="1"/>
      <c r="G8" s="1"/>
      <c r="H8" s="1"/>
      <c r="I8" s="1"/>
      <c r="J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2" ht="53.25">
      <c r="A10" s="7">
        <v>2024</v>
      </c>
      <c r="B10" s="7" t="s">
        <v>48</v>
      </c>
      <c r="C10" s="7" t="s">
        <v>49</v>
      </c>
      <c r="D10" s="7" t="s">
        <v>50</v>
      </c>
      <c r="E10" s="7" t="s">
        <v>51</v>
      </c>
      <c r="F10" s="7" t="s">
        <v>52</v>
      </c>
      <c r="G10" s="7" t="s">
        <v>53</v>
      </c>
      <c r="H10" s="7" t="s">
        <v>54</v>
      </c>
      <c r="I10" s="8" t="s">
        <v>55</v>
      </c>
      <c r="J10" s="1"/>
    </row>
    <row r="11" spans="1:12" ht="15.75">
      <c r="A11" s="18" t="s">
        <v>56</v>
      </c>
      <c r="B11" s="10">
        <v>14</v>
      </c>
      <c r="C11" s="10">
        <v>1770</v>
      </c>
      <c r="D11" s="10">
        <v>39037</v>
      </c>
      <c r="E11" s="10">
        <f>130+268</f>
        <v>398</v>
      </c>
      <c r="F11" s="10">
        <v>225</v>
      </c>
      <c r="G11" s="10">
        <v>830</v>
      </c>
      <c r="H11" s="10">
        <v>1871</v>
      </c>
      <c r="I11" s="11">
        <f>SUM(B11:H11)</f>
        <v>44145</v>
      </c>
      <c r="J11" s="1"/>
    </row>
    <row r="12" spans="1:12" ht="13.9">
      <c r="A12" s="18" t="s">
        <v>57</v>
      </c>
      <c r="B12" s="10">
        <v>8</v>
      </c>
      <c r="C12" s="10">
        <v>1731</v>
      </c>
      <c r="D12" s="10">
        <v>48483</v>
      </c>
      <c r="E12" s="10">
        <f>98+218</f>
        <v>316</v>
      </c>
      <c r="F12" s="10">
        <v>193</v>
      </c>
      <c r="G12" s="10">
        <v>784</v>
      </c>
      <c r="H12" s="10">
        <v>2170</v>
      </c>
      <c r="I12" s="11">
        <f>SUM(B12:H12)</f>
        <v>53685</v>
      </c>
      <c r="J12" s="1"/>
    </row>
    <row r="13" spans="1:12" ht="13.9">
      <c r="A13" s="18" t="s">
        <v>58</v>
      </c>
      <c r="B13" s="10">
        <v>7</v>
      </c>
      <c r="C13" s="10">
        <v>1619</v>
      </c>
      <c r="D13" s="10">
        <v>25815</v>
      </c>
      <c r="E13" s="10">
        <f>138+106</f>
        <v>244</v>
      </c>
      <c r="F13" s="10">
        <v>166</v>
      </c>
      <c r="G13" s="10">
        <v>383</v>
      </c>
      <c r="H13" s="10">
        <v>1332</v>
      </c>
      <c r="I13" s="11">
        <f>SUM(B13:H13)</f>
        <v>29566</v>
      </c>
      <c r="J13" s="1"/>
    </row>
    <row r="14" spans="1:12" ht="13.9">
      <c r="A14" s="18" t="s">
        <v>19</v>
      </c>
      <c r="B14" s="10">
        <v>4</v>
      </c>
      <c r="C14" s="10">
        <v>1994</v>
      </c>
      <c r="D14" s="10">
        <v>23131</v>
      </c>
      <c r="E14" s="10">
        <f>323+190</f>
        <v>513</v>
      </c>
      <c r="F14" s="10">
        <v>209</v>
      </c>
      <c r="G14" s="10">
        <v>957</v>
      </c>
      <c r="H14" s="10">
        <v>1494</v>
      </c>
      <c r="I14" s="11">
        <f>SUM(B14:H14)</f>
        <v>28302</v>
      </c>
      <c r="J14" s="1"/>
    </row>
    <row r="15" spans="1:12" ht="13.9">
      <c r="A15" s="18" t="s">
        <v>59</v>
      </c>
      <c r="B15" s="10">
        <v>17</v>
      </c>
      <c r="C15" s="10">
        <v>1995</v>
      </c>
      <c r="D15" s="10">
        <f>17473+216</f>
        <v>17689</v>
      </c>
      <c r="E15" s="10">
        <v>105</v>
      </c>
      <c r="F15" s="10">
        <v>210</v>
      </c>
      <c r="G15" s="10">
        <v>506</v>
      </c>
      <c r="H15" s="10">
        <v>2314</v>
      </c>
      <c r="I15" s="11">
        <f>SUM(B15:H15)</f>
        <v>22836</v>
      </c>
      <c r="J15" s="1"/>
    </row>
    <row r="16" spans="1:12" ht="13.9">
      <c r="A16" s="18" t="s">
        <v>60</v>
      </c>
      <c r="B16" s="10">
        <v>6</v>
      </c>
      <c r="C16" s="10">
        <v>1865</v>
      </c>
      <c r="D16" s="10">
        <v>16347</v>
      </c>
      <c r="E16" s="10">
        <f>126+249</f>
        <v>375</v>
      </c>
      <c r="F16" s="10">
        <v>164</v>
      </c>
      <c r="G16" s="10">
        <v>350</v>
      </c>
      <c r="H16" s="10">
        <v>1215</v>
      </c>
      <c r="I16" s="11">
        <f>SUM(B16:H16)</f>
        <v>20322</v>
      </c>
      <c r="J16" s="1"/>
    </row>
    <row r="17" spans="1:10" ht="13.9">
      <c r="A17" s="18" t="s">
        <v>61</v>
      </c>
      <c r="B17" s="10">
        <v>4</v>
      </c>
      <c r="C17" s="10">
        <v>2230</v>
      </c>
      <c r="D17" s="10">
        <v>17017</v>
      </c>
      <c r="E17" s="10">
        <f>99+255</f>
        <v>354</v>
      </c>
      <c r="F17" s="10">
        <v>211</v>
      </c>
      <c r="G17" s="10">
        <v>465</v>
      </c>
      <c r="H17" s="10">
        <v>1503</v>
      </c>
      <c r="I17" s="11">
        <f>SUM(B17:H17)</f>
        <v>21784</v>
      </c>
      <c r="J17" s="1"/>
    </row>
    <row r="18" spans="1:10" ht="13.9">
      <c r="A18" s="18" t="s">
        <v>62</v>
      </c>
      <c r="B18" s="10">
        <v>4</v>
      </c>
      <c r="C18" s="10">
        <v>1769</v>
      </c>
      <c r="D18" s="10">
        <v>15880</v>
      </c>
      <c r="E18" s="10">
        <f>229+139</f>
        <v>368</v>
      </c>
      <c r="F18" s="10">
        <v>171</v>
      </c>
      <c r="G18" s="10">
        <v>360</v>
      </c>
      <c r="H18" s="10">
        <v>1661</v>
      </c>
      <c r="I18" s="11">
        <f>SUM(B18:H18)</f>
        <v>20213</v>
      </c>
      <c r="J18" s="1"/>
    </row>
    <row r="19" spans="1:10" ht="13.9">
      <c r="A19" s="18" t="s">
        <v>63</v>
      </c>
      <c r="B19" s="10">
        <v>4</v>
      </c>
      <c r="C19" s="10">
        <v>2039</v>
      </c>
      <c r="D19" s="10">
        <v>22145</v>
      </c>
      <c r="E19" s="10">
        <f>310+124</f>
        <v>434</v>
      </c>
      <c r="F19" s="10">
        <v>220</v>
      </c>
      <c r="G19" s="10">
        <v>368</v>
      </c>
      <c r="H19" s="10">
        <v>2259</v>
      </c>
      <c r="I19" s="11">
        <f>SUM(B19:H19)</f>
        <v>27469</v>
      </c>
      <c r="J19" s="1"/>
    </row>
    <row r="20" spans="1:10" ht="13.9">
      <c r="A20" s="18" t="s">
        <v>25</v>
      </c>
      <c r="B20" s="10">
        <v>7</v>
      </c>
      <c r="C20" s="10">
        <v>2231</v>
      </c>
      <c r="D20" s="10">
        <v>43276</v>
      </c>
      <c r="E20" s="10">
        <f>341</f>
        <v>341</v>
      </c>
      <c r="F20" s="10">
        <v>243</v>
      </c>
      <c r="G20" s="10">
        <v>1463</v>
      </c>
      <c r="H20" s="10">
        <v>1927</v>
      </c>
      <c r="I20" s="11">
        <f>SUM(B20:H20)</f>
        <v>49488</v>
      </c>
      <c r="J20" s="1"/>
    </row>
    <row r="21" spans="1:10" ht="13.9">
      <c r="A21" s="18" t="s">
        <v>64</v>
      </c>
      <c r="B21" s="10">
        <v>6</v>
      </c>
      <c r="C21" s="10">
        <v>2057</v>
      </c>
      <c r="D21" s="10">
        <v>58151</v>
      </c>
      <c r="E21" s="10">
        <v>211</v>
      </c>
      <c r="F21" s="10">
        <v>175</v>
      </c>
      <c r="G21" s="10">
        <v>1425</v>
      </c>
      <c r="H21" s="10">
        <v>2065</v>
      </c>
      <c r="I21" s="11">
        <f>SUM(B21:H21)</f>
        <v>64090</v>
      </c>
      <c r="J21" s="1"/>
    </row>
    <row r="22" spans="1:10" ht="13.9">
      <c r="A22" s="18" t="s">
        <v>65</v>
      </c>
      <c r="B22" s="10">
        <v>2</v>
      </c>
      <c r="C22" s="10">
        <v>1912</v>
      </c>
      <c r="D22" s="10">
        <v>30602</v>
      </c>
      <c r="E22" s="10">
        <v>222</v>
      </c>
      <c r="F22" s="10">
        <v>187</v>
      </c>
      <c r="G22" s="10">
        <v>780</v>
      </c>
      <c r="H22" s="10">
        <v>1687</v>
      </c>
      <c r="I22" s="11">
        <f>SUM(B22:H22)</f>
        <v>35392</v>
      </c>
      <c r="J22" s="1"/>
    </row>
    <row r="23" spans="1:10" ht="15.75">
      <c r="A23" s="23" t="s">
        <v>28</v>
      </c>
      <c r="B23" s="11">
        <f>SUM(B11:B22)</f>
        <v>83</v>
      </c>
      <c r="C23" s="11">
        <f>SUM(C11:C22)</f>
        <v>23212</v>
      </c>
      <c r="D23" s="11">
        <f>SUM(D11:D22)</f>
        <v>357573</v>
      </c>
      <c r="E23" s="11">
        <f>SUM(E11:E22)</f>
        <v>3881</v>
      </c>
      <c r="F23" s="11">
        <f>SUM(F11:F22)</f>
        <v>2374</v>
      </c>
      <c r="G23" s="11">
        <f>SUM(G11:G22)</f>
        <v>8671</v>
      </c>
      <c r="H23" s="11">
        <f>SUM(H11:H22)</f>
        <v>21498</v>
      </c>
      <c r="I23" s="11">
        <f>SUM(B23:H23)</f>
        <v>417292</v>
      </c>
      <c r="J23" s="1"/>
    </row>
    <row r="24" spans="1:10">
      <c r="A24" s="1"/>
      <c r="B24" s="1"/>
      <c r="C24" s="13"/>
      <c r="D24" s="1"/>
      <c r="E24" s="1"/>
      <c r="F24" s="1"/>
      <c r="G24" s="1"/>
      <c r="H24" s="1"/>
      <c r="I24" s="1"/>
      <c r="J24" s="1"/>
    </row>
    <row r="25" spans="1:10">
      <c r="A25" s="1" t="s">
        <v>66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s="1" customFormat="1">
      <c r="A26" s="1" t="s">
        <v>67</v>
      </c>
    </row>
    <row r="27" spans="1:10" s="1" customFormat="1" ht="13.9"/>
    <row r="28" spans="1:10" s="1" customFormat="1" ht="13.9"/>
    <row r="29" spans="1:10" s="1" customFormat="1" ht="13.9"/>
    <row r="30" spans="1:10" s="1" customFormat="1" ht="13.9"/>
    <row r="31" spans="1:10" s="1" customFormat="1" ht="13.9"/>
    <row r="32" spans="1:10" s="1" customFormat="1" ht="13.9"/>
    <row r="33" s="1" customFormat="1" ht="13.9"/>
    <row r="34" s="1" customFormat="1" ht="13.9"/>
    <row r="35" s="1" customFormat="1" ht="13.9"/>
    <row r="36" s="1" customFormat="1" ht="13.9"/>
    <row r="37" s="1" customFormat="1" ht="13.9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</sheetData>
  <mergeCells count="1">
    <mergeCell ref="C2:L2"/>
  </mergeCells>
  <pageMargins left="0.7" right="0.7" top="0.75" bottom="0.75" header="0.51180555555555496" footer="0.51180555555555496"/>
  <pageSetup paperSize="9" firstPageNumber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836BC-7B1D-47C7-A491-02DC96DA3BFD}">
  <dimension ref="A1:AMG34"/>
  <sheetViews>
    <sheetView zoomScale="180" zoomScaleNormal="180" workbookViewId="0">
      <selection activeCell="A9" sqref="A9:A20"/>
    </sheetView>
  </sheetViews>
  <sheetFormatPr defaultColWidth="11.42578125" defaultRowHeight="15"/>
  <cols>
    <col min="1" max="1" width="13.42578125" style="1" customWidth="1"/>
    <col min="2" max="10" width="11" style="1" customWidth="1"/>
    <col min="11" max="12" width="7.7109375" style="1" customWidth="1"/>
    <col min="13" max="13" width="26.42578125" style="1" customWidth="1"/>
    <col min="14" max="14" width="6.140625" style="1" customWidth="1"/>
    <col min="15" max="1021" width="9.140625" style="1"/>
    <col min="1022" max="1024" width="11.5703125" customWidth="1"/>
  </cols>
  <sheetData>
    <row r="1" spans="1:12" ht="15" customHeight="1">
      <c r="C1" s="28" t="s">
        <v>41</v>
      </c>
      <c r="D1" s="28"/>
      <c r="E1" s="28"/>
      <c r="F1" s="28"/>
      <c r="G1" s="28"/>
      <c r="H1" s="28"/>
      <c r="I1" s="28"/>
      <c r="J1" s="28"/>
      <c r="K1" s="28"/>
      <c r="L1" s="28"/>
    </row>
    <row r="3" spans="1:12" ht="18.75">
      <c r="A3" s="25" t="s">
        <v>42</v>
      </c>
    </row>
    <row r="4" spans="1:12" ht="17.45">
      <c r="A4" s="3" t="s">
        <v>43</v>
      </c>
    </row>
    <row r="5" spans="1:12" ht="13.9">
      <c r="A5" s="4" t="s">
        <v>3</v>
      </c>
    </row>
    <row r="6" spans="1:12" ht="13.9">
      <c r="A6" s="6" t="s">
        <v>68</v>
      </c>
    </row>
    <row r="8" spans="1:12" ht="39.75" customHeight="1">
      <c r="A8" s="14">
        <v>2024</v>
      </c>
      <c r="B8" s="15" t="s">
        <v>69</v>
      </c>
      <c r="C8" s="15" t="s">
        <v>70</v>
      </c>
      <c r="D8" s="15" t="s">
        <v>71</v>
      </c>
      <c r="E8" s="16" t="s">
        <v>35</v>
      </c>
      <c r="F8" s="15" t="s">
        <v>72</v>
      </c>
      <c r="G8" s="15" t="s">
        <v>37</v>
      </c>
      <c r="H8" s="15" t="s">
        <v>73</v>
      </c>
      <c r="I8" s="15" t="s">
        <v>74</v>
      </c>
      <c r="J8" s="17" t="s">
        <v>28</v>
      </c>
    </row>
    <row r="9" spans="1:12" ht="13.9">
      <c r="A9" s="18" t="s">
        <v>56</v>
      </c>
      <c r="B9" s="19">
        <v>97</v>
      </c>
      <c r="C9" s="19">
        <v>461</v>
      </c>
      <c r="D9" s="19">
        <v>437</v>
      </c>
      <c r="E9" s="19">
        <v>463</v>
      </c>
      <c r="F9" s="19">
        <v>156</v>
      </c>
      <c r="G9" s="19">
        <v>2</v>
      </c>
      <c r="H9" s="19">
        <v>16</v>
      </c>
      <c r="I9" s="19">
        <v>152</v>
      </c>
      <c r="J9" s="20">
        <f>SUM(B9:I9)</f>
        <v>1784</v>
      </c>
    </row>
    <row r="10" spans="1:12">
      <c r="A10" s="18" t="s">
        <v>57</v>
      </c>
      <c r="B10" s="21">
        <v>133</v>
      </c>
      <c r="C10" s="21">
        <v>422</v>
      </c>
      <c r="D10" s="21">
        <v>563</v>
      </c>
      <c r="E10" s="21">
        <v>369</v>
      </c>
      <c r="F10" s="21">
        <v>131</v>
      </c>
      <c r="G10" s="21">
        <v>1</v>
      </c>
      <c r="H10" s="21">
        <v>14</v>
      </c>
      <c r="I10" s="21">
        <v>106</v>
      </c>
      <c r="J10" s="20">
        <f>SUM(B10:I10)</f>
        <v>1739</v>
      </c>
    </row>
    <row r="11" spans="1:12" ht="13.9">
      <c r="A11" s="18" t="s">
        <v>58</v>
      </c>
      <c r="B11" s="21">
        <v>117</v>
      </c>
      <c r="C11" s="21">
        <v>382</v>
      </c>
      <c r="D11" s="21">
        <v>554</v>
      </c>
      <c r="E11" s="21">
        <v>228</v>
      </c>
      <c r="F11" s="21">
        <v>116</v>
      </c>
      <c r="G11" s="21">
        <v>5</v>
      </c>
      <c r="H11" s="21">
        <v>16</v>
      </c>
      <c r="I11" s="19">
        <v>209</v>
      </c>
      <c r="J11" s="20">
        <f>SUM(B11:I11)</f>
        <v>1627</v>
      </c>
    </row>
    <row r="12" spans="1:12" ht="13.9">
      <c r="A12" s="18" t="s">
        <v>19</v>
      </c>
      <c r="B12" s="21">
        <v>159</v>
      </c>
      <c r="C12" s="21">
        <v>372</v>
      </c>
      <c r="D12" s="21">
        <v>742</v>
      </c>
      <c r="E12" s="21">
        <v>188</v>
      </c>
      <c r="F12" s="21">
        <v>177</v>
      </c>
      <c r="G12" s="21">
        <v>0</v>
      </c>
      <c r="H12" s="21">
        <v>18</v>
      </c>
      <c r="I12" s="21">
        <v>342</v>
      </c>
      <c r="J12" s="20">
        <f>SUM(B12:I12)</f>
        <v>1998</v>
      </c>
    </row>
    <row r="13" spans="1:12">
      <c r="A13" s="18" t="s">
        <v>59</v>
      </c>
      <c r="B13" s="21">
        <v>189</v>
      </c>
      <c r="C13" s="21">
        <v>474</v>
      </c>
      <c r="D13" s="21">
        <v>668</v>
      </c>
      <c r="E13" s="21">
        <v>143</v>
      </c>
      <c r="F13" s="21">
        <v>164</v>
      </c>
      <c r="G13" s="21">
        <v>4</v>
      </c>
      <c r="H13" s="21">
        <v>8</v>
      </c>
      <c r="I13" s="21">
        <v>362</v>
      </c>
      <c r="J13" s="20">
        <f>SUM(B13:I13)</f>
        <v>2012</v>
      </c>
    </row>
    <row r="14" spans="1:12">
      <c r="A14" s="18" t="s">
        <v>60</v>
      </c>
      <c r="B14" s="21">
        <v>283</v>
      </c>
      <c r="C14" s="21">
        <v>378</v>
      </c>
      <c r="D14" s="21">
        <v>609</v>
      </c>
      <c r="E14" s="21">
        <v>113</v>
      </c>
      <c r="F14" s="21">
        <v>175</v>
      </c>
      <c r="G14" s="21">
        <v>2</v>
      </c>
      <c r="H14" s="21">
        <v>11</v>
      </c>
      <c r="I14" s="21">
        <v>300</v>
      </c>
      <c r="J14" s="20">
        <f>SUM(B14:I14)</f>
        <v>1871</v>
      </c>
    </row>
    <row r="15" spans="1:12">
      <c r="A15" s="18" t="s">
        <v>61</v>
      </c>
      <c r="B15" s="21">
        <v>467</v>
      </c>
      <c r="C15" s="21">
        <v>496</v>
      </c>
      <c r="D15" s="21">
        <v>603</v>
      </c>
      <c r="E15" s="21">
        <v>123</v>
      </c>
      <c r="F15" s="21">
        <v>270</v>
      </c>
      <c r="G15" s="21">
        <v>0</v>
      </c>
      <c r="H15" s="21">
        <v>27</v>
      </c>
      <c r="I15" s="21">
        <v>248</v>
      </c>
      <c r="J15" s="20">
        <f>SUM(B15:I15)</f>
        <v>2234</v>
      </c>
    </row>
    <row r="16" spans="1:12">
      <c r="A16" s="18" t="s">
        <v>62</v>
      </c>
      <c r="B16" s="21">
        <v>242</v>
      </c>
      <c r="C16" s="21">
        <v>413</v>
      </c>
      <c r="D16" s="21">
        <v>561</v>
      </c>
      <c r="E16" s="21">
        <v>139</v>
      </c>
      <c r="F16" s="21">
        <v>228</v>
      </c>
      <c r="G16" s="21">
        <v>0</v>
      </c>
      <c r="H16" s="21">
        <v>8</v>
      </c>
      <c r="I16" s="21">
        <v>182</v>
      </c>
      <c r="J16" s="20">
        <f>SUM(B16:I16)</f>
        <v>1773</v>
      </c>
    </row>
    <row r="17" spans="1:16">
      <c r="A17" s="18" t="s">
        <v>63</v>
      </c>
      <c r="B17" s="21">
        <v>294</v>
      </c>
      <c r="C17" s="21">
        <v>458</v>
      </c>
      <c r="D17" s="21">
        <v>609</v>
      </c>
      <c r="E17" s="21">
        <v>222</v>
      </c>
      <c r="F17" s="21">
        <v>212</v>
      </c>
      <c r="G17" s="21">
        <v>0</v>
      </c>
      <c r="H17" s="21">
        <v>15</v>
      </c>
      <c r="I17" s="21">
        <v>233</v>
      </c>
      <c r="J17" s="20">
        <f>SUM(B17:I17)</f>
        <v>2043</v>
      </c>
    </row>
    <row r="18" spans="1:16">
      <c r="A18" s="18" t="s">
        <v>25</v>
      </c>
      <c r="B18" s="21">
        <v>234</v>
      </c>
      <c r="C18" s="21">
        <v>560</v>
      </c>
      <c r="D18" s="21">
        <v>581</v>
      </c>
      <c r="E18" s="21">
        <v>322</v>
      </c>
      <c r="F18" s="21">
        <v>203</v>
      </c>
      <c r="G18" s="21">
        <v>3</v>
      </c>
      <c r="H18" s="21">
        <v>13</v>
      </c>
      <c r="I18" s="21">
        <v>322</v>
      </c>
      <c r="J18" s="20">
        <f>SUM(B18:I18)</f>
        <v>2238</v>
      </c>
    </row>
    <row r="19" spans="1:16">
      <c r="A19" s="18" t="s">
        <v>64</v>
      </c>
      <c r="B19" s="21">
        <v>140</v>
      </c>
      <c r="C19" s="21">
        <v>475</v>
      </c>
      <c r="D19" s="21">
        <v>531</v>
      </c>
      <c r="E19" s="21">
        <v>393</v>
      </c>
      <c r="F19" s="21">
        <v>140</v>
      </c>
      <c r="G19" s="21">
        <v>1</v>
      </c>
      <c r="H19" s="21">
        <v>8</v>
      </c>
      <c r="I19" s="21">
        <v>375</v>
      </c>
      <c r="J19" s="20">
        <f>SUM(B19:I19)</f>
        <v>2063</v>
      </c>
    </row>
    <row r="20" spans="1:16" ht="13.9">
      <c r="A20" s="18" t="s">
        <v>65</v>
      </c>
      <c r="B20" s="21">
        <v>115</v>
      </c>
      <c r="C20" s="21">
        <v>506</v>
      </c>
      <c r="D20" s="21">
        <v>422</v>
      </c>
      <c r="E20" s="21">
        <v>377</v>
      </c>
      <c r="F20" s="21">
        <v>146</v>
      </c>
      <c r="G20" s="21">
        <v>0</v>
      </c>
      <c r="H20" s="21">
        <v>12</v>
      </c>
      <c r="I20" s="21">
        <v>336</v>
      </c>
      <c r="J20" s="20">
        <f>SUM(B20:I20)</f>
        <v>1914</v>
      </c>
    </row>
    <row r="21" spans="1:16" ht="13.9">
      <c r="A21" s="23" t="s">
        <v>28</v>
      </c>
      <c r="B21" s="24">
        <f>SUM(B9:B20)</f>
        <v>2470</v>
      </c>
      <c r="C21" s="24">
        <f>SUM(C9:C20)</f>
        <v>5397</v>
      </c>
      <c r="D21" s="24">
        <f>SUM(D9:D20)</f>
        <v>6880</v>
      </c>
      <c r="E21" s="24">
        <f>SUM(E9:E20)</f>
        <v>3080</v>
      </c>
      <c r="F21" s="24">
        <f>SUM(F9:F20)</f>
        <v>2118</v>
      </c>
      <c r="G21" s="24">
        <f>SUM(G9:G20)</f>
        <v>18</v>
      </c>
      <c r="H21" s="24">
        <f>SUM(H9:H20)</f>
        <v>166</v>
      </c>
      <c r="I21" s="24">
        <f>SUM(I9:I20)</f>
        <v>3167</v>
      </c>
      <c r="J21" s="20">
        <f>SUM(B21:I21)</f>
        <v>23296</v>
      </c>
      <c r="P21" s="1">
        <f>2063+44</f>
        <v>2107</v>
      </c>
    </row>
    <row r="23" spans="1:16" ht="13.5" customHeight="1">
      <c r="A23" s="1" t="s">
        <v>75</v>
      </c>
    </row>
    <row r="24" spans="1:16" ht="13.5" customHeight="1">
      <c r="A24" s="1" t="s">
        <v>67</v>
      </c>
    </row>
    <row r="25" spans="1:16" ht="13.5" customHeight="1"/>
    <row r="26" spans="1:16" ht="13.5" customHeight="1"/>
    <row r="27" spans="1:16" ht="13.5" customHeight="1"/>
    <row r="28" spans="1:16" ht="13.5" customHeight="1"/>
    <row r="29" spans="1:16" ht="13.5" customHeight="1"/>
    <row r="30" spans="1:16" ht="13.5" customHeight="1"/>
    <row r="31" spans="1:16" ht="13.5" customHeight="1"/>
    <row r="32" spans="1:16" ht="13.5" customHeight="1"/>
    <row r="33" ht="13.5" customHeight="1"/>
    <row r="34" ht="13.5" customHeight="1"/>
  </sheetData>
  <mergeCells count="1">
    <mergeCell ref="C1:L1"/>
  </mergeCells>
  <pageMargins left="0.7" right="0.7" top="0.75" bottom="0.75" header="0.51180555555555496" footer="0.3"/>
  <pageSetup paperSize="9" firstPageNumber="0" orientation="landscape" horizontalDpi="300" verticalDpi="300"/>
  <headerFooter>
    <oddFooter>&amp;C.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1569AF29C2543820058E54D2CCEEB" ma:contentTypeVersion="14" ma:contentTypeDescription="Crea un document nou" ma:contentTypeScope="" ma:versionID="dfce77c8bac750d599133369ced6b97a">
  <xsd:schema xmlns:xsd="http://www.w3.org/2001/XMLSchema" xmlns:xs="http://www.w3.org/2001/XMLSchema" xmlns:p="http://schemas.microsoft.com/office/2006/metadata/properties" xmlns:ns2="629cfda6-8a1d-42e3-8e1d-065441f3d7b9" xmlns:ns3="15503faf-92c4-4e0f-9428-cc52c10d7edf" targetNamespace="http://schemas.microsoft.com/office/2006/metadata/properties" ma:root="true" ma:fieldsID="92aa82d01e43777ed124f99910cfe671" ns2:_="" ns3:_="">
    <xsd:import namespace="629cfda6-8a1d-42e3-8e1d-065441f3d7b9"/>
    <xsd:import namespace="15503faf-92c4-4e0f-9428-cc52c10d7e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9cfda6-8a1d-42e3-8e1d-065441f3d7b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956266e4-c819-4c16-b273-0e7a0399b759}" ma:internalName="TaxCatchAll" ma:readOnly="false" ma:showField="CatchAllData" ma:web="629cfda6-8a1d-42e3-8e1d-065441f3d7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03faf-92c4-4e0f-9428-cc52c10d7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29cfda6-8a1d-42e3-8e1d-065441f3d7b9">FAHV5MWFUTA2-1591596185-384915</_dlc_DocId>
    <_dlc_DocIdUrl xmlns="629cfda6-8a1d-42e3-8e1d-065441f3d7b9">
      <Url>https://caib.sharepoint.com/sites/ARXIUS-DGMAD/_layouts/15/DocIdRedir.aspx?ID=FAHV5MWFUTA2-1591596185-384915</Url>
      <Description>FAHV5MWFUTA2-1591596185-384915</Description>
    </_dlc_DocIdUrl>
    <lcf76f155ced4ddcb4097134ff3c332f xmlns="15503faf-92c4-4e0f-9428-cc52c10d7edf">
      <Terms xmlns="http://schemas.microsoft.com/office/infopath/2007/PartnerControls"/>
    </lcf76f155ced4ddcb4097134ff3c332f>
    <TaxCatchAll xmlns="629cfda6-8a1d-42e3-8e1d-065441f3d7b9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0117BC-B8D6-4E3B-B2D9-708C8A9EC2AA}"/>
</file>

<file path=customXml/itemProps2.xml><?xml version="1.0" encoding="utf-8"?>
<ds:datastoreItem xmlns:ds="http://schemas.openxmlformats.org/officeDocument/2006/customXml" ds:itemID="{2C7684F2-511D-4A1C-A430-879F046803C6}"/>
</file>

<file path=customXml/itemProps3.xml><?xml version="1.0" encoding="utf-8"?>
<ds:datastoreItem xmlns:ds="http://schemas.openxmlformats.org/officeDocument/2006/customXml" ds:itemID="{BCD528A3-40E6-4E7D-A154-EFEA880EDB0C}"/>
</file>

<file path=customXml/itemProps4.xml><?xml version="1.0" encoding="utf-8"?>
<ds:datastoreItem xmlns:ds="http://schemas.openxmlformats.org/officeDocument/2006/customXml" ds:itemID="{FE1B361B-C5F8-46CA-9D78-0C72A972B8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 Gelabert Genovart</dc:creator>
  <cp:keywords/>
  <dc:description/>
  <cp:lastModifiedBy>Virginia Pujol Peruyero</cp:lastModifiedBy>
  <cp:revision>36</cp:revision>
  <dcterms:created xsi:type="dcterms:W3CDTF">2006-09-12T12:46:56Z</dcterms:created>
  <dcterms:modified xsi:type="dcterms:W3CDTF">2025-06-03T08:48:05Z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ContentTypeId">
    <vt:lpwstr>0x01010035C1569AF29C2543820058E54D2CCEEB</vt:lpwstr>
  </property>
  <property fmtid="{D5CDD505-2E9C-101B-9397-08002B2CF9AE}" pid="7" name="_dlc_DocIdItemGuid">
    <vt:lpwstr>176a31f9-fee1-460a-bb30-ecad23723711</vt:lpwstr>
  </property>
  <property fmtid="{D5CDD505-2E9C-101B-9397-08002B2CF9AE}" pid="8" name="MediaServiceImageTags">
    <vt:lpwstr/>
  </property>
</Properties>
</file>