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ESORERIA\EE PP - SECTOR PÚBLIC\01 PLA DE TRESORERIA\Previsions any vinent\PREVISIO 2026\"/>
    </mc:Choice>
  </mc:AlternateContent>
  <xr:revisionPtr revIDLastSave="0" documentId="13_ncr:1_{DEB9CCCE-3F71-4642-993F-0958FA72CD20}" xr6:coauthVersionLast="47" xr6:coauthVersionMax="47" xr10:uidLastSave="{00000000-0000-0000-0000-000000000000}"/>
  <bookViews>
    <workbookView xWindow="-120" yWindow="-120" windowWidth="29040" windowHeight="15720" tabRatio="568" xr2:uid="{00000000-000D-0000-FFFF-FFFF00000000}"/>
  </bookViews>
  <sheets>
    <sheet name="PLA TRESORERIA 2026" sheetId="5" r:id="rId1"/>
    <sheet name="II.PROVEÏDORS" sheetId="8" r:id="rId2"/>
    <sheet name="III.DESPESA FINANCERA" sheetId="9" r:id="rId3"/>
    <sheet name="IV.ALTRES PAGAMENTS" sheetId="10" r:id="rId4"/>
    <sheet name="NIF-CREDITOR" sheetId="7" state="hidden" r:id="rId5"/>
  </sheets>
  <definedNames>
    <definedName name="_xlnm._FilterDatabase" localSheetId="4" hidden="1">'NIF-CREDITOR'!$A$1:$D$59</definedName>
    <definedName name="_xlnm.Print_Area" localSheetId="1">II.PROVEÏDORS!$A$1:$F$28</definedName>
    <definedName name="_xlnm.Print_Area" localSheetId="0">'PLA TRESORERIA 2026'!$A$1:$Q$53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0" l="1"/>
  <c r="E3" i="10"/>
  <c r="B3" i="10"/>
  <c r="F3" i="9"/>
  <c r="E3" i="9"/>
  <c r="B3" i="9"/>
  <c r="F3" i="8"/>
  <c r="E3" i="8"/>
  <c r="C3" i="5"/>
  <c r="C3" i="10" s="1"/>
  <c r="A3" i="5"/>
  <c r="A3" i="10" s="1"/>
  <c r="B3" i="8"/>
  <c r="D3" i="5"/>
  <c r="D3" i="10" s="1"/>
  <c r="C3" i="9" l="1"/>
  <c r="D3" i="9"/>
  <c r="C3" i="8"/>
  <c r="A3" i="9"/>
  <c r="A3" i="8"/>
  <c r="D3" i="8"/>
  <c r="N53" i="5"/>
  <c r="H41" i="10" l="1"/>
  <c r="H27" i="10"/>
  <c r="H14" i="10"/>
  <c r="D33" i="9"/>
  <c r="C33" i="9"/>
  <c r="B33" i="9"/>
  <c r="B35" i="9" s="1"/>
  <c r="D16" i="9"/>
  <c r="C16" i="9"/>
  <c r="B16" i="9"/>
  <c r="B18" i="9" s="1"/>
  <c r="B37" i="9" s="1"/>
  <c r="C57" i="8"/>
  <c r="C54" i="8"/>
  <c r="C28" i="8"/>
  <c r="B18" i="5" l="1"/>
  <c r="B11" i="5"/>
  <c r="B6" i="5"/>
  <c r="C28" i="5" l="1"/>
  <c r="D28" i="5"/>
  <c r="E28" i="5"/>
  <c r="F28" i="5"/>
  <c r="G28" i="5"/>
  <c r="H28" i="5"/>
  <c r="I28" i="5"/>
  <c r="J28" i="5"/>
  <c r="K28" i="5"/>
  <c r="L28" i="5"/>
  <c r="M28" i="5"/>
  <c r="C22" i="5"/>
  <c r="D22" i="5"/>
  <c r="E22" i="5"/>
  <c r="F22" i="5"/>
  <c r="G22" i="5"/>
  <c r="H22" i="5"/>
  <c r="I22" i="5"/>
  <c r="J22" i="5"/>
  <c r="K22" i="5"/>
  <c r="L22" i="5"/>
  <c r="M22" i="5"/>
  <c r="B28" i="5"/>
  <c r="B22" i="5"/>
  <c r="B10" i="5" s="1"/>
  <c r="B43" i="5" s="1"/>
  <c r="N38" i="5" l="1"/>
  <c r="N39" i="5"/>
  <c r="N40" i="5"/>
  <c r="N41" i="5"/>
  <c r="N42" i="5"/>
  <c r="N25" i="5"/>
  <c r="N26" i="5"/>
  <c r="N27" i="5"/>
  <c r="N21" i="5"/>
  <c r="N16" i="5"/>
  <c r="N17" i="5"/>
  <c r="C18" i="5" l="1"/>
  <c r="D18" i="5"/>
  <c r="E18" i="5"/>
  <c r="F18" i="5"/>
  <c r="G18" i="5"/>
  <c r="H18" i="5"/>
  <c r="I18" i="5"/>
  <c r="J18" i="5"/>
  <c r="K18" i="5"/>
  <c r="L18" i="5"/>
  <c r="M18" i="5"/>
  <c r="M6" i="5" l="1"/>
  <c r="M45" i="5"/>
  <c r="C45" i="5"/>
  <c r="D45" i="5"/>
  <c r="E45" i="5"/>
  <c r="F45" i="5"/>
  <c r="G45" i="5"/>
  <c r="H45" i="5"/>
  <c r="I45" i="5"/>
  <c r="J45" i="5"/>
  <c r="K45" i="5"/>
  <c r="L45" i="5"/>
  <c r="B45" i="5"/>
  <c r="C6" i="5"/>
  <c r="D6" i="5"/>
  <c r="E6" i="5"/>
  <c r="F6" i="5"/>
  <c r="G6" i="5"/>
  <c r="H6" i="5"/>
  <c r="I6" i="5"/>
  <c r="J6" i="5"/>
  <c r="K6" i="5"/>
  <c r="L6" i="5"/>
  <c r="C11" i="5" l="1"/>
  <c r="D11" i="5"/>
  <c r="E11" i="5"/>
  <c r="F11" i="5"/>
  <c r="G11" i="5"/>
  <c r="H11" i="5"/>
  <c r="I11" i="5"/>
  <c r="J11" i="5"/>
  <c r="K11" i="5"/>
  <c r="L11" i="5"/>
  <c r="M11" i="5"/>
  <c r="N37" i="5"/>
  <c r="N13" i="5"/>
  <c r="N14" i="5"/>
  <c r="N15" i="5"/>
  <c r="N12" i="5"/>
  <c r="C49" i="5"/>
  <c r="D49" i="5"/>
  <c r="E49" i="5"/>
  <c r="F49" i="5"/>
  <c r="G49" i="5"/>
  <c r="H49" i="5"/>
  <c r="I49" i="5"/>
  <c r="J49" i="5"/>
  <c r="K49" i="5"/>
  <c r="L49" i="5"/>
  <c r="M49" i="5"/>
  <c r="B49" i="5"/>
  <c r="C10" i="5" l="1"/>
  <c r="M10" i="5"/>
  <c r="N11" i="5"/>
  <c r="B44" i="5"/>
  <c r="B36" i="5" s="1"/>
  <c r="B59" i="5" s="1"/>
  <c r="I10" i="5"/>
  <c r="G10" i="5"/>
  <c r="E10" i="5"/>
  <c r="I43" i="5" l="1"/>
  <c r="M43" i="5"/>
  <c r="M44" i="5" s="1"/>
  <c r="C43" i="5"/>
  <c r="C44" i="5" s="1"/>
  <c r="B55" i="5"/>
  <c r="C36" i="5"/>
  <c r="C59" i="5" s="1"/>
  <c r="C55" i="5"/>
  <c r="G43" i="5"/>
  <c r="G44" i="5" s="1"/>
  <c r="E43" i="5"/>
  <c r="E44" i="5" s="1"/>
  <c r="E55" i="5" s="1"/>
  <c r="I44" i="5"/>
  <c r="K10" i="5"/>
  <c r="J10" i="5"/>
  <c r="N24" i="5"/>
  <c r="H10" i="5"/>
  <c r="N19" i="5"/>
  <c r="I36" i="5" l="1"/>
  <c r="I59" i="5" s="1"/>
  <c r="I55" i="5"/>
  <c r="M36" i="5"/>
  <c r="M59" i="5" s="1"/>
  <c r="M55" i="5"/>
  <c r="G36" i="5"/>
  <c r="G59" i="5" s="1"/>
  <c r="G55" i="5"/>
  <c r="E36" i="5"/>
  <c r="E59" i="5" s="1"/>
  <c r="H43" i="5"/>
  <c r="H44" i="5" s="1"/>
  <c r="J43" i="5"/>
  <c r="J44" i="5" s="1"/>
  <c r="K43" i="5"/>
  <c r="K44" i="5" s="1"/>
  <c r="L10" i="5"/>
  <c r="N23" i="5"/>
  <c r="N22" i="5" s="1"/>
  <c r="N18" i="5"/>
  <c r="N20" i="5"/>
  <c r="F10" i="5"/>
  <c r="F43" i="5" l="1"/>
  <c r="J36" i="5"/>
  <c r="J59" i="5" s="1"/>
  <c r="J55" i="5"/>
  <c r="H36" i="5"/>
  <c r="H59" i="5" s="1"/>
  <c r="H55" i="5"/>
  <c r="K36" i="5"/>
  <c r="K59" i="5" s="1"/>
  <c r="K55" i="5"/>
  <c r="L43" i="5"/>
  <c r="L44" i="5" s="1"/>
  <c r="F44" i="5"/>
  <c r="F36" i="5" l="1"/>
  <c r="F59" i="5" s="1"/>
  <c r="F55" i="5"/>
  <c r="L36" i="5"/>
  <c r="L59" i="5" s="1"/>
  <c r="L55" i="5"/>
  <c r="N30" i="5" l="1"/>
  <c r="N31" i="5"/>
  <c r="N32" i="5"/>
  <c r="N35" i="5"/>
  <c r="N29" i="5"/>
  <c r="N34" i="5"/>
  <c r="N33" i="5"/>
  <c r="D10" i="5"/>
  <c r="N10" i="5" l="1"/>
  <c r="N28" i="5"/>
  <c r="D43" i="5"/>
  <c r="D44" i="5" s="1"/>
  <c r="D55" i="5" s="1"/>
  <c r="N44" i="5" l="1"/>
  <c r="N55" i="5" s="1"/>
  <c r="D36" i="5"/>
  <c r="N36" i="5" l="1"/>
  <c r="D5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u108197</author>
    <author>Angela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S'emplena automàticament quan introdueixes el NIF a la casella B3.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S'emplena automàticament quan introdueixes el NIF a la casella B3.
</t>
        </r>
      </text>
    </comment>
    <comment ref="D3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S'emplena automàticament quan introdueixes el NIF a la casella B3.</t>
        </r>
      </text>
    </comment>
    <comment ref="A7" authorId="1" shapeId="0" xr:uid="{00000000-0006-0000-0000-000004000000}">
      <text>
        <r>
          <rPr>
            <u/>
            <sz val="9"/>
            <color indexed="81"/>
            <rFont val="Tahoma"/>
            <family val="2"/>
          </rPr>
          <t>Dades tancades:</t>
        </r>
        <r>
          <rPr>
            <sz val="9"/>
            <color indexed="81"/>
            <rFont val="Tahoma"/>
            <family val="2"/>
          </rPr>
          <t xml:space="preserve">  saldo inici mes
</t>
        </r>
        <r>
          <rPr>
            <u/>
            <sz val="9"/>
            <color indexed="81"/>
            <rFont val="Tahoma"/>
            <family val="2"/>
          </rPr>
          <t>Dades mes en curs</t>
        </r>
        <r>
          <rPr>
            <sz val="9"/>
            <color indexed="81"/>
            <rFont val="Tahoma"/>
            <family val="2"/>
          </rPr>
          <t xml:space="preserve">: saldo dia petició
</t>
        </r>
        <r>
          <rPr>
            <u/>
            <sz val="9"/>
            <color indexed="81"/>
            <rFont val="Tahoma"/>
            <family val="2"/>
          </rPr>
          <t xml:space="preserve">Dades mesos següents: </t>
        </r>
        <r>
          <rPr>
            <sz val="9"/>
            <color indexed="81"/>
            <rFont val="Tahoma"/>
            <family val="2"/>
          </rPr>
          <t>saldo inici mes previst</t>
        </r>
      </text>
    </comment>
    <comment ref="A8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Fiances, capital fundacional, etc</t>
        </r>
      </text>
    </comment>
    <comment ref="A26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Angela:</t>
        </r>
        <r>
          <rPr>
            <sz val="9"/>
            <color indexed="81"/>
            <rFont val="Tahoma"/>
            <family val="2"/>
          </rPr>
          <t xml:space="preserve">
Import destinat a tapar la línea de crèdit, totalment o parcial</t>
        </r>
      </text>
    </comment>
    <comment ref="A31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Angela:</t>
        </r>
        <r>
          <rPr>
            <sz val="9"/>
            <color indexed="81"/>
            <rFont val="Tahoma"/>
            <family val="2"/>
          </rPr>
          <t xml:space="preserve">
IVA, IBI, circulació, fems, sancions tributàries...</t>
        </r>
      </text>
    </comment>
    <comment ref="A37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No es tenen en compte pel càlcul de necessitats de tresoreria</t>
        </r>
      </text>
    </comment>
    <comment ref="A42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Consignar import només en cas de desemborsament efectiu per part de la CAIB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Angela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S'emplena automàticament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S'emplena automàticament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Angela</author>
  </authors>
  <commentList>
    <comment ref="C3" authorId="0" shapeId="0" xr:uid="{77BFAE44-8E60-40DA-9AF4-BF8E4760C0E8}">
      <text>
        <r>
          <rPr>
            <b/>
            <sz val="9"/>
            <color indexed="81"/>
            <rFont val="Tahoma"/>
            <family val="2"/>
          </rPr>
          <t>S'emplena automàticament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590139AD-B053-4991-B264-DC20E0CB2C69}">
      <text>
        <r>
          <rPr>
            <b/>
            <sz val="9"/>
            <color indexed="81"/>
            <rFont val="Tahoma"/>
            <family val="2"/>
          </rPr>
          <t>S'emplena automàticament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Angela</author>
  </authors>
  <commentList>
    <comment ref="C3" authorId="0" shapeId="0" xr:uid="{8E1AE6B6-0C70-4763-866A-08BDA8591F03}">
      <text>
        <r>
          <rPr>
            <b/>
            <sz val="9"/>
            <color indexed="81"/>
            <rFont val="Tahoma"/>
            <family val="2"/>
          </rPr>
          <t>S'emplena automàticament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B86AB5BE-A11F-4F52-8EE6-FA542EB5AAC5}">
      <text>
        <r>
          <rPr>
            <b/>
            <sz val="9"/>
            <color indexed="81"/>
            <rFont val="Tahoma"/>
            <family val="2"/>
          </rPr>
          <t>S'emplena automàticament</t>
        </r>
      </text>
    </comment>
  </commentList>
</comments>
</file>

<file path=xl/sharedStrings.xml><?xml version="1.0" encoding="utf-8"?>
<sst xmlns="http://schemas.openxmlformats.org/spreadsheetml/2006/main" count="443" uniqueCount="247">
  <si>
    <t>TOTAL ANY</t>
  </si>
  <si>
    <t>Altres despeses generals</t>
  </si>
  <si>
    <t>OPERACIONS DE CRÈDIT A CURT TERMINI</t>
  </si>
  <si>
    <t>Altres despeses personal</t>
  </si>
  <si>
    <t>Proveïdors</t>
  </si>
  <si>
    <t>Despesa personal</t>
  </si>
  <si>
    <t>Nòmines</t>
  </si>
  <si>
    <t>Paga extra</t>
  </si>
  <si>
    <t>IRPF</t>
  </si>
  <si>
    <t>Altres despeses tributàries</t>
  </si>
  <si>
    <t xml:space="preserve">Deute disposat a final de mes </t>
  </si>
  <si>
    <t xml:space="preserve">Deute disponible a final de mes </t>
  </si>
  <si>
    <t>Despesa financera</t>
  </si>
  <si>
    <t>Seguretat social</t>
  </si>
  <si>
    <t>Domiciliats</t>
  </si>
  <si>
    <t>No domiciliats</t>
  </si>
  <si>
    <t>Aportacions/subvencions a tercers</t>
  </si>
  <si>
    <t>Convenis/concerts</t>
  </si>
  <si>
    <t>ANY</t>
  </si>
  <si>
    <t>-</t>
  </si>
  <si>
    <t>COMPTE BANCARI PAGADOR (IBAN)</t>
  </si>
  <si>
    <t>Id. Ente Central Información</t>
  </si>
  <si>
    <t>Denominación</t>
  </si>
  <si>
    <t>CIF</t>
  </si>
  <si>
    <t>Número acreedor SAP</t>
  </si>
  <si>
    <t>Agència de Qualitat Universitària de les Illes Balears</t>
  </si>
  <si>
    <t>Q0700449B</t>
  </si>
  <si>
    <t>Consorci de Transports de Mallorca</t>
  </si>
  <si>
    <t>Consorci d'Infraestructures de les Illes Balears</t>
  </si>
  <si>
    <t>S0700109B</t>
  </si>
  <si>
    <t>Escola d'Hoteleria de les Illes Balears</t>
  </si>
  <si>
    <t>Institut d'Estudis Baleàrics</t>
  </si>
  <si>
    <t>Q5755019F</t>
  </si>
  <si>
    <t>Consorci per a la Recuperació de la Fauna de les Illes Balears</t>
  </si>
  <si>
    <t>Q0700459A</t>
  </si>
  <si>
    <t>Consorci de Recursos Sociosanitaris i Assistencials de les Illes Balears</t>
  </si>
  <si>
    <t>V57691826</t>
  </si>
  <si>
    <t>Agència Balear de l’Aigua i de la Qualitat Ambiental</t>
  </si>
  <si>
    <t>Q0700507G</t>
  </si>
  <si>
    <t>Q5755004H</t>
  </si>
  <si>
    <t>Ens Públic de Radiotelevisió de les Illes Balears</t>
  </si>
  <si>
    <t>Q0700458C</t>
  </si>
  <si>
    <t>Fons de Garantia Agrària i Pesquera de les Illes Balears</t>
  </si>
  <si>
    <t>Q0700494H</t>
  </si>
  <si>
    <t>Institut Balear de la Natura</t>
  </si>
  <si>
    <t>Q5750018C</t>
  </si>
  <si>
    <t>Institut Balear de la Joventut</t>
  </si>
  <si>
    <t>Q0700516H</t>
  </si>
  <si>
    <t>Q5750001I</t>
  </si>
  <si>
    <t>Q5755018H</t>
  </si>
  <si>
    <t>Ente público extinguido</t>
  </si>
  <si>
    <t>Error</t>
  </si>
  <si>
    <t>Serveis Ferroviaris de Mallorca</t>
  </si>
  <si>
    <t>Q5750006H</t>
  </si>
  <si>
    <t>Q0700452F</t>
  </si>
  <si>
    <t>Fundació Atenció i Suport a la Dependència i de Promoció de l’Autonomia Personal</t>
  </si>
  <si>
    <t>G57421687</t>
  </si>
  <si>
    <t>Fundació Balear d’Innovació i Tecnologia</t>
  </si>
  <si>
    <t>Fundació Banc de Sang i Teixits de les Illes Balears</t>
  </si>
  <si>
    <t>G07905342</t>
  </si>
  <si>
    <t>G57086035</t>
  </si>
  <si>
    <t>Fundació Institut Socioeducatiu s’Estel</t>
  </si>
  <si>
    <t>Fundació per a l'Esport Balear</t>
  </si>
  <si>
    <t>G57139560</t>
  </si>
  <si>
    <t>Fundació Robert Graves</t>
  </si>
  <si>
    <t>G57250326</t>
  </si>
  <si>
    <t>Gestió d’Emergències de les Illes Balears, SAU</t>
  </si>
  <si>
    <t>A57325458</t>
  </si>
  <si>
    <t xml:space="preserve">Fundació Jardí Botànic de Sòller          </t>
  </si>
  <si>
    <t>G07829377</t>
  </si>
  <si>
    <t>Fundació Es Baluard, Museu d'Art Modern i Contemporani de Palma</t>
  </si>
  <si>
    <t>G57223992</t>
  </si>
  <si>
    <t>Q0700676J</t>
  </si>
  <si>
    <t>Q0700675B</t>
  </si>
  <si>
    <t>Id ens CI</t>
  </si>
  <si>
    <t>Creditor SAP</t>
  </si>
  <si>
    <t>PAGAMENTS</t>
  </si>
  <si>
    <t>COBRAMENTS</t>
  </si>
  <si>
    <t>ENTITAT</t>
  </si>
  <si>
    <t>MES</t>
  </si>
  <si>
    <t>Altres pagaments</t>
  </si>
  <si>
    <t>Saldo disponible comptes bancaris</t>
  </si>
  <si>
    <t>Q5755013I</t>
  </si>
  <si>
    <t>G57775884</t>
  </si>
  <si>
    <t>G57113474</t>
  </si>
  <si>
    <t>Saldo NO disponible comptes bancaris inici de mes</t>
  </si>
  <si>
    <t>Saldo caixa final de mes</t>
  </si>
  <si>
    <t xml:space="preserve">Saldo disponible comptes bancaris final de mes </t>
  </si>
  <si>
    <t>Saldo NO disponible comptes bancaris final de mes</t>
  </si>
  <si>
    <t>EFECTIU INICI DE MES</t>
  </si>
  <si>
    <t>EFECTIU FINAL DE MES</t>
  </si>
  <si>
    <t>Saldo caixa inici de mes</t>
  </si>
  <si>
    <t>Q0700528C</t>
  </si>
  <si>
    <t>G57326324</t>
  </si>
  <si>
    <t>Caixa</t>
  </si>
  <si>
    <t>01 Gener</t>
  </si>
  <si>
    <t>03 Març</t>
  </si>
  <si>
    <t>05 Maig</t>
  </si>
  <si>
    <t>06 Juny</t>
  </si>
  <si>
    <t>07 Juliol</t>
  </si>
  <si>
    <t>09 Setembre</t>
  </si>
  <si>
    <t xml:space="preserve">11 Novembre </t>
  </si>
  <si>
    <t xml:space="preserve">12 Desembre </t>
  </si>
  <si>
    <t>02 Febrer</t>
  </si>
  <si>
    <t>04 Abril</t>
  </si>
  <si>
    <t>08 Agost</t>
  </si>
  <si>
    <t>10 Octubre</t>
  </si>
  <si>
    <t>Préstec reintegrable (capítol 8 CAIB)</t>
  </si>
  <si>
    <t>Amortitzacions operacions llarg termini</t>
  </si>
  <si>
    <t>Amortitzacions operacions curt termini</t>
  </si>
  <si>
    <t>Fiances rebudes en dipòsit</t>
  </si>
  <si>
    <t>Devolució fiances/avals</t>
  </si>
  <si>
    <t>Ingressos públics no Admó. CAIB (ni IBSalut)</t>
  </si>
  <si>
    <t>Altres ingressos de dret privat</t>
  </si>
  <si>
    <t>Indemnitzacions derivades de sentències o laudes</t>
  </si>
  <si>
    <t>(1.1)</t>
  </si>
  <si>
    <t>(1.2)</t>
  </si>
  <si>
    <t>(1.3)</t>
  </si>
  <si>
    <t>(1) = (1.1)+(1.2)+(1.3)</t>
  </si>
  <si>
    <t>(2.1.1)</t>
  </si>
  <si>
    <t>(2.1.2)</t>
  </si>
  <si>
    <t>(2.1.3)</t>
  </si>
  <si>
    <t>(2.1.4)</t>
  </si>
  <si>
    <t>(2.1.5)</t>
  </si>
  <si>
    <t>(2.1.6)</t>
  </si>
  <si>
    <t>(2.1)=(2.1.1)+…(2.1.6)</t>
  </si>
  <si>
    <t>(2.2.1)</t>
  </si>
  <si>
    <t>(2.2.2)</t>
  </si>
  <si>
    <t>(2.2.3)</t>
  </si>
  <si>
    <t>(2.2)=(2.2.1)+…+(2.2.3)</t>
  </si>
  <si>
    <t>MESOS</t>
  </si>
  <si>
    <t>(2.3.1)</t>
  </si>
  <si>
    <t>Interessos operacions llarg termini</t>
  </si>
  <si>
    <t>Interessos operacions curt termini</t>
  </si>
  <si>
    <t>Comissions bancàries</t>
  </si>
  <si>
    <t>(2.3.2)</t>
  </si>
  <si>
    <t>(2.3.3)</t>
  </si>
  <si>
    <t>(2.3.4)</t>
  </si>
  <si>
    <t>(2.3.5)</t>
  </si>
  <si>
    <t>(2.3)=(2.3.1)+…+(2.3.5)</t>
  </si>
  <si>
    <t>(2.4.1)</t>
  </si>
  <si>
    <t>(2.4.2)</t>
  </si>
  <si>
    <t>(2.4.3)</t>
  </si>
  <si>
    <t>(2.4.4)</t>
  </si>
  <si>
    <t>(2.4.5)</t>
  </si>
  <si>
    <t>(2.4.6)</t>
  </si>
  <si>
    <t>(2.4.7)</t>
  </si>
  <si>
    <t>(2.4)=(2.4.1)+…+(2.4.7)</t>
  </si>
  <si>
    <t>(3.1)</t>
  </si>
  <si>
    <t>(3.2)</t>
  </si>
  <si>
    <t>(3.3)</t>
  </si>
  <si>
    <t>(3.4)</t>
  </si>
  <si>
    <t>(3.5)</t>
  </si>
  <si>
    <t>(3.6)</t>
  </si>
  <si>
    <t>(2)=(2.1)+…+(2.4)</t>
  </si>
  <si>
    <t xml:space="preserve">I. PLA DE TRESORERIA  </t>
  </si>
  <si>
    <t>NECESSITATS DE TRESORERIA</t>
  </si>
  <si>
    <t>(4)=(2)-(1.1)-(1.3)-(3.2)-(3.3)-(3.4)-(3.5)-(3.6)</t>
  </si>
  <si>
    <t>(3.7)=(4) si és major que 0</t>
  </si>
  <si>
    <t>(3)=(3.1)+…+(3.7)</t>
  </si>
  <si>
    <t>(5.1)</t>
  </si>
  <si>
    <t>(5.2)</t>
  </si>
  <si>
    <t>(5.3)</t>
  </si>
  <si>
    <t>(5) = (5.1)+(5.2)+(5.3)</t>
  </si>
  <si>
    <t>(6.1)</t>
  </si>
  <si>
    <t>(6.2)</t>
  </si>
  <si>
    <t>(6) = (6.1)+(6.2)</t>
  </si>
  <si>
    <t>Factures abonades a altres ens públics i administracions</t>
  </si>
  <si>
    <t>Mecanismes estatals (FFCA o equivalent)</t>
  </si>
  <si>
    <t>Q0700546E</t>
  </si>
  <si>
    <t>Agència Tributària de les Illes Balears</t>
  </si>
  <si>
    <t>* Import suma de l'apartat "Primera aportació de fons" de les pestanyes II, III i IV</t>
  </si>
  <si>
    <t>*PRIMERA APORTACIÓ DE FONS MENSUAL</t>
  </si>
  <si>
    <t>SEGONA APORTACIÓ DE FONS MENSUAL</t>
  </si>
  <si>
    <t>Fundació per als Estudis Superiors de Música i Dansa de les Illes Balears (FESMAE-IB)</t>
  </si>
  <si>
    <t>Gestió Sanitària i Assistencial de les Illes Balears</t>
  </si>
  <si>
    <t>V16541831</t>
  </si>
  <si>
    <t>Q0700715F</t>
  </si>
  <si>
    <t>G57915274</t>
  </si>
  <si>
    <t>Fundació Orquestra Simfònica de les Illes Balears</t>
  </si>
  <si>
    <t>Diferència entre l'import total de "Petició Fons CAIB" i l'import de la primera aportació mensual</t>
  </si>
  <si>
    <t>NIF</t>
  </si>
  <si>
    <t>Control</t>
  </si>
  <si>
    <t>Institut Balear de l’Habitatge</t>
  </si>
  <si>
    <t>Institut Balear d'Infraestructures i Serveis Educatius</t>
  </si>
  <si>
    <t>Fundació Institut d’Investigació Sanitària Illes Balears</t>
  </si>
  <si>
    <t>Q0700733I</t>
  </si>
  <si>
    <t>Q0700735D</t>
  </si>
  <si>
    <t>Institut d'Indústries Culturals de les Illes Balears</t>
  </si>
  <si>
    <t>Q0700740D</t>
  </si>
  <si>
    <t>Institut Balear d'Energia</t>
  </si>
  <si>
    <t>PETICIÓ FONS CAIB (no inclou préstec reintegrable)*</t>
  </si>
  <si>
    <t>II. RELACIÓ DE FACTURES PENDENTS DE PAGAMENT A PROVEÏDORS</t>
  </si>
  <si>
    <t xml:space="preserve">II.1 Proveïdors a abonar amb la primera aportació de fons </t>
  </si>
  <si>
    <t>Nom proveïdor</t>
  </si>
  <si>
    <t>Referència factura</t>
  </si>
  <si>
    <t xml:space="preserve">Import </t>
  </si>
  <si>
    <t>Data d'aprovació factura a efectes del PMP</t>
  </si>
  <si>
    <t>Data venciment factura a efectes del PMP</t>
  </si>
  <si>
    <t>Observacions</t>
  </si>
  <si>
    <t>Pagament per Transferència</t>
  </si>
  <si>
    <t/>
  </si>
  <si>
    <t>Pagament per caixa</t>
  </si>
  <si>
    <t>(1) Subtotal</t>
  </si>
  <si>
    <t xml:space="preserve">II.2  Proveïdors per abonar amb la segona aportació de fons </t>
  </si>
  <si>
    <t>(2) Subtotal</t>
  </si>
  <si>
    <t>TOTAL PROVEIDORS(1+2)</t>
  </si>
  <si>
    <t>III. RELACIÓ DE VENCIMENTS DE DEUTE</t>
  </si>
  <si>
    <t>III.1  Primera aportació de fons mensual</t>
  </si>
  <si>
    <t>Identificació del préstec
(Entitat -Nominal - Any)</t>
  </si>
  <si>
    <t>(1) Interessos</t>
  </si>
  <si>
    <t>(2) Comissions</t>
  </si>
  <si>
    <t>(3) Amortització</t>
  </si>
  <si>
    <t>Data liquidació</t>
  </si>
  <si>
    <t xml:space="preserve"> Subtotals</t>
  </si>
  <si>
    <t>Total primera aportació</t>
  </si>
  <si>
    <t>III.2  Segona aportació de fons mensual</t>
  </si>
  <si>
    <t>Total segona aportació</t>
  </si>
  <si>
    <t>Total despesa financera</t>
  </si>
  <si>
    <t>IV. RELACIÓ D'ALTRES PAGAMENTS</t>
  </si>
  <si>
    <t>(1) Primera aportació de fons mensual</t>
  </si>
  <si>
    <t>Tipus d'altre pagament</t>
  </si>
  <si>
    <t>Concepte  despesa</t>
  </si>
  <si>
    <t>Import</t>
  </si>
  <si>
    <t>Data de venciment</t>
  </si>
  <si>
    <t>IV.1  Primera aportació de fons mensual</t>
  </si>
  <si>
    <t>(3) Subtotal</t>
  </si>
  <si>
    <t>(4) Subtotal</t>
  </si>
  <si>
    <t>Factures abonades a altres Administracions</t>
  </si>
  <si>
    <t>(5) Subtotal</t>
  </si>
  <si>
    <t>(6) Subtotal</t>
  </si>
  <si>
    <t>(7) Subtotal</t>
  </si>
  <si>
    <t>(2) Segona aportació de fons mensual</t>
  </si>
  <si>
    <t xml:space="preserve">IV.2 Segona aportació de fons mensual - Altres pagamenrs </t>
  </si>
  <si>
    <t xml:space="preserve">Institut de Recerca i Formació Agroalimentària i Pesquera de les Illes Balears </t>
  </si>
  <si>
    <t>Agència d'Estratègia Turística de les Illes Balears</t>
  </si>
  <si>
    <t>Institut Cartogràfic i Geogràfic de les Illes Balears</t>
  </si>
  <si>
    <t xml:space="preserve">ADR Balears (abans IDI) </t>
  </si>
  <si>
    <t>Agència Balear de Digitilització, Ciberseguretat i Telecomunicacions</t>
  </si>
  <si>
    <t>G72723323</t>
  </si>
  <si>
    <t>No asignado</t>
  </si>
  <si>
    <t>Institut d'Estudis Baleàrics (anterior nif)</t>
  </si>
  <si>
    <t>Fundació Illes Balears Europa</t>
  </si>
  <si>
    <t>Q0700749E</t>
  </si>
  <si>
    <t>Gestió d'Emergències de les Illes Balears</t>
  </si>
  <si>
    <t>EASIB</t>
  </si>
  <si>
    <t>Q0700802B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</si>
</sst>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4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0070C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9"/>
      <color indexed="81"/>
      <name val="Tahoma"/>
      <family val="2"/>
    </font>
    <font>
      <i/>
      <sz val="10"/>
      <color theme="1"/>
      <name val="Verdana"/>
      <family val="2"/>
    </font>
    <font>
      <sz val="11"/>
      <color theme="3"/>
      <name val="Calibri"/>
      <family val="2"/>
      <scheme val="minor"/>
    </font>
    <font>
      <sz val="10"/>
      <name val="LegacySanITCBoo"/>
      <family val="2"/>
    </font>
    <font>
      <sz val="10"/>
      <color indexed="48"/>
      <name val="Verdana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6CEE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rgb="FF99CCFF"/>
      </left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CCFF"/>
      </left>
      <right/>
      <top style="medium">
        <color rgb="FF99CCFF"/>
      </top>
      <bottom style="medium">
        <color rgb="FF99CCFF"/>
      </bottom>
      <diagonal/>
    </border>
    <border>
      <left/>
      <right/>
      <top style="medium">
        <color rgb="FF99CCFF"/>
      </top>
      <bottom style="medium">
        <color rgb="FF99CCFF"/>
      </bottom>
      <diagonal/>
    </border>
    <border>
      <left/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 style="medium">
        <color rgb="FF99CCFF"/>
      </left>
      <right style="medium">
        <color rgb="FF99CCFF"/>
      </right>
      <top style="medium">
        <color rgb="FF99CCFF"/>
      </top>
      <bottom/>
      <diagonal/>
    </border>
    <border>
      <left style="medium">
        <color rgb="FF99CCFF"/>
      </left>
      <right style="medium">
        <color rgb="FF99CCFF"/>
      </right>
      <top/>
      <bottom style="medium">
        <color rgb="FF99CCF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4" fontId="5" fillId="0" borderId="1" xfId="0" applyNumberFormat="1" applyFont="1" applyBorder="1" applyAlignment="1" applyProtection="1">
      <alignment horizontal="right" vertical="center"/>
      <protection locked="0"/>
    </xf>
    <xf numFmtId="4" fontId="3" fillId="2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 wrapText="1"/>
    </xf>
    <xf numFmtId="4" fontId="3" fillId="6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8" fillId="0" borderId="2" xfId="0" applyFont="1" applyBorder="1"/>
    <xf numFmtId="0" fontId="5" fillId="5" borderId="0" xfId="0" applyFont="1" applyFill="1"/>
    <xf numFmtId="0" fontId="2" fillId="5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 indent="2"/>
    </xf>
    <xf numFmtId="0" fontId="5" fillId="0" borderId="0" xfId="0" applyFont="1"/>
    <xf numFmtId="0" fontId="6" fillId="2" borderId="0" xfId="0" applyFont="1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 applyProtection="1">
      <alignment horizontal="right" vertical="center"/>
      <protection locked="0"/>
    </xf>
    <xf numFmtId="49" fontId="5" fillId="5" borderId="0" xfId="0" applyNumberFormat="1" applyFont="1" applyFill="1"/>
    <xf numFmtId="0" fontId="0" fillId="0" borderId="2" xfId="0" applyBorder="1" applyAlignment="1">
      <alignment horizontal="center"/>
    </xf>
    <xf numFmtId="4" fontId="5" fillId="7" borderId="1" xfId="0" applyNumberFormat="1" applyFont="1" applyFill="1" applyBorder="1" applyAlignment="1">
      <alignment horizontal="right" vertical="center"/>
    </xf>
    <xf numFmtId="49" fontId="4" fillId="5" borderId="0" xfId="0" applyNumberFormat="1" applyFont="1" applyFill="1" applyAlignment="1">
      <alignment vertical="center"/>
    </xf>
    <xf numFmtId="0" fontId="4" fillId="7" borderId="1" xfId="0" applyFont="1" applyFill="1" applyBorder="1" applyAlignment="1">
      <alignment horizontal="right" vertical="center" wrapText="1"/>
    </xf>
    <xf numFmtId="0" fontId="3" fillId="6" borderId="0" xfId="0" applyFont="1" applyFill="1" applyAlignment="1">
      <alignment horizontal="left" vertical="center" wrapText="1"/>
    </xf>
    <xf numFmtId="0" fontId="5" fillId="0" borderId="0" xfId="0" applyFont="1" applyAlignment="1">
      <alignment wrapText="1"/>
    </xf>
    <xf numFmtId="0" fontId="12" fillId="8" borderId="0" xfId="0" applyFont="1" applyFill="1" applyAlignment="1">
      <alignment horizontal="right"/>
    </xf>
    <xf numFmtId="4" fontId="12" fillId="8" borderId="0" xfId="0" applyNumberFormat="1" applyFont="1" applyFill="1"/>
    <xf numFmtId="0" fontId="13" fillId="0" borderId="2" xfId="0" applyFont="1" applyBorder="1"/>
    <xf numFmtId="1" fontId="5" fillId="0" borderId="4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4" fillId="0" borderId="0" xfId="1" applyFont="1" applyProtection="1"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4" fontId="5" fillId="0" borderId="0" xfId="0" applyNumberFormat="1" applyFont="1" applyAlignment="1" applyProtection="1">
      <alignment horizontal="center" vertical="center"/>
      <protection locked="0"/>
    </xf>
    <xf numFmtId="1" fontId="5" fillId="0" borderId="0" xfId="0" applyNumberFormat="1" applyFont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  <protection locked="0"/>
    </xf>
    <xf numFmtId="4" fontId="15" fillId="5" borderId="1" xfId="0" applyNumberFormat="1" applyFont="1" applyFill="1" applyBorder="1" applyAlignment="1" applyProtection="1">
      <alignment horizontal="right" vertical="center" wrapText="1"/>
      <protection locked="0"/>
    </xf>
    <xf numFmtId="14" fontId="15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15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0" xfId="1" applyFont="1" applyFill="1" applyProtection="1">
      <protection locked="0"/>
    </xf>
    <xf numFmtId="14" fontId="15" fillId="5" borderId="7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" xfId="0" applyNumberFormat="1" applyFont="1" applyBorder="1" applyAlignment="1" applyProtection="1">
      <alignment horizontal="right" vertical="center"/>
      <protection locked="0"/>
    </xf>
    <xf numFmtId="14" fontId="16" fillId="0" borderId="1" xfId="0" applyNumberFormat="1" applyFont="1" applyBorder="1" applyAlignment="1" applyProtection="1">
      <alignment horizontal="right" vertical="center"/>
      <protection locked="0"/>
    </xf>
    <xf numFmtId="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0" xfId="1" applyNumberFormat="1" applyFont="1" applyProtection="1">
      <protection locked="0"/>
    </xf>
    <xf numFmtId="0" fontId="14" fillId="0" borderId="8" xfId="1" applyFont="1" applyBorder="1" applyProtection="1">
      <protection locked="0"/>
    </xf>
    <xf numFmtId="0" fontId="16" fillId="0" borderId="0" xfId="0" applyFont="1" applyProtection="1"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2" fillId="9" borderId="3" xfId="0" applyFont="1" applyFill="1" applyBorder="1" applyAlignment="1">
      <alignment vertical="center"/>
    </xf>
    <xf numFmtId="0" fontId="2" fillId="9" borderId="4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vertical="center" wrapText="1"/>
    </xf>
    <xf numFmtId="0" fontId="16" fillId="9" borderId="0" xfId="0" applyFont="1" applyFill="1" applyProtection="1">
      <protection locked="0"/>
    </xf>
    <xf numFmtId="0" fontId="2" fillId="3" borderId="1" xfId="0" applyFont="1" applyFill="1" applyBorder="1" applyAlignment="1">
      <alignment horizontal="right" vertical="center" wrapText="1"/>
    </xf>
    <xf numFmtId="4" fontId="5" fillId="0" borderId="3" xfId="0" applyNumberFormat="1" applyFont="1" applyBorder="1" applyAlignment="1" applyProtection="1">
      <alignment horizontal="center" vertical="center"/>
      <protection locked="0"/>
    </xf>
    <xf numFmtId="4" fontId="5" fillId="0" borderId="4" xfId="0" applyNumberFormat="1" applyFont="1" applyBorder="1" applyAlignment="1" applyProtection="1">
      <alignment horizontal="center" vertical="center"/>
      <protection locked="0"/>
    </xf>
    <xf numFmtId="4" fontId="5" fillId="0" borderId="5" xfId="0" applyNumberFormat="1" applyFont="1" applyBorder="1" applyAlignment="1" applyProtection="1">
      <alignment horizontal="center" vertical="center"/>
      <protection locked="0"/>
    </xf>
    <xf numFmtId="0" fontId="2" fillId="9" borderId="3" xfId="0" applyFont="1" applyFill="1" applyBorder="1" applyAlignment="1">
      <alignment vertical="center" wrapText="1"/>
    </xf>
    <xf numFmtId="0" fontId="2" fillId="9" borderId="3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7" fillId="0" borderId="2" xfId="0" applyFont="1" applyBorder="1"/>
    <xf numFmtId="0" fontId="0" fillId="0" borderId="9" xfId="0" applyBorder="1"/>
    <xf numFmtId="0" fontId="5" fillId="10" borderId="2" xfId="0" applyFont="1" applyFill="1" applyBorder="1"/>
    <xf numFmtId="1" fontId="5" fillId="10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1" fontId="5" fillId="0" borderId="3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0" fontId="2" fillId="9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colors>
    <mruColors>
      <color rgb="FFA5FD17"/>
      <color rgb="FFCEFE80"/>
      <color rgb="FFEFFA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O59"/>
  <sheetViews>
    <sheetView tabSelected="1" zoomScale="82" zoomScaleNormal="82" zoomScaleSheetLayoutView="70" workbookViewId="0">
      <pane xSplit="1" ySplit="5" topLeftCell="B13" activePane="bottomRight" state="frozen"/>
      <selection pane="topRight" activeCell="B1" sqref="B1"/>
      <selection pane="bottomLeft" activeCell="A6" sqref="A6"/>
      <selection pane="bottomRight" activeCell="D8" sqref="D8"/>
    </sheetView>
  </sheetViews>
  <sheetFormatPr baseColWidth="10" defaultColWidth="11.42578125" defaultRowHeight="12.75"/>
  <cols>
    <col min="1" max="1" width="64.28515625" style="17" customWidth="1"/>
    <col min="2" max="2" width="21.85546875" style="17" customWidth="1"/>
    <col min="3" max="6" width="18.28515625" style="17" customWidth="1"/>
    <col min="7" max="7" width="21" style="17" customWidth="1"/>
    <col min="8" max="9" width="18.28515625" style="17" customWidth="1"/>
    <col min="10" max="10" width="21.140625" style="17" customWidth="1"/>
    <col min="11" max="13" width="18.28515625" style="17" customWidth="1"/>
    <col min="14" max="14" width="18" style="17" customWidth="1"/>
    <col min="15" max="15" width="11.42578125" style="21"/>
    <col min="16" max="16384" width="11.42578125" style="10"/>
  </cols>
  <sheetData>
    <row r="1" spans="1:15" ht="16.5" customHeight="1">
      <c r="A1" s="68" t="s">
        <v>155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ht="13.5" thickBot="1">
      <c r="A2" s="18" t="s">
        <v>78</v>
      </c>
      <c r="B2" s="18" t="s">
        <v>181</v>
      </c>
      <c r="C2" s="18" t="s">
        <v>75</v>
      </c>
      <c r="D2" s="18" t="s">
        <v>74</v>
      </c>
      <c r="E2" s="18" t="s">
        <v>79</v>
      </c>
      <c r="F2" s="18" t="s">
        <v>18</v>
      </c>
      <c r="G2" s="69" t="s">
        <v>20</v>
      </c>
      <c r="H2" s="69"/>
      <c r="I2" s="69"/>
      <c r="J2" s="69"/>
      <c r="K2" s="11"/>
      <c r="L2" s="11"/>
      <c r="M2" s="11"/>
      <c r="N2" s="11"/>
    </row>
    <row r="3" spans="1:15" ht="15" customHeight="1" thickBot="1">
      <c r="A3" s="1" t="e">
        <f>+VLOOKUP(B3,'NIF-CREDITOR'!A2:D58,2,FALSE)</f>
        <v>#N/A</v>
      </c>
      <c r="B3" s="66"/>
      <c r="C3" s="20" t="e">
        <f>+VLOOKUP(B3,'NIF-CREDITOR'!A2:D58,3,FALSE)</f>
        <v>#N/A</v>
      </c>
      <c r="D3" s="20" t="e">
        <f>+VLOOKUP(B3,'NIF-CREDITOR'!A2:D58,4,FALSE)</f>
        <v>#N/A</v>
      </c>
      <c r="E3" s="67"/>
      <c r="F3" s="20">
        <v>2026</v>
      </c>
      <c r="G3" s="70"/>
      <c r="H3" s="71"/>
      <c r="I3" s="71"/>
      <c r="J3" s="72"/>
      <c r="K3" s="11"/>
      <c r="L3" s="11"/>
      <c r="M3" s="11"/>
      <c r="N3" s="11"/>
    </row>
    <row r="4" spans="1:15" ht="13.5" thickBo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5" ht="26.25" customHeight="1" thickBot="1">
      <c r="A5" s="12"/>
      <c r="B5" s="12" t="s">
        <v>95</v>
      </c>
      <c r="C5" s="19" t="s">
        <v>103</v>
      </c>
      <c r="D5" s="19" t="s">
        <v>96</v>
      </c>
      <c r="E5" s="19" t="s">
        <v>104</v>
      </c>
      <c r="F5" s="19" t="s">
        <v>97</v>
      </c>
      <c r="G5" s="19" t="s">
        <v>98</v>
      </c>
      <c r="H5" s="19" t="s">
        <v>99</v>
      </c>
      <c r="I5" s="19" t="s">
        <v>105</v>
      </c>
      <c r="J5" s="19" t="s">
        <v>100</v>
      </c>
      <c r="K5" s="19" t="s">
        <v>106</v>
      </c>
      <c r="L5" s="19" t="s">
        <v>101</v>
      </c>
      <c r="M5" s="19" t="s">
        <v>102</v>
      </c>
      <c r="N5" s="12" t="s">
        <v>0</v>
      </c>
    </row>
    <row r="6" spans="1:15" ht="20.25" customHeight="1" thickBot="1">
      <c r="A6" s="14" t="s">
        <v>89</v>
      </c>
      <c r="B6" s="2">
        <f>+B7+B8+B9</f>
        <v>0</v>
      </c>
      <c r="C6" s="2">
        <f t="shared" ref="C6:M6" si="0">+C7+C8+C9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  <c r="H6" s="2">
        <f t="shared" si="0"/>
        <v>0</v>
      </c>
      <c r="I6" s="2">
        <f t="shared" si="0"/>
        <v>0</v>
      </c>
      <c r="J6" s="2">
        <f t="shared" si="0"/>
        <v>0</v>
      </c>
      <c r="K6" s="2">
        <f t="shared" si="0"/>
        <v>0</v>
      </c>
      <c r="L6" s="2">
        <f t="shared" si="0"/>
        <v>0</v>
      </c>
      <c r="M6" s="2">
        <f t="shared" si="0"/>
        <v>0</v>
      </c>
      <c r="N6" s="2" t="s">
        <v>19</v>
      </c>
      <c r="O6" s="21" t="s">
        <v>118</v>
      </c>
    </row>
    <row r="7" spans="1:15" ht="21.75" customHeight="1" thickBot="1">
      <c r="A7" s="13" t="s">
        <v>81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 t="s">
        <v>19</v>
      </c>
      <c r="O7" s="21" t="s">
        <v>115</v>
      </c>
    </row>
    <row r="8" spans="1:15" ht="21.75" customHeight="1" thickBot="1">
      <c r="A8" s="13" t="s">
        <v>85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 t="s">
        <v>19</v>
      </c>
      <c r="O8" s="21" t="s">
        <v>116</v>
      </c>
    </row>
    <row r="9" spans="1:15" ht="21.75" customHeight="1" thickBot="1">
      <c r="A9" s="13" t="s">
        <v>91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21" t="s">
        <v>117</v>
      </c>
    </row>
    <row r="10" spans="1:15" ht="20.25" customHeight="1" thickBot="1">
      <c r="A10" s="14" t="s">
        <v>76</v>
      </c>
      <c r="B10" s="2">
        <f>+B11+B18+B22+B28</f>
        <v>0</v>
      </c>
      <c r="C10" s="2">
        <f t="shared" ref="C10:M10" si="1">+C11+C18+C22+C28</f>
        <v>0</v>
      </c>
      <c r="D10" s="2">
        <f t="shared" si="1"/>
        <v>0</v>
      </c>
      <c r="E10" s="2">
        <f t="shared" si="1"/>
        <v>0</v>
      </c>
      <c r="F10" s="2">
        <f t="shared" si="1"/>
        <v>0</v>
      </c>
      <c r="G10" s="2">
        <f t="shared" si="1"/>
        <v>0</v>
      </c>
      <c r="H10" s="2">
        <f t="shared" si="1"/>
        <v>0</v>
      </c>
      <c r="I10" s="2">
        <f t="shared" si="1"/>
        <v>0</v>
      </c>
      <c r="J10" s="2">
        <f t="shared" si="1"/>
        <v>0</v>
      </c>
      <c r="K10" s="2">
        <f t="shared" si="1"/>
        <v>0</v>
      </c>
      <c r="L10" s="2">
        <f t="shared" si="1"/>
        <v>0</v>
      </c>
      <c r="M10" s="2">
        <f t="shared" si="1"/>
        <v>0</v>
      </c>
      <c r="N10" s="2">
        <f>+SUM(B10:M10)</f>
        <v>0</v>
      </c>
      <c r="O10" s="21" t="s">
        <v>154</v>
      </c>
    </row>
    <row r="11" spans="1:15" ht="20.25" customHeight="1" thickBot="1">
      <c r="A11" s="15" t="s">
        <v>5</v>
      </c>
      <c r="B11" s="4">
        <f>+SUM(B12:B17)</f>
        <v>0</v>
      </c>
      <c r="C11" s="4">
        <f t="shared" ref="C11:M11" si="2">+SUM(C12:C17)</f>
        <v>0</v>
      </c>
      <c r="D11" s="4">
        <f t="shared" si="2"/>
        <v>0</v>
      </c>
      <c r="E11" s="4">
        <f t="shared" si="2"/>
        <v>0</v>
      </c>
      <c r="F11" s="4">
        <f t="shared" si="2"/>
        <v>0</v>
      </c>
      <c r="G11" s="4">
        <f t="shared" si="2"/>
        <v>0</v>
      </c>
      <c r="H11" s="4">
        <f t="shared" si="2"/>
        <v>0</v>
      </c>
      <c r="I11" s="4">
        <f t="shared" si="2"/>
        <v>0</v>
      </c>
      <c r="J11" s="4">
        <f t="shared" si="2"/>
        <v>0</v>
      </c>
      <c r="K11" s="4">
        <f t="shared" si="2"/>
        <v>0</v>
      </c>
      <c r="L11" s="4">
        <f t="shared" si="2"/>
        <v>0</v>
      </c>
      <c r="M11" s="4">
        <f t="shared" si="2"/>
        <v>0</v>
      </c>
      <c r="N11" s="4">
        <f>+SUM(B11:M11)</f>
        <v>0</v>
      </c>
      <c r="O11" s="21" t="s">
        <v>125</v>
      </c>
    </row>
    <row r="12" spans="1:15" ht="20.25" customHeight="1" thickBot="1">
      <c r="A12" s="16" t="s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>
        <f>+SUM(B12:M12)</f>
        <v>0</v>
      </c>
      <c r="O12" s="21" t="s">
        <v>119</v>
      </c>
    </row>
    <row r="13" spans="1:15" ht="20.25" customHeight="1" thickBot="1">
      <c r="A13" s="16" t="s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>
        <f t="shared" ref="N13:N44" si="3">+SUM(B13:M13)</f>
        <v>0</v>
      </c>
      <c r="O13" s="21" t="s">
        <v>120</v>
      </c>
    </row>
    <row r="14" spans="1:15" ht="20.25" customHeight="1" thickBot="1">
      <c r="A14" s="16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>
        <f t="shared" si="3"/>
        <v>0</v>
      </c>
      <c r="O14" s="21" t="s">
        <v>121</v>
      </c>
    </row>
    <row r="15" spans="1:15" ht="20.25" customHeight="1" thickBot="1">
      <c r="A15" s="16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>
        <f t="shared" si="3"/>
        <v>0</v>
      </c>
      <c r="O15" s="21" t="s">
        <v>122</v>
      </c>
    </row>
    <row r="16" spans="1:15" ht="20.25" customHeight="1" thickBot="1">
      <c r="A16" s="16" t="s">
        <v>114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>
        <f t="shared" si="3"/>
        <v>0</v>
      </c>
      <c r="O16" s="21" t="s">
        <v>123</v>
      </c>
    </row>
    <row r="17" spans="1:15" ht="20.25" customHeight="1" thickBot="1">
      <c r="A17" s="16" t="s">
        <v>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">
        <f t="shared" si="3"/>
        <v>0</v>
      </c>
      <c r="O17" s="21" t="s">
        <v>124</v>
      </c>
    </row>
    <row r="18" spans="1:15" ht="20.25" customHeight="1" thickBot="1">
      <c r="A18" s="15" t="s">
        <v>4</v>
      </c>
      <c r="B18" s="4">
        <f>+SUM(B19:B21)</f>
        <v>0</v>
      </c>
      <c r="C18" s="4">
        <f t="shared" ref="C18:M18" si="4">+SUM(C19:C21)</f>
        <v>0</v>
      </c>
      <c r="D18" s="4">
        <f t="shared" si="4"/>
        <v>0</v>
      </c>
      <c r="E18" s="4">
        <f t="shared" si="4"/>
        <v>0</v>
      </c>
      <c r="F18" s="4">
        <f t="shared" si="4"/>
        <v>0</v>
      </c>
      <c r="G18" s="4">
        <f t="shared" si="4"/>
        <v>0</v>
      </c>
      <c r="H18" s="4">
        <f t="shared" si="4"/>
        <v>0</v>
      </c>
      <c r="I18" s="4">
        <f t="shared" si="4"/>
        <v>0</v>
      </c>
      <c r="J18" s="4">
        <f t="shared" si="4"/>
        <v>0</v>
      </c>
      <c r="K18" s="4">
        <f t="shared" si="4"/>
        <v>0</v>
      </c>
      <c r="L18" s="4">
        <f t="shared" si="4"/>
        <v>0</v>
      </c>
      <c r="M18" s="4">
        <f t="shared" si="4"/>
        <v>0</v>
      </c>
      <c r="N18" s="4">
        <f>+SUM(B18:M18)</f>
        <v>0</v>
      </c>
      <c r="O18" s="21" t="s">
        <v>129</v>
      </c>
    </row>
    <row r="19" spans="1:15" ht="20.25" customHeight="1" thickBot="1">
      <c r="A19" s="16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3"/>
      <c r="N19" s="3">
        <f t="shared" si="3"/>
        <v>0</v>
      </c>
      <c r="O19" s="21" t="s">
        <v>126</v>
      </c>
    </row>
    <row r="20" spans="1:15" ht="20.25" customHeight="1" thickBot="1">
      <c r="A20" s="1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3"/>
      <c r="N20" s="3">
        <f t="shared" si="3"/>
        <v>0</v>
      </c>
      <c r="O20" s="21" t="s">
        <v>127</v>
      </c>
    </row>
    <row r="21" spans="1:15" ht="20.25" customHeight="1" thickBot="1">
      <c r="A21" s="16" t="s">
        <v>94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3"/>
      <c r="N21" s="3">
        <f t="shared" si="3"/>
        <v>0</v>
      </c>
      <c r="O21" s="21" t="s">
        <v>128</v>
      </c>
    </row>
    <row r="22" spans="1:15" ht="20.25" customHeight="1" thickBot="1">
      <c r="A22" s="15" t="s">
        <v>12</v>
      </c>
      <c r="B22" s="4">
        <f>+SUM(B23:B27)</f>
        <v>0</v>
      </c>
      <c r="C22" s="4">
        <f t="shared" ref="C22:N22" si="5">+SUM(C23:C27)</f>
        <v>0</v>
      </c>
      <c r="D22" s="4">
        <f t="shared" si="5"/>
        <v>0</v>
      </c>
      <c r="E22" s="4">
        <f t="shared" si="5"/>
        <v>0</v>
      </c>
      <c r="F22" s="4">
        <f t="shared" si="5"/>
        <v>0</v>
      </c>
      <c r="G22" s="4">
        <f t="shared" si="5"/>
        <v>0</v>
      </c>
      <c r="H22" s="4">
        <f t="shared" si="5"/>
        <v>0</v>
      </c>
      <c r="I22" s="4">
        <f t="shared" si="5"/>
        <v>0</v>
      </c>
      <c r="J22" s="4">
        <f t="shared" si="5"/>
        <v>0</v>
      </c>
      <c r="K22" s="4">
        <f t="shared" si="5"/>
        <v>0</v>
      </c>
      <c r="L22" s="4">
        <f t="shared" si="5"/>
        <v>0</v>
      </c>
      <c r="M22" s="4">
        <f t="shared" si="5"/>
        <v>0</v>
      </c>
      <c r="N22" s="4">
        <f t="shared" si="5"/>
        <v>0</v>
      </c>
      <c r="O22" s="21" t="s">
        <v>139</v>
      </c>
    </row>
    <row r="23" spans="1:15" ht="20.25" customHeight="1" thickBot="1">
      <c r="A23" s="16" t="s">
        <v>132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3"/>
      <c r="N23" s="3">
        <f t="shared" si="3"/>
        <v>0</v>
      </c>
      <c r="O23" s="21" t="s">
        <v>131</v>
      </c>
    </row>
    <row r="24" spans="1:15" ht="20.25" customHeight="1" thickBot="1">
      <c r="A24" s="16" t="s">
        <v>108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3"/>
      <c r="N24" s="3">
        <f t="shared" si="3"/>
        <v>0</v>
      </c>
      <c r="O24" s="21" t="s">
        <v>135</v>
      </c>
    </row>
    <row r="25" spans="1:15" ht="20.25" customHeight="1" thickBot="1">
      <c r="A25" s="16" t="s">
        <v>133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3"/>
      <c r="N25" s="3">
        <f t="shared" si="3"/>
        <v>0</v>
      </c>
      <c r="O25" s="21" t="s">
        <v>136</v>
      </c>
    </row>
    <row r="26" spans="1:15" ht="21.75" customHeight="1" thickBot="1">
      <c r="A26" s="16" t="s">
        <v>109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3"/>
      <c r="N26" s="3">
        <f t="shared" si="3"/>
        <v>0</v>
      </c>
      <c r="O26" s="21" t="s">
        <v>137</v>
      </c>
    </row>
    <row r="27" spans="1:15" ht="21.75" customHeight="1" thickBot="1">
      <c r="A27" s="16" t="s">
        <v>134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  <c r="N27" s="3">
        <f t="shared" si="3"/>
        <v>0</v>
      </c>
      <c r="O27" s="21" t="s">
        <v>138</v>
      </c>
    </row>
    <row r="28" spans="1:15" ht="20.25" customHeight="1" thickBot="1">
      <c r="A28" s="15" t="s">
        <v>80</v>
      </c>
      <c r="B28" s="4">
        <f>+SUM(B29:B35)</f>
        <v>0</v>
      </c>
      <c r="C28" s="4">
        <f t="shared" ref="C28:N28" si="6">+SUM(C29:C35)</f>
        <v>0</v>
      </c>
      <c r="D28" s="4">
        <f t="shared" si="6"/>
        <v>0</v>
      </c>
      <c r="E28" s="4">
        <f t="shared" si="6"/>
        <v>0</v>
      </c>
      <c r="F28" s="4">
        <f t="shared" si="6"/>
        <v>0</v>
      </c>
      <c r="G28" s="4">
        <f t="shared" si="6"/>
        <v>0</v>
      </c>
      <c r="H28" s="4">
        <f t="shared" si="6"/>
        <v>0</v>
      </c>
      <c r="I28" s="4">
        <f t="shared" si="6"/>
        <v>0</v>
      </c>
      <c r="J28" s="4">
        <f t="shared" si="6"/>
        <v>0</v>
      </c>
      <c r="K28" s="4">
        <f t="shared" si="6"/>
        <v>0</v>
      </c>
      <c r="L28" s="4">
        <f t="shared" si="6"/>
        <v>0</v>
      </c>
      <c r="M28" s="4">
        <f t="shared" si="6"/>
        <v>0</v>
      </c>
      <c r="N28" s="4">
        <f t="shared" si="6"/>
        <v>0</v>
      </c>
      <c r="O28" s="21" t="s">
        <v>147</v>
      </c>
    </row>
    <row r="29" spans="1:15" ht="20.25" customHeight="1" thickBot="1">
      <c r="A29" s="16" t="s">
        <v>16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3"/>
      <c r="N29" s="3">
        <f t="shared" si="3"/>
        <v>0</v>
      </c>
      <c r="O29" s="21" t="s">
        <v>140</v>
      </c>
    </row>
    <row r="30" spans="1:15" ht="20.25" customHeight="1" thickBot="1">
      <c r="A30" s="16" t="s">
        <v>17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3"/>
      <c r="N30" s="3">
        <f t="shared" si="3"/>
        <v>0</v>
      </c>
      <c r="O30" s="21" t="s">
        <v>141</v>
      </c>
    </row>
    <row r="31" spans="1:15" ht="20.25" customHeight="1" thickBot="1">
      <c r="A31" s="16" t="s">
        <v>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3"/>
      <c r="N31" s="3">
        <f t="shared" si="3"/>
        <v>0</v>
      </c>
      <c r="O31" s="21" t="s">
        <v>142</v>
      </c>
    </row>
    <row r="32" spans="1:15" ht="20.25" customHeight="1" thickBot="1">
      <c r="A32" s="16" t="s">
        <v>167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3"/>
      <c r="N32" s="3">
        <f t="shared" si="3"/>
        <v>0</v>
      </c>
      <c r="O32" s="21" t="s">
        <v>143</v>
      </c>
    </row>
    <row r="33" spans="1:15" ht="20.25" customHeight="1" thickBot="1">
      <c r="A33" s="16" t="s">
        <v>114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3"/>
      <c r="N33" s="3">
        <f t="shared" si="3"/>
        <v>0</v>
      </c>
      <c r="O33" s="21" t="s">
        <v>144</v>
      </c>
    </row>
    <row r="34" spans="1:15" ht="20.25" customHeight="1" thickBot="1">
      <c r="A34" s="16" t="s">
        <v>111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3"/>
      <c r="N34" s="3">
        <f t="shared" si="3"/>
        <v>0</v>
      </c>
      <c r="O34" s="21" t="s">
        <v>145</v>
      </c>
    </row>
    <row r="35" spans="1:15" ht="20.25" customHeight="1" thickBot="1">
      <c r="A35" s="16" t="s">
        <v>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3"/>
      <c r="N35" s="3">
        <f t="shared" si="3"/>
        <v>0</v>
      </c>
      <c r="O35" s="21" t="s">
        <v>146</v>
      </c>
    </row>
    <row r="36" spans="1:15" ht="20.25" customHeight="1" thickBot="1">
      <c r="A36" s="14" t="s">
        <v>77</v>
      </c>
      <c r="B36" s="2">
        <f>+B37+B38+B39+B40+B41+B42+B44</f>
        <v>0</v>
      </c>
      <c r="C36" s="2">
        <f>+C37+C38+C39+C40+C41+C42+C44</f>
        <v>0</v>
      </c>
      <c r="D36" s="2">
        <f>+D37+D38+D39+D40+D41+D42+D44</f>
        <v>0</v>
      </c>
      <c r="E36" s="2">
        <f t="shared" ref="E36:M36" si="7">+E37+E38+E39+E40+E41+E42+E44</f>
        <v>0</v>
      </c>
      <c r="F36" s="2">
        <f t="shared" si="7"/>
        <v>0</v>
      </c>
      <c r="G36" s="2">
        <f t="shared" si="7"/>
        <v>0</v>
      </c>
      <c r="H36" s="2">
        <f t="shared" si="7"/>
        <v>0</v>
      </c>
      <c r="I36" s="2">
        <f t="shared" si="7"/>
        <v>0</v>
      </c>
      <c r="J36" s="2">
        <f t="shared" si="7"/>
        <v>0</v>
      </c>
      <c r="K36" s="2">
        <f t="shared" si="7"/>
        <v>0</v>
      </c>
      <c r="L36" s="2">
        <f t="shared" si="7"/>
        <v>0</v>
      </c>
      <c r="M36" s="2">
        <f t="shared" si="7"/>
        <v>0</v>
      </c>
      <c r="N36" s="2">
        <f>+SUM(B36:M36)</f>
        <v>0</v>
      </c>
      <c r="O36" s="21" t="s">
        <v>159</v>
      </c>
    </row>
    <row r="37" spans="1:15" ht="20.25" customHeight="1" thickBot="1">
      <c r="A37" s="13" t="s">
        <v>110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">
        <f t="shared" si="3"/>
        <v>0</v>
      </c>
      <c r="O37" s="21" t="s">
        <v>148</v>
      </c>
    </row>
    <row r="38" spans="1:15" ht="20.25" customHeight="1" thickBot="1">
      <c r="A38" s="13" t="s">
        <v>94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">
        <f t="shared" si="3"/>
        <v>0</v>
      </c>
      <c r="O38" s="21" t="s">
        <v>149</v>
      </c>
    </row>
    <row r="39" spans="1:15" ht="20.25" customHeight="1" thickBot="1">
      <c r="A39" s="13" t="s">
        <v>113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">
        <f t="shared" si="3"/>
        <v>0</v>
      </c>
      <c r="O39" s="21" t="s">
        <v>150</v>
      </c>
    </row>
    <row r="40" spans="1:15" ht="20.25" customHeight="1" thickBot="1">
      <c r="A40" s="13" t="s">
        <v>112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">
        <f t="shared" si="3"/>
        <v>0</v>
      </c>
      <c r="O40" s="21" t="s">
        <v>151</v>
      </c>
    </row>
    <row r="41" spans="1:15" ht="20.25" customHeight="1" thickBot="1">
      <c r="A41" s="13" t="s">
        <v>168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">
        <f t="shared" si="3"/>
        <v>0</v>
      </c>
      <c r="O41" s="21" t="s">
        <v>152</v>
      </c>
    </row>
    <row r="42" spans="1:15" ht="20.25" customHeight="1" thickBot="1">
      <c r="A42" s="13" t="s">
        <v>107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">
        <f t="shared" si="3"/>
        <v>0</v>
      </c>
      <c r="O42" s="21" t="s">
        <v>153</v>
      </c>
    </row>
    <row r="43" spans="1:15" ht="27" customHeight="1" thickBot="1">
      <c r="A43" s="25" t="s">
        <v>156</v>
      </c>
      <c r="B43" s="23">
        <f>+B10-(B7+B9)-(+B38+B39+B40+B41+B42)</f>
        <v>0</v>
      </c>
      <c r="C43" s="23">
        <f t="shared" ref="C43:M43" si="8">+C10-(C7+C9)-(+C38+C39+C40+C41+C42)</f>
        <v>0</v>
      </c>
      <c r="D43" s="23">
        <f t="shared" si="8"/>
        <v>0</v>
      </c>
      <c r="E43" s="23">
        <f t="shared" si="8"/>
        <v>0</v>
      </c>
      <c r="F43" s="23">
        <f t="shared" si="8"/>
        <v>0</v>
      </c>
      <c r="G43" s="23">
        <f t="shared" si="8"/>
        <v>0</v>
      </c>
      <c r="H43" s="23">
        <f t="shared" si="8"/>
        <v>0</v>
      </c>
      <c r="I43" s="23">
        <f t="shared" si="8"/>
        <v>0</v>
      </c>
      <c r="J43" s="23">
        <f t="shared" si="8"/>
        <v>0</v>
      </c>
      <c r="K43" s="23">
        <f t="shared" si="8"/>
        <v>0</v>
      </c>
      <c r="L43" s="23">
        <f t="shared" si="8"/>
        <v>0</v>
      </c>
      <c r="M43" s="23">
        <f t="shared" si="8"/>
        <v>0</v>
      </c>
      <c r="N43" s="23" t="s">
        <v>19</v>
      </c>
      <c r="O43" s="24" t="s">
        <v>157</v>
      </c>
    </row>
    <row r="44" spans="1:15" ht="21.75" customHeight="1" thickBot="1">
      <c r="A44" s="26" t="s">
        <v>191</v>
      </c>
      <c r="B44" s="5">
        <f>IF(B43&gt;0,B43,0)</f>
        <v>0</v>
      </c>
      <c r="C44" s="5">
        <f>IF(C43&gt;0,C43,0)</f>
        <v>0</v>
      </c>
      <c r="D44" s="5">
        <f>IF(D43&gt;0,D43,0)</f>
        <v>0</v>
      </c>
      <c r="E44" s="5">
        <f t="shared" ref="E44:M44" si="9">IF(E43&gt;0,E43,0)</f>
        <v>0</v>
      </c>
      <c r="F44" s="5">
        <f t="shared" si="9"/>
        <v>0</v>
      </c>
      <c r="G44" s="5">
        <f t="shared" si="9"/>
        <v>0</v>
      </c>
      <c r="H44" s="5">
        <f t="shared" si="9"/>
        <v>0</v>
      </c>
      <c r="I44" s="5">
        <f t="shared" si="9"/>
        <v>0</v>
      </c>
      <c r="J44" s="5">
        <f t="shared" si="9"/>
        <v>0</v>
      </c>
      <c r="K44" s="5">
        <f t="shared" si="9"/>
        <v>0</v>
      </c>
      <c r="L44" s="5">
        <f t="shared" si="9"/>
        <v>0</v>
      </c>
      <c r="M44" s="5">
        <f t="shared" si="9"/>
        <v>0</v>
      </c>
      <c r="N44" s="5">
        <f t="shared" si="3"/>
        <v>0</v>
      </c>
      <c r="O44" s="21" t="s">
        <v>158</v>
      </c>
    </row>
    <row r="45" spans="1:15" ht="20.25" customHeight="1" thickBot="1">
      <c r="A45" s="14" t="s">
        <v>90</v>
      </c>
      <c r="B45" s="2">
        <f>+B46+B47+B48</f>
        <v>0</v>
      </c>
      <c r="C45" s="2">
        <f t="shared" ref="C45:L45" si="10">+C46+C47+C48</f>
        <v>0</v>
      </c>
      <c r="D45" s="2">
        <f t="shared" si="10"/>
        <v>0</v>
      </c>
      <c r="E45" s="2">
        <f t="shared" si="10"/>
        <v>0</v>
      </c>
      <c r="F45" s="2">
        <f t="shared" si="10"/>
        <v>0</v>
      </c>
      <c r="G45" s="2">
        <f t="shared" si="10"/>
        <v>0</v>
      </c>
      <c r="H45" s="2">
        <f t="shared" si="10"/>
        <v>0</v>
      </c>
      <c r="I45" s="2">
        <f t="shared" si="10"/>
        <v>0</v>
      </c>
      <c r="J45" s="2">
        <f t="shared" si="10"/>
        <v>0</v>
      </c>
      <c r="K45" s="2">
        <f t="shared" si="10"/>
        <v>0</v>
      </c>
      <c r="L45" s="2">
        <f t="shared" si="10"/>
        <v>0</v>
      </c>
      <c r="M45" s="2">
        <f>+M46+M47+M48</f>
        <v>0</v>
      </c>
      <c r="N45" s="2" t="s">
        <v>19</v>
      </c>
      <c r="O45" s="21" t="s">
        <v>163</v>
      </c>
    </row>
    <row r="46" spans="1:15" ht="20.25" customHeight="1" thickBot="1">
      <c r="A46" s="13" t="s">
        <v>87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3" t="s">
        <v>19</v>
      </c>
      <c r="O46" s="21" t="s">
        <v>160</v>
      </c>
    </row>
    <row r="47" spans="1:15" ht="20.25" customHeight="1" thickBot="1">
      <c r="A47" s="13" t="s">
        <v>88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" t="s">
        <v>19</v>
      </c>
      <c r="O47" s="21" t="s">
        <v>161</v>
      </c>
    </row>
    <row r="48" spans="1:15" ht="20.25" customHeight="1" thickBot="1">
      <c r="A48" s="13" t="s">
        <v>86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" t="s">
        <v>19</v>
      </c>
      <c r="O48" s="21" t="s">
        <v>162</v>
      </c>
    </row>
    <row r="49" spans="1:15" ht="20.25" customHeight="1" thickBot="1">
      <c r="A49" s="15" t="s">
        <v>2</v>
      </c>
      <c r="B49" s="4">
        <f>+B50+B51</f>
        <v>0</v>
      </c>
      <c r="C49" s="4">
        <f t="shared" ref="C49:M49" si="11">+C50+C51</f>
        <v>0</v>
      </c>
      <c r="D49" s="4">
        <f t="shared" si="11"/>
        <v>0</v>
      </c>
      <c r="E49" s="4">
        <f t="shared" si="11"/>
        <v>0</v>
      </c>
      <c r="F49" s="4">
        <f t="shared" si="11"/>
        <v>0</v>
      </c>
      <c r="G49" s="4">
        <f t="shared" si="11"/>
        <v>0</v>
      </c>
      <c r="H49" s="4">
        <f t="shared" si="11"/>
        <v>0</v>
      </c>
      <c r="I49" s="4">
        <f t="shared" si="11"/>
        <v>0</v>
      </c>
      <c r="J49" s="4">
        <f t="shared" si="11"/>
        <v>0</v>
      </c>
      <c r="K49" s="4">
        <f t="shared" si="11"/>
        <v>0</v>
      </c>
      <c r="L49" s="4">
        <f t="shared" si="11"/>
        <v>0</v>
      </c>
      <c r="M49" s="4">
        <f t="shared" si="11"/>
        <v>0</v>
      </c>
      <c r="N49" s="4" t="s">
        <v>19</v>
      </c>
      <c r="O49" s="21" t="s">
        <v>166</v>
      </c>
    </row>
    <row r="50" spans="1:15" ht="20.25" customHeight="1" thickBot="1">
      <c r="A50" s="16" t="s">
        <v>10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" t="s">
        <v>19</v>
      </c>
      <c r="O50" s="21" t="s">
        <v>164</v>
      </c>
    </row>
    <row r="51" spans="1:15" ht="20.25" customHeight="1" thickBot="1">
      <c r="A51" s="16" t="s">
        <v>11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" t="s">
        <v>19</v>
      </c>
      <c r="O51" s="21" t="s">
        <v>165</v>
      </c>
    </row>
    <row r="53" spans="1:15" ht="21.75" customHeight="1">
      <c r="A53" s="26" t="s">
        <v>172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>
        <f>+SUM(B53:M53)</f>
        <v>0</v>
      </c>
    </row>
    <row r="54" spans="1:15" ht="25.5">
      <c r="A54" s="27" t="s">
        <v>171</v>
      </c>
    </row>
    <row r="55" spans="1:15" ht="21.75" customHeight="1">
      <c r="A55" s="26" t="s">
        <v>173</v>
      </c>
      <c r="B55" s="5">
        <f t="shared" ref="B55:N55" si="12">+B44-B53</f>
        <v>0</v>
      </c>
      <c r="C55" s="5">
        <f t="shared" si="12"/>
        <v>0</v>
      </c>
      <c r="D55" s="5">
        <f t="shared" si="12"/>
        <v>0</v>
      </c>
      <c r="E55" s="5">
        <f>+E44-E53</f>
        <v>0</v>
      </c>
      <c r="F55" s="5">
        <f t="shared" si="12"/>
        <v>0</v>
      </c>
      <c r="G55" s="5">
        <f t="shared" si="12"/>
        <v>0</v>
      </c>
      <c r="H55" s="5">
        <f t="shared" si="12"/>
        <v>0</v>
      </c>
      <c r="I55" s="5">
        <f t="shared" si="12"/>
        <v>0</v>
      </c>
      <c r="J55" s="5">
        <f t="shared" si="12"/>
        <v>0</v>
      </c>
      <c r="K55" s="5">
        <f t="shared" si="12"/>
        <v>0</v>
      </c>
      <c r="L55" s="5">
        <f t="shared" si="12"/>
        <v>0</v>
      </c>
      <c r="M55" s="5">
        <f t="shared" si="12"/>
        <v>0</v>
      </c>
      <c r="N55" s="5">
        <f t="shared" si="12"/>
        <v>0</v>
      </c>
    </row>
    <row r="56" spans="1:15" ht="25.5">
      <c r="A56" s="27" t="s">
        <v>180</v>
      </c>
    </row>
    <row r="59" spans="1:15">
      <c r="A59" s="28" t="s">
        <v>182</v>
      </c>
      <c r="B59" s="29">
        <f>+B6-B10+B36-B45</f>
        <v>0</v>
      </c>
      <c r="C59" s="29">
        <f t="shared" ref="C59:M59" si="13">+C6-C10+C36-C45</f>
        <v>0</v>
      </c>
      <c r="D59" s="29">
        <f t="shared" si="13"/>
        <v>0</v>
      </c>
      <c r="E59" s="29">
        <f t="shared" si="13"/>
        <v>0</v>
      </c>
      <c r="F59" s="29">
        <f t="shared" si="13"/>
        <v>0</v>
      </c>
      <c r="G59" s="29">
        <f t="shared" si="13"/>
        <v>0</v>
      </c>
      <c r="H59" s="29">
        <f t="shared" si="13"/>
        <v>0</v>
      </c>
      <c r="I59" s="29">
        <f t="shared" si="13"/>
        <v>0</v>
      </c>
      <c r="J59" s="29">
        <f t="shared" si="13"/>
        <v>0</v>
      </c>
      <c r="K59" s="29">
        <f t="shared" si="13"/>
        <v>0</v>
      </c>
      <c r="L59" s="29">
        <f t="shared" si="13"/>
        <v>0</v>
      </c>
      <c r="M59" s="29">
        <f t="shared" si="13"/>
        <v>0</v>
      </c>
    </row>
  </sheetData>
  <mergeCells count="3">
    <mergeCell ref="A1:N1"/>
    <mergeCell ref="G2:J2"/>
    <mergeCell ref="G3:J3"/>
  </mergeCells>
  <pageMargins left="0.15748031496062992" right="0.15748031496062992" top="0.35433070866141736" bottom="0.19685039370078741" header="0.31496062992125984" footer="0.31496062992125984"/>
  <pageSetup paperSize="9" scale="4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'NIF-CREDITOR'!$A$63:$A$74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57"/>
  <sheetViews>
    <sheetView topLeftCell="A19" zoomScale="70" zoomScaleNormal="70" workbookViewId="0">
      <selection activeCell="E3" sqref="E3"/>
    </sheetView>
  </sheetViews>
  <sheetFormatPr baseColWidth="10" defaultRowHeight="12.75"/>
  <cols>
    <col min="1" max="1" width="29.42578125" style="34" customWidth="1"/>
    <col min="2" max="2" width="30.140625" style="34" customWidth="1"/>
    <col min="3" max="3" width="23.140625" style="34" customWidth="1"/>
    <col min="4" max="4" width="39.7109375" style="34" customWidth="1"/>
    <col min="5" max="5" width="32.7109375" style="34" customWidth="1"/>
    <col min="6" max="6" width="19.42578125" style="34" customWidth="1"/>
    <col min="7" max="7" width="32.5703125" style="34" customWidth="1"/>
    <col min="8" max="256" width="11.5703125" style="34"/>
    <col min="257" max="259" width="23.140625" style="34" customWidth="1"/>
    <col min="260" max="260" width="39.7109375" style="34" customWidth="1"/>
    <col min="261" max="261" width="32.7109375" style="34" customWidth="1"/>
    <col min="262" max="262" width="19.42578125" style="34" customWidth="1"/>
    <col min="263" max="263" width="32.5703125" style="34" customWidth="1"/>
    <col min="264" max="512" width="11.5703125" style="34"/>
    <col min="513" max="515" width="23.140625" style="34" customWidth="1"/>
    <col min="516" max="516" width="39.7109375" style="34" customWidth="1"/>
    <col min="517" max="517" width="32.7109375" style="34" customWidth="1"/>
    <col min="518" max="518" width="19.42578125" style="34" customWidth="1"/>
    <col min="519" max="519" width="32.5703125" style="34" customWidth="1"/>
    <col min="520" max="768" width="11.5703125" style="34"/>
    <col min="769" max="771" width="23.140625" style="34" customWidth="1"/>
    <col min="772" max="772" width="39.7109375" style="34" customWidth="1"/>
    <col min="773" max="773" width="32.7109375" style="34" customWidth="1"/>
    <col min="774" max="774" width="19.42578125" style="34" customWidth="1"/>
    <col min="775" max="775" width="32.5703125" style="34" customWidth="1"/>
    <col min="776" max="1024" width="11.5703125" style="34"/>
    <col min="1025" max="1027" width="23.140625" style="34" customWidth="1"/>
    <col min="1028" max="1028" width="39.7109375" style="34" customWidth="1"/>
    <col min="1029" max="1029" width="32.7109375" style="34" customWidth="1"/>
    <col min="1030" max="1030" width="19.42578125" style="34" customWidth="1"/>
    <col min="1031" max="1031" width="32.5703125" style="34" customWidth="1"/>
    <col min="1032" max="1280" width="11.5703125" style="34"/>
    <col min="1281" max="1283" width="23.140625" style="34" customWidth="1"/>
    <col min="1284" max="1284" width="39.7109375" style="34" customWidth="1"/>
    <col min="1285" max="1285" width="32.7109375" style="34" customWidth="1"/>
    <col min="1286" max="1286" width="19.42578125" style="34" customWidth="1"/>
    <col min="1287" max="1287" width="32.5703125" style="34" customWidth="1"/>
    <col min="1288" max="1536" width="11.5703125" style="34"/>
    <col min="1537" max="1539" width="23.140625" style="34" customWidth="1"/>
    <col min="1540" max="1540" width="39.7109375" style="34" customWidth="1"/>
    <col min="1541" max="1541" width="32.7109375" style="34" customWidth="1"/>
    <col min="1542" max="1542" width="19.42578125" style="34" customWidth="1"/>
    <col min="1543" max="1543" width="32.5703125" style="34" customWidth="1"/>
    <col min="1544" max="1792" width="11.5703125" style="34"/>
    <col min="1793" max="1795" width="23.140625" style="34" customWidth="1"/>
    <col min="1796" max="1796" width="39.7109375" style="34" customWidth="1"/>
    <col min="1797" max="1797" width="32.7109375" style="34" customWidth="1"/>
    <col min="1798" max="1798" width="19.42578125" style="34" customWidth="1"/>
    <col min="1799" max="1799" width="32.5703125" style="34" customWidth="1"/>
    <col min="1800" max="2048" width="11.5703125" style="34"/>
    <col min="2049" max="2051" width="23.140625" style="34" customWidth="1"/>
    <col min="2052" max="2052" width="39.7109375" style="34" customWidth="1"/>
    <col min="2053" max="2053" width="32.7109375" style="34" customWidth="1"/>
    <col min="2054" max="2054" width="19.42578125" style="34" customWidth="1"/>
    <col min="2055" max="2055" width="32.5703125" style="34" customWidth="1"/>
    <col min="2056" max="2304" width="11.5703125" style="34"/>
    <col min="2305" max="2307" width="23.140625" style="34" customWidth="1"/>
    <col min="2308" max="2308" width="39.7109375" style="34" customWidth="1"/>
    <col min="2309" max="2309" width="32.7109375" style="34" customWidth="1"/>
    <col min="2310" max="2310" width="19.42578125" style="34" customWidth="1"/>
    <col min="2311" max="2311" width="32.5703125" style="34" customWidth="1"/>
    <col min="2312" max="2560" width="11.5703125" style="34"/>
    <col min="2561" max="2563" width="23.140625" style="34" customWidth="1"/>
    <col min="2564" max="2564" width="39.7109375" style="34" customWidth="1"/>
    <col min="2565" max="2565" width="32.7109375" style="34" customWidth="1"/>
    <col min="2566" max="2566" width="19.42578125" style="34" customWidth="1"/>
    <col min="2567" max="2567" width="32.5703125" style="34" customWidth="1"/>
    <col min="2568" max="2816" width="11.5703125" style="34"/>
    <col min="2817" max="2819" width="23.140625" style="34" customWidth="1"/>
    <col min="2820" max="2820" width="39.7109375" style="34" customWidth="1"/>
    <col min="2821" max="2821" width="32.7109375" style="34" customWidth="1"/>
    <col min="2822" max="2822" width="19.42578125" style="34" customWidth="1"/>
    <col min="2823" max="2823" width="32.5703125" style="34" customWidth="1"/>
    <col min="2824" max="3072" width="11.5703125" style="34"/>
    <col min="3073" max="3075" width="23.140625" style="34" customWidth="1"/>
    <col min="3076" max="3076" width="39.7109375" style="34" customWidth="1"/>
    <col min="3077" max="3077" width="32.7109375" style="34" customWidth="1"/>
    <col min="3078" max="3078" width="19.42578125" style="34" customWidth="1"/>
    <col min="3079" max="3079" width="32.5703125" style="34" customWidth="1"/>
    <col min="3080" max="3328" width="11.5703125" style="34"/>
    <col min="3329" max="3331" width="23.140625" style="34" customWidth="1"/>
    <col min="3332" max="3332" width="39.7109375" style="34" customWidth="1"/>
    <col min="3333" max="3333" width="32.7109375" style="34" customWidth="1"/>
    <col min="3334" max="3334" width="19.42578125" style="34" customWidth="1"/>
    <col min="3335" max="3335" width="32.5703125" style="34" customWidth="1"/>
    <col min="3336" max="3584" width="11.5703125" style="34"/>
    <col min="3585" max="3587" width="23.140625" style="34" customWidth="1"/>
    <col min="3588" max="3588" width="39.7109375" style="34" customWidth="1"/>
    <col min="3589" max="3589" width="32.7109375" style="34" customWidth="1"/>
    <col min="3590" max="3590" width="19.42578125" style="34" customWidth="1"/>
    <col min="3591" max="3591" width="32.5703125" style="34" customWidth="1"/>
    <col min="3592" max="3840" width="11.5703125" style="34"/>
    <col min="3841" max="3843" width="23.140625" style="34" customWidth="1"/>
    <col min="3844" max="3844" width="39.7109375" style="34" customWidth="1"/>
    <col min="3845" max="3845" width="32.7109375" style="34" customWidth="1"/>
    <col min="3846" max="3846" width="19.42578125" style="34" customWidth="1"/>
    <col min="3847" max="3847" width="32.5703125" style="34" customWidth="1"/>
    <col min="3848" max="4096" width="11.5703125" style="34"/>
    <col min="4097" max="4099" width="23.140625" style="34" customWidth="1"/>
    <col min="4100" max="4100" width="39.7109375" style="34" customWidth="1"/>
    <col min="4101" max="4101" width="32.7109375" style="34" customWidth="1"/>
    <col min="4102" max="4102" width="19.42578125" style="34" customWidth="1"/>
    <col min="4103" max="4103" width="32.5703125" style="34" customWidth="1"/>
    <col min="4104" max="4352" width="11.5703125" style="34"/>
    <col min="4353" max="4355" width="23.140625" style="34" customWidth="1"/>
    <col min="4356" max="4356" width="39.7109375" style="34" customWidth="1"/>
    <col min="4357" max="4357" width="32.7109375" style="34" customWidth="1"/>
    <col min="4358" max="4358" width="19.42578125" style="34" customWidth="1"/>
    <col min="4359" max="4359" width="32.5703125" style="34" customWidth="1"/>
    <col min="4360" max="4608" width="11.5703125" style="34"/>
    <col min="4609" max="4611" width="23.140625" style="34" customWidth="1"/>
    <col min="4612" max="4612" width="39.7109375" style="34" customWidth="1"/>
    <col min="4613" max="4613" width="32.7109375" style="34" customWidth="1"/>
    <col min="4614" max="4614" width="19.42578125" style="34" customWidth="1"/>
    <col min="4615" max="4615" width="32.5703125" style="34" customWidth="1"/>
    <col min="4616" max="4864" width="11.5703125" style="34"/>
    <col min="4865" max="4867" width="23.140625" style="34" customWidth="1"/>
    <col min="4868" max="4868" width="39.7109375" style="34" customWidth="1"/>
    <col min="4869" max="4869" width="32.7109375" style="34" customWidth="1"/>
    <col min="4870" max="4870" width="19.42578125" style="34" customWidth="1"/>
    <col min="4871" max="4871" width="32.5703125" style="34" customWidth="1"/>
    <col min="4872" max="5120" width="11.5703125" style="34"/>
    <col min="5121" max="5123" width="23.140625" style="34" customWidth="1"/>
    <col min="5124" max="5124" width="39.7109375" style="34" customWidth="1"/>
    <col min="5125" max="5125" width="32.7109375" style="34" customWidth="1"/>
    <col min="5126" max="5126" width="19.42578125" style="34" customWidth="1"/>
    <col min="5127" max="5127" width="32.5703125" style="34" customWidth="1"/>
    <col min="5128" max="5376" width="11.5703125" style="34"/>
    <col min="5377" max="5379" width="23.140625" style="34" customWidth="1"/>
    <col min="5380" max="5380" width="39.7109375" style="34" customWidth="1"/>
    <col min="5381" max="5381" width="32.7109375" style="34" customWidth="1"/>
    <col min="5382" max="5382" width="19.42578125" style="34" customWidth="1"/>
    <col min="5383" max="5383" width="32.5703125" style="34" customWidth="1"/>
    <col min="5384" max="5632" width="11.5703125" style="34"/>
    <col min="5633" max="5635" width="23.140625" style="34" customWidth="1"/>
    <col min="5636" max="5636" width="39.7109375" style="34" customWidth="1"/>
    <col min="5637" max="5637" width="32.7109375" style="34" customWidth="1"/>
    <col min="5638" max="5638" width="19.42578125" style="34" customWidth="1"/>
    <col min="5639" max="5639" width="32.5703125" style="34" customWidth="1"/>
    <col min="5640" max="5888" width="11.5703125" style="34"/>
    <col min="5889" max="5891" width="23.140625" style="34" customWidth="1"/>
    <col min="5892" max="5892" width="39.7109375" style="34" customWidth="1"/>
    <col min="5893" max="5893" width="32.7109375" style="34" customWidth="1"/>
    <col min="5894" max="5894" width="19.42578125" style="34" customWidth="1"/>
    <col min="5895" max="5895" width="32.5703125" style="34" customWidth="1"/>
    <col min="5896" max="6144" width="11.5703125" style="34"/>
    <col min="6145" max="6147" width="23.140625" style="34" customWidth="1"/>
    <col min="6148" max="6148" width="39.7109375" style="34" customWidth="1"/>
    <col min="6149" max="6149" width="32.7109375" style="34" customWidth="1"/>
    <col min="6150" max="6150" width="19.42578125" style="34" customWidth="1"/>
    <col min="6151" max="6151" width="32.5703125" style="34" customWidth="1"/>
    <col min="6152" max="6400" width="11.5703125" style="34"/>
    <col min="6401" max="6403" width="23.140625" style="34" customWidth="1"/>
    <col min="6404" max="6404" width="39.7109375" style="34" customWidth="1"/>
    <col min="6405" max="6405" width="32.7109375" style="34" customWidth="1"/>
    <col min="6406" max="6406" width="19.42578125" style="34" customWidth="1"/>
    <col min="6407" max="6407" width="32.5703125" style="34" customWidth="1"/>
    <col min="6408" max="6656" width="11.5703125" style="34"/>
    <col min="6657" max="6659" width="23.140625" style="34" customWidth="1"/>
    <col min="6660" max="6660" width="39.7109375" style="34" customWidth="1"/>
    <col min="6661" max="6661" width="32.7109375" style="34" customWidth="1"/>
    <col min="6662" max="6662" width="19.42578125" style="34" customWidth="1"/>
    <col min="6663" max="6663" width="32.5703125" style="34" customWidth="1"/>
    <col min="6664" max="6912" width="11.5703125" style="34"/>
    <col min="6913" max="6915" width="23.140625" style="34" customWidth="1"/>
    <col min="6916" max="6916" width="39.7109375" style="34" customWidth="1"/>
    <col min="6917" max="6917" width="32.7109375" style="34" customWidth="1"/>
    <col min="6918" max="6918" width="19.42578125" style="34" customWidth="1"/>
    <col min="6919" max="6919" width="32.5703125" style="34" customWidth="1"/>
    <col min="6920" max="7168" width="11.5703125" style="34"/>
    <col min="7169" max="7171" width="23.140625" style="34" customWidth="1"/>
    <col min="7172" max="7172" width="39.7109375" style="34" customWidth="1"/>
    <col min="7173" max="7173" width="32.7109375" style="34" customWidth="1"/>
    <col min="7174" max="7174" width="19.42578125" style="34" customWidth="1"/>
    <col min="7175" max="7175" width="32.5703125" style="34" customWidth="1"/>
    <col min="7176" max="7424" width="11.5703125" style="34"/>
    <col min="7425" max="7427" width="23.140625" style="34" customWidth="1"/>
    <col min="7428" max="7428" width="39.7109375" style="34" customWidth="1"/>
    <col min="7429" max="7429" width="32.7109375" style="34" customWidth="1"/>
    <col min="7430" max="7430" width="19.42578125" style="34" customWidth="1"/>
    <col min="7431" max="7431" width="32.5703125" style="34" customWidth="1"/>
    <col min="7432" max="7680" width="11.5703125" style="34"/>
    <col min="7681" max="7683" width="23.140625" style="34" customWidth="1"/>
    <col min="7684" max="7684" width="39.7109375" style="34" customWidth="1"/>
    <col min="7685" max="7685" width="32.7109375" style="34" customWidth="1"/>
    <col min="7686" max="7686" width="19.42578125" style="34" customWidth="1"/>
    <col min="7687" max="7687" width="32.5703125" style="34" customWidth="1"/>
    <col min="7688" max="7936" width="11.5703125" style="34"/>
    <col min="7937" max="7939" width="23.140625" style="34" customWidth="1"/>
    <col min="7940" max="7940" width="39.7109375" style="34" customWidth="1"/>
    <col min="7941" max="7941" width="32.7109375" style="34" customWidth="1"/>
    <col min="7942" max="7942" width="19.42578125" style="34" customWidth="1"/>
    <col min="7943" max="7943" width="32.5703125" style="34" customWidth="1"/>
    <col min="7944" max="8192" width="11.5703125" style="34"/>
    <col min="8193" max="8195" width="23.140625" style="34" customWidth="1"/>
    <col min="8196" max="8196" width="39.7109375" style="34" customWidth="1"/>
    <col min="8197" max="8197" width="32.7109375" style="34" customWidth="1"/>
    <col min="8198" max="8198" width="19.42578125" style="34" customWidth="1"/>
    <col min="8199" max="8199" width="32.5703125" style="34" customWidth="1"/>
    <col min="8200" max="8448" width="11.5703125" style="34"/>
    <col min="8449" max="8451" width="23.140625" style="34" customWidth="1"/>
    <col min="8452" max="8452" width="39.7109375" style="34" customWidth="1"/>
    <col min="8453" max="8453" width="32.7109375" style="34" customWidth="1"/>
    <col min="8454" max="8454" width="19.42578125" style="34" customWidth="1"/>
    <col min="8455" max="8455" width="32.5703125" style="34" customWidth="1"/>
    <col min="8456" max="8704" width="11.5703125" style="34"/>
    <col min="8705" max="8707" width="23.140625" style="34" customWidth="1"/>
    <col min="8708" max="8708" width="39.7109375" style="34" customWidth="1"/>
    <col min="8709" max="8709" width="32.7109375" style="34" customWidth="1"/>
    <col min="8710" max="8710" width="19.42578125" style="34" customWidth="1"/>
    <col min="8711" max="8711" width="32.5703125" style="34" customWidth="1"/>
    <col min="8712" max="8960" width="11.5703125" style="34"/>
    <col min="8961" max="8963" width="23.140625" style="34" customWidth="1"/>
    <col min="8964" max="8964" width="39.7109375" style="34" customWidth="1"/>
    <col min="8965" max="8965" width="32.7109375" style="34" customWidth="1"/>
    <col min="8966" max="8966" width="19.42578125" style="34" customWidth="1"/>
    <col min="8967" max="8967" width="32.5703125" style="34" customWidth="1"/>
    <col min="8968" max="9216" width="11.5703125" style="34"/>
    <col min="9217" max="9219" width="23.140625" style="34" customWidth="1"/>
    <col min="9220" max="9220" width="39.7109375" style="34" customWidth="1"/>
    <col min="9221" max="9221" width="32.7109375" style="34" customWidth="1"/>
    <col min="9222" max="9222" width="19.42578125" style="34" customWidth="1"/>
    <col min="9223" max="9223" width="32.5703125" style="34" customWidth="1"/>
    <col min="9224" max="9472" width="11.5703125" style="34"/>
    <col min="9473" max="9475" width="23.140625" style="34" customWidth="1"/>
    <col min="9476" max="9476" width="39.7109375" style="34" customWidth="1"/>
    <col min="9477" max="9477" width="32.7109375" style="34" customWidth="1"/>
    <col min="9478" max="9478" width="19.42578125" style="34" customWidth="1"/>
    <col min="9479" max="9479" width="32.5703125" style="34" customWidth="1"/>
    <col min="9480" max="9728" width="11.5703125" style="34"/>
    <col min="9729" max="9731" width="23.140625" style="34" customWidth="1"/>
    <col min="9732" max="9732" width="39.7109375" style="34" customWidth="1"/>
    <col min="9733" max="9733" width="32.7109375" style="34" customWidth="1"/>
    <col min="9734" max="9734" width="19.42578125" style="34" customWidth="1"/>
    <col min="9735" max="9735" width="32.5703125" style="34" customWidth="1"/>
    <col min="9736" max="9984" width="11.5703125" style="34"/>
    <col min="9985" max="9987" width="23.140625" style="34" customWidth="1"/>
    <col min="9988" max="9988" width="39.7109375" style="34" customWidth="1"/>
    <col min="9989" max="9989" width="32.7109375" style="34" customWidth="1"/>
    <col min="9990" max="9990" width="19.42578125" style="34" customWidth="1"/>
    <col min="9991" max="9991" width="32.5703125" style="34" customWidth="1"/>
    <col min="9992" max="10240" width="11.5703125" style="34"/>
    <col min="10241" max="10243" width="23.140625" style="34" customWidth="1"/>
    <col min="10244" max="10244" width="39.7109375" style="34" customWidth="1"/>
    <col min="10245" max="10245" width="32.7109375" style="34" customWidth="1"/>
    <col min="10246" max="10246" width="19.42578125" style="34" customWidth="1"/>
    <col min="10247" max="10247" width="32.5703125" style="34" customWidth="1"/>
    <col min="10248" max="10496" width="11.5703125" style="34"/>
    <col min="10497" max="10499" width="23.140625" style="34" customWidth="1"/>
    <col min="10500" max="10500" width="39.7109375" style="34" customWidth="1"/>
    <col min="10501" max="10501" width="32.7109375" style="34" customWidth="1"/>
    <col min="10502" max="10502" width="19.42578125" style="34" customWidth="1"/>
    <col min="10503" max="10503" width="32.5703125" style="34" customWidth="1"/>
    <col min="10504" max="10752" width="11.5703125" style="34"/>
    <col min="10753" max="10755" width="23.140625" style="34" customWidth="1"/>
    <col min="10756" max="10756" width="39.7109375" style="34" customWidth="1"/>
    <col min="10757" max="10757" width="32.7109375" style="34" customWidth="1"/>
    <col min="10758" max="10758" width="19.42578125" style="34" customWidth="1"/>
    <col min="10759" max="10759" width="32.5703125" style="34" customWidth="1"/>
    <col min="10760" max="11008" width="11.5703125" style="34"/>
    <col min="11009" max="11011" width="23.140625" style="34" customWidth="1"/>
    <col min="11012" max="11012" width="39.7109375" style="34" customWidth="1"/>
    <col min="11013" max="11013" width="32.7109375" style="34" customWidth="1"/>
    <col min="11014" max="11014" width="19.42578125" style="34" customWidth="1"/>
    <col min="11015" max="11015" width="32.5703125" style="34" customWidth="1"/>
    <col min="11016" max="11264" width="11.5703125" style="34"/>
    <col min="11265" max="11267" width="23.140625" style="34" customWidth="1"/>
    <col min="11268" max="11268" width="39.7109375" style="34" customWidth="1"/>
    <col min="11269" max="11269" width="32.7109375" style="34" customWidth="1"/>
    <col min="11270" max="11270" width="19.42578125" style="34" customWidth="1"/>
    <col min="11271" max="11271" width="32.5703125" style="34" customWidth="1"/>
    <col min="11272" max="11520" width="11.5703125" style="34"/>
    <col min="11521" max="11523" width="23.140625" style="34" customWidth="1"/>
    <col min="11524" max="11524" width="39.7109375" style="34" customWidth="1"/>
    <col min="11525" max="11525" width="32.7109375" style="34" customWidth="1"/>
    <col min="11526" max="11526" width="19.42578125" style="34" customWidth="1"/>
    <col min="11527" max="11527" width="32.5703125" style="34" customWidth="1"/>
    <col min="11528" max="11776" width="11.5703125" style="34"/>
    <col min="11777" max="11779" width="23.140625" style="34" customWidth="1"/>
    <col min="11780" max="11780" width="39.7109375" style="34" customWidth="1"/>
    <col min="11781" max="11781" width="32.7109375" style="34" customWidth="1"/>
    <col min="11782" max="11782" width="19.42578125" style="34" customWidth="1"/>
    <col min="11783" max="11783" width="32.5703125" style="34" customWidth="1"/>
    <col min="11784" max="12032" width="11.5703125" style="34"/>
    <col min="12033" max="12035" width="23.140625" style="34" customWidth="1"/>
    <col min="12036" max="12036" width="39.7109375" style="34" customWidth="1"/>
    <col min="12037" max="12037" width="32.7109375" style="34" customWidth="1"/>
    <col min="12038" max="12038" width="19.42578125" style="34" customWidth="1"/>
    <col min="12039" max="12039" width="32.5703125" style="34" customWidth="1"/>
    <col min="12040" max="12288" width="11.5703125" style="34"/>
    <col min="12289" max="12291" width="23.140625" style="34" customWidth="1"/>
    <col min="12292" max="12292" width="39.7109375" style="34" customWidth="1"/>
    <col min="12293" max="12293" width="32.7109375" style="34" customWidth="1"/>
    <col min="12294" max="12294" width="19.42578125" style="34" customWidth="1"/>
    <col min="12295" max="12295" width="32.5703125" style="34" customWidth="1"/>
    <col min="12296" max="12544" width="11.5703125" style="34"/>
    <col min="12545" max="12547" width="23.140625" style="34" customWidth="1"/>
    <col min="12548" max="12548" width="39.7109375" style="34" customWidth="1"/>
    <col min="12549" max="12549" width="32.7109375" style="34" customWidth="1"/>
    <col min="12550" max="12550" width="19.42578125" style="34" customWidth="1"/>
    <col min="12551" max="12551" width="32.5703125" style="34" customWidth="1"/>
    <col min="12552" max="12800" width="11.5703125" style="34"/>
    <col min="12801" max="12803" width="23.140625" style="34" customWidth="1"/>
    <col min="12804" max="12804" width="39.7109375" style="34" customWidth="1"/>
    <col min="12805" max="12805" width="32.7109375" style="34" customWidth="1"/>
    <col min="12806" max="12806" width="19.42578125" style="34" customWidth="1"/>
    <col min="12807" max="12807" width="32.5703125" style="34" customWidth="1"/>
    <col min="12808" max="13056" width="11.5703125" style="34"/>
    <col min="13057" max="13059" width="23.140625" style="34" customWidth="1"/>
    <col min="13060" max="13060" width="39.7109375" style="34" customWidth="1"/>
    <col min="13061" max="13061" width="32.7109375" style="34" customWidth="1"/>
    <col min="13062" max="13062" width="19.42578125" style="34" customWidth="1"/>
    <col min="13063" max="13063" width="32.5703125" style="34" customWidth="1"/>
    <col min="13064" max="13312" width="11.5703125" style="34"/>
    <col min="13313" max="13315" width="23.140625" style="34" customWidth="1"/>
    <col min="13316" max="13316" width="39.7109375" style="34" customWidth="1"/>
    <col min="13317" max="13317" width="32.7109375" style="34" customWidth="1"/>
    <col min="13318" max="13318" width="19.42578125" style="34" customWidth="1"/>
    <col min="13319" max="13319" width="32.5703125" style="34" customWidth="1"/>
    <col min="13320" max="13568" width="11.5703125" style="34"/>
    <col min="13569" max="13571" width="23.140625" style="34" customWidth="1"/>
    <col min="13572" max="13572" width="39.7109375" style="34" customWidth="1"/>
    <col min="13573" max="13573" width="32.7109375" style="34" customWidth="1"/>
    <col min="13574" max="13574" width="19.42578125" style="34" customWidth="1"/>
    <col min="13575" max="13575" width="32.5703125" style="34" customWidth="1"/>
    <col min="13576" max="13824" width="11.5703125" style="34"/>
    <col min="13825" max="13827" width="23.140625" style="34" customWidth="1"/>
    <col min="13828" max="13828" width="39.7109375" style="34" customWidth="1"/>
    <col min="13829" max="13829" width="32.7109375" style="34" customWidth="1"/>
    <col min="13830" max="13830" width="19.42578125" style="34" customWidth="1"/>
    <col min="13831" max="13831" width="32.5703125" style="34" customWidth="1"/>
    <col min="13832" max="14080" width="11.5703125" style="34"/>
    <col min="14081" max="14083" width="23.140625" style="34" customWidth="1"/>
    <col min="14084" max="14084" width="39.7109375" style="34" customWidth="1"/>
    <col min="14085" max="14085" width="32.7109375" style="34" customWidth="1"/>
    <col min="14086" max="14086" width="19.42578125" style="34" customWidth="1"/>
    <col min="14087" max="14087" width="32.5703125" style="34" customWidth="1"/>
    <col min="14088" max="14336" width="11.5703125" style="34"/>
    <col min="14337" max="14339" width="23.140625" style="34" customWidth="1"/>
    <col min="14340" max="14340" width="39.7109375" style="34" customWidth="1"/>
    <col min="14341" max="14341" width="32.7109375" style="34" customWidth="1"/>
    <col min="14342" max="14342" width="19.42578125" style="34" customWidth="1"/>
    <col min="14343" max="14343" width="32.5703125" style="34" customWidth="1"/>
    <col min="14344" max="14592" width="11.5703125" style="34"/>
    <col min="14593" max="14595" width="23.140625" style="34" customWidth="1"/>
    <col min="14596" max="14596" width="39.7109375" style="34" customWidth="1"/>
    <col min="14597" max="14597" width="32.7109375" style="34" customWidth="1"/>
    <col min="14598" max="14598" width="19.42578125" style="34" customWidth="1"/>
    <col min="14599" max="14599" width="32.5703125" style="34" customWidth="1"/>
    <col min="14600" max="14848" width="11.5703125" style="34"/>
    <col min="14849" max="14851" width="23.140625" style="34" customWidth="1"/>
    <col min="14852" max="14852" width="39.7109375" style="34" customWidth="1"/>
    <col min="14853" max="14853" width="32.7109375" style="34" customWidth="1"/>
    <col min="14854" max="14854" width="19.42578125" style="34" customWidth="1"/>
    <col min="14855" max="14855" width="32.5703125" style="34" customWidth="1"/>
    <col min="14856" max="15104" width="11.5703125" style="34"/>
    <col min="15105" max="15107" width="23.140625" style="34" customWidth="1"/>
    <col min="15108" max="15108" width="39.7109375" style="34" customWidth="1"/>
    <col min="15109" max="15109" width="32.7109375" style="34" customWidth="1"/>
    <col min="15110" max="15110" width="19.42578125" style="34" customWidth="1"/>
    <col min="15111" max="15111" width="32.5703125" style="34" customWidth="1"/>
    <col min="15112" max="15360" width="11.5703125" style="34"/>
    <col min="15361" max="15363" width="23.140625" style="34" customWidth="1"/>
    <col min="15364" max="15364" width="39.7109375" style="34" customWidth="1"/>
    <col min="15365" max="15365" width="32.7109375" style="34" customWidth="1"/>
    <col min="15366" max="15366" width="19.42578125" style="34" customWidth="1"/>
    <col min="15367" max="15367" width="32.5703125" style="34" customWidth="1"/>
    <col min="15368" max="15616" width="11.5703125" style="34"/>
    <col min="15617" max="15619" width="23.140625" style="34" customWidth="1"/>
    <col min="15620" max="15620" width="39.7109375" style="34" customWidth="1"/>
    <col min="15621" max="15621" width="32.7109375" style="34" customWidth="1"/>
    <col min="15622" max="15622" width="19.42578125" style="34" customWidth="1"/>
    <col min="15623" max="15623" width="32.5703125" style="34" customWidth="1"/>
    <col min="15624" max="15872" width="11.5703125" style="34"/>
    <col min="15873" max="15875" width="23.140625" style="34" customWidth="1"/>
    <col min="15876" max="15876" width="39.7109375" style="34" customWidth="1"/>
    <col min="15877" max="15877" width="32.7109375" style="34" customWidth="1"/>
    <col min="15878" max="15878" width="19.42578125" style="34" customWidth="1"/>
    <col min="15879" max="15879" width="32.5703125" style="34" customWidth="1"/>
    <col min="15880" max="16128" width="11.5703125" style="34"/>
    <col min="16129" max="16131" width="23.140625" style="34" customWidth="1"/>
    <col min="16132" max="16132" width="39.7109375" style="34" customWidth="1"/>
    <col min="16133" max="16133" width="32.7109375" style="34" customWidth="1"/>
    <col min="16134" max="16134" width="19.42578125" style="34" customWidth="1"/>
    <col min="16135" max="16135" width="32.5703125" style="34" customWidth="1"/>
    <col min="16136" max="16384" width="11.5703125" style="34"/>
  </cols>
  <sheetData>
    <row r="1" spans="1:50" ht="15.75" customHeight="1">
      <c r="A1" s="32" t="s">
        <v>192</v>
      </c>
      <c r="B1" s="33"/>
      <c r="C1" s="33"/>
      <c r="D1" s="33"/>
      <c r="E1" s="33"/>
      <c r="F1" s="33"/>
    </row>
    <row r="2" spans="1:50" ht="13.5" thickBot="1">
      <c r="A2" s="18" t="s">
        <v>78</v>
      </c>
      <c r="B2" s="18" t="s">
        <v>181</v>
      </c>
      <c r="C2" s="18" t="s">
        <v>75</v>
      </c>
      <c r="D2" s="18" t="s">
        <v>74</v>
      </c>
      <c r="E2" s="18" t="s">
        <v>79</v>
      </c>
      <c r="F2" s="18" t="s">
        <v>18</v>
      </c>
    </row>
    <row r="3" spans="1:50" ht="15.75" thickBot="1">
      <c r="A3" s="1" t="e">
        <f>'PLA TRESORERIA 2026'!A3</f>
        <v>#N/A</v>
      </c>
      <c r="B3" s="7">
        <f>'PLA TRESORERIA 2026'!B3</f>
        <v>0</v>
      </c>
      <c r="C3" s="20" t="e">
        <f>'PLA TRESORERIA 2026'!C3</f>
        <v>#N/A</v>
      </c>
      <c r="D3" s="20" t="e">
        <f>'PLA TRESORERIA 2026'!D3</f>
        <v>#N/A</v>
      </c>
      <c r="E3" s="35">
        <f>'PLA TRESORERIA 2026'!E3</f>
        <v>0</v>
      </c>
      <c r="F3" s="51">
        <f>'PLA TRESORERIA 2026'!F3</f>
        <v>2026</v>
      </c>
    </row>
    <row r="4" spans="1:50" ht="13.5" thickBot="1">
      <c r="A4" s="36"/>
      <c r="B4" s="37"/>
      <c r="C4" s="36"/>
      <c r="D4" s="36"/>
      <c r="E4" s="37"/>
      <c r="F4" s="37"/>
    </row>
    <row r="5" spans="1:50" ht="30.6" customHeight="1" thickBot="1">
      <c r="A5" s="73" t="s">
        <v>193</v>
      </c>
      <c r="B5" s="74"/>
      <c r="C5" s="74"/>
      <c r="D5" s="74"/>
      <c r="E5" s="74"/>
      <c r="F5" s="75"/>
    </row>
    <row r="6" spans="1:50" ht="26.25" thickBot="1">
      <c r="A6" s="12" t="s">
        <v>194</v>
      </c>
      <c r="B6" s="12" t="s">
        <v>195</v>
      </c>
      <c r="C6" s="12" t="s">
        <v>196</v>
      </c>
      <c r="D6" s="12" t="s">
        <v>197</v>
      </c>
      <c r="E6" s="12" t="s">
        <v>198</v>
      </c>
      <c r="F6" s="38" t="s">
        <v>14</v>
      </c>
      <c r="G6" s="12" t="s">
        <v>199</v>
      </c>
    </row>
    <row r="7" spans="1:50" s="43" customFormat="1" ht="13.5" thickBot="1">
      <c r="A7" s="39"/>
      <c r="B7" s="39"/>
      <c r="C7" s="40"/>
      <c r="D7" s="41"/>
      <c r="E7" s="42"/>
      <c r="F7" s="42"/>
      <c r="G7" s="39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1:50" s="43" customFormat="1" ht="13.5" thickBot="1">
      <c r="A8" s="39"/>
      <c r="B8" s="39"/>
      <c r="C8" s="40"/>
      <c r="D8" s="44"/>
      <c r="E8" s="42"/>
      <c r="F8" s="42"/>
      <c r="G8" s="39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1:50" s="43" customFormat="1" ht="13.5" thickBot="1">
      <c r="A9" s="39"/>
      <c r="B9" s="39"/>
      <c r="C9" s="40"/>
      <c r="D9" s="41"/>
      <c r="E9" s="42"/>
      <c r="F9" s="42"/>
      <c r="G9" s="39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1:50" s="43" customFormat="1" ht="13.5" thickBot="1">
      <c r="A10" s="39"/>
      <c r="B10" s="39"/>
      <c r="C10" s="40"/>
      <c r="D10" s="41"/>
      <c r="E10" s="42"/>
      <c r="F10" s="42"/>
      <c r="G10" s="39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1:50" s="43" customFormat="1" ht="13.5" thickBot="1">
      <c r="A11" s="39"/>
      <c r="B11" s="39"/>
      <c r="C11" s="40"/>
      <c r="D11" s="41"/>
      <c r="E11" s="42"/>
      <c r="F11" s="42"/>
      <c r="G11" s="39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1:50" s="43" customFormat="1" ht="26.25" thickBot="1">
      <c r="A12" s="12" t="s">
        <v>194</v>
      </c>
      <c r="B12" s="12" t="s">
        <v>195</v>
      </c>
      <c r="C12" s="12"/>
      <c r="D12" s="12" t="s">
        <v>197</v>
      </c>
      <c r="E12" s="12" t="s">
        <v>198</v>
      </c>
      <c r="F12" s="38" t="s">
        <v>200</v>
      </c>
      <c r="G12" s="12" t="s">
        <v>199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1:50" s="43" customFormat="1" ht="13.5" thickBot="1">
      <c r="A13" s="39"/>
      <c r="B13" s="39"/>
      <c r="C13" s="40"/>
      <c r="D13" s="41"/>
      <c r="E13" s="42"/>
      <c r="F13" s="42"/>
      <c r="G13" s="39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1:50" s="43" customFormat="1" ht="13.5" thickBot="1">
      <c r="A14" s="39"/>
      <c r="B14" s="39"/>
      <c r="C14" s="40"/>
      <c r="D14" s="41"/>
      <c r="E14" s="42"/>
      <c r="F14" s="42"/>
      <c r="G14" s="39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1:50" s="43" customFormat="1" ht="13.5" thickBot="1">
      <c r="A15" s="39"/>
      <c r="B15" s="39"/>
      <c r="C15" s="40"/>
      <c r="D15" s="41"/>
      <c r="E15" s="42"/>
      <c r="F15" s="42"/>
      <c r="G15" s="39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1:50" s="43" customFormat="1" ht="13.5" thickBot="1">
      <c r="A16" s="39"/>
      <c r="B16" s="39"/>
      <c r="C16" s="40"/>
      <c r="D16" s="41"/>
      <c r="E16" s="42"/>
      <c r="F16" s="42"/>
      <c r="G16" s="39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1:50" s="43" customFormat="1" ht="13.5" thickBot="1">
      <c r="A17" s="39"/>
      <c r="B17" s="39"/>
      <c r="C17" s="40"/>
      <c r="D17" s="41"/>
      <c r="E17" s="42"/>
      <c r="F17" s="42"/>
      <c r="G17" s="39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1:50" s="43" customFormat="1" ht="13.5" thickBot="1">
      <c r="A18" s="39"/>
      <c r="B18" s="39"/>
      <c r="C18" s="40"/>
      <c r="D18" s="41"/>
      <c r="E18" s="42"/>
      <c r="F18" s="42"/>
      <c r="G18" s="39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1:50" s="43" customFormat="1" ht="13.5" thickBot="1">
      <c r="A19" s="39"/>
      <c r="B19" s="39"/>
      <c r="C19" s="40"/>
      <c r="D19" s="41" t="s">
        <v>201</v>
      </c>
      <c r="E19" s="42" t="s">
        <v>201</v>
      </c>
      <c r="F19" s="42"/>
      <c r="G19" s="39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1:50" s="43" customFormat="1" ht="13.5" thickBot="1">
      <c r="A20" s="39"/>
      <c r="B20" s="39"/>
      <c r="C20" s="40"/>
      <c r="D20" s="41" t="s">
        <v>201</v>
      </c>
      <c r="E20" s="42" t="s">
        <v>201</v>
      </c>
      <c r="F20" s="42"/>
      <c r="G20" s="39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</row>
    <row r="21" spans="1:50" s="43" customFormat="1" ht="13.5" thickBot="1">
      <c r="A21" s="39"/>
      <c r="B21" s="39"/>
      <c r="C21" s="40"/>
      <c r="D21" s="41" t="s">
        <v>201</v>
      </c>
      <c r="E21" s="42" t="s">
        <v>201</v>
      </c>
      <c r="F21" s="42"/>
      <c r="G21" s="39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43" customFormat="1" ht="13.5" thickBot="1">
      <c r="A22" s="39"/>
      <c r="B22" s="39"/>
      <c r="C22" s="40"/>
      <c r="D22" s="41" t="s">
        <v>201</v>
      </c>
      <c r="E22" s="42" t="s">
        <v>201</v>
      </c>
      <c r="F22" s="42"/>
      <c r="G22" s="39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</row>
    <row r="23" spans="1:50" s="43" customFormat="1" ht="13.5" thickBot="1">
      <c r="A23" s="39"/>
      <c r="B23" s="39"/>
      <c r="C23" s="40"/>
      <c r="D23" s="41"/>
      <c r="E23" s="41"/>
      <c r="F23" s="42"/>
      <c r="G23" s="39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</row>
    <row r="24" spans="1:50" s="43" customFormat="1" ht="26.25" thickBot="1">
      <c r="A24" s="12" t="s">
        <v>194</v>
      </c>
      <c r="B24" s="12" t="s">
        <v>195</v>
      </c>
      <c r="C24" s="12" t="s">
        <v>196</v>
      </c>
      <c r="D24" s="12" t="s">
        <v>197</v>
      </c>
      <c r="E24" s="12" t="s">
        <v>198</v>
      </c>
      <c r="F24" s="38" t="s">
        <v>202</v>
      </c>
      <c r="G24" s="12" t="s">
        <v>199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0" s="43" customFormat="1" ht="13.5" thickBot="1">
      <c r="A25" s="39"/>
      <c r="B25" s="39"/>
      <c r="C25" s="40"/>
      <c r="D25" s="41"/>
      <c r="E25" s="41"/>
      <c r="F25" s="42"/>
      <c r="G25" s="39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</row>
    <row r="26" spans="1:50" s="43" customFormat="1" ht="13.5" thickBot="1">
      <c r="A26" s="39"/>
      <c r="B26" s="39"/>
      <c r="C26" s="40"/>
      <c r="D26" s="41"/>
      <c r="E26" s="41"/>
      <c r="F26" s="42"/>
      <c r="G26" s="39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</row>
    <row r="27" spans="1:50" ht="13.5" thickBot="1">
      <c r="A27" s="45" t="s">
        <v>201</v>
      </c>
      <c r="B27" s="45" t="s">
        <v>201</v>
      </c>
      <c r="C27" s="45" t="s">
        <v>201</v>
      </c>
      <c r="D27" s="46" t="s">
        <v>201</v>
      </c>
      <c r="E27" s="46" t="s">
        <v>201</v>
      </c>
      <c r="F27" s="42"/>
      <c r="G27" s="39"/>
    </row>
    <row r="28" spans="1:50" ht="13.5" thickBot="1">
      <c r="A28" s="76" t="s">
        <v>203</v>
      </c>
      <c r="B28" s="77"/>
      <c r="C28" s="47">
        <f>+SUM(C7:C27)</f>
        <v>0</v>
      </c>
    </row>
    <row r="29" spans="1:50" ht="13.5" thickBot="1">
      <c r="C29" s="48"/>
      <c r="J29" s="42"/>
    </row>
    <row r="30" spans="1:50" ht="13.5" thickBot="1"/>
    <row r="31" spans="1:50" ht="30.6" customHeight="1" thickBot="1">
      <c r="A31" s="73" t="s">
        <v>204</v>
      </c>
      <c r="B31" s="74"/>
      <c r="C31" s="74"/>
      <c r="D31" s="74"/>
      <c r="E31" s="74"/>
      <c r="F31" s="75"/>
    </row>
    <row r="32" spans="1:50" ht="26.25" thickBot="1">
      <c r="A32" s="12" t="s">
        <v>194</v>
      </c>
      <c r="B32" s="12" t="s">
        <v>195</v>
      </c>
      <c r="C32" s="12" t="s">
        <v>196</v>
      </c>
      <c r="D32" s="12" t="s">
        <v>197</v>
      </c>
      <c r="E32" s="12" t="s">
        <v>198</v>
      </c>
      <c r="F32" s="38" t="s">
        <v>14</v>
      </c>
      <c r="G32" s="12" t="s">
        <v>199</v>
      </c>
    </row>
    <row r="33" spans="1:7" ht="13.5" thickBot="1">
      <c r="A33" s="39"/>
      <c r="B33" s="39"/>
      <c r="C33" s="40"/>
      <c r="D33" s="41"/>
      <c r="E33" s="42"/>
      <c r="F33" s="42"/>
      <c r="G33" s="39"/>
    </row>
    <row r="34" spans="1:7" ht="13.5" thickBot="1">
      <c r="A34" s="39"/>
      <c r="B34" s="39"/>
      <c r="C34" s="40"/>
      <c r="D34" s="44"/>
      <c r="E34" s="42"/>
      <c r="F34" s="42"/>
      <c r="G34" s="39"/>
    </row>
    <row r="35" spans="1:7" ht="13.5" thickBot="1">
      <c r="A35" s="39"/>
      <c r="B35" s="39"/>
      <c r="C35" s="40"/>
      <c r="D35" s="41"/>
      <c r="E35" s="42"/>
      <c r="F35" s="42"/>
      <c r="G35" s="39"/>
    </row>
    <row r="36" spans="1:7" ht="13.5" thickBot="1">
      <c r="A36" s="39"/>
      <c r="B36" s="39"/>
      <c r="C36" s="40"/>
      <c r="D36" s="41"/>
      <c r="E36" s="42"/>
      <c r="F36" s="42"/>
      <c r="G36" s="39"/>
    </row>
    <row r="37" spans="1:7" ht="13.5" thickBot="1">
      <c r="A37" s="39"/>
      <c r="B37" s="39"/>
      <c r="C37" s="40"/>
      <c r="D37" s="41"/>
      <c r="E37" s="42"/>
      <c r="F37" s="42"/>
      <c r="G37" s="39"/>
    </row>
    <row r="38" spans="1:7" ht="26.25" thickBot="1">
      <c r="A38" s="12" t="s">
        <v>194</v>
      </c>
      <c r="B38" s="12" t="s">
        <v>195</v>
      </c>
      <c r="C38" s="12" t="s">
        <v>196</v>
      </c>
      <c r="D38" s="12" t="s">
        <v>197</v>
      </c>
      <c r="E38" s="12" t="s">
        <v>198</v>
      </c>
      <c r="F38" s="38" t="s">
        <v>200</v>
      </c>
      <c r="G38" s="12" t="s">
        <v>199</v>
      </c>
    </row>
    <row r="39" spans="1:7" ht="13.5" thickBot="1">
      <c r="A39" s="39"/>
      <c r="B39" s="39"/>
      <c r="C39" s="40"/>
      <c r="D39" s="41"/>
      <c r="E39" s="42"/>
      <c r="F39" s="42"/>
      <c r="G39" s="39"/>
    </row>
    <row r="40" spans="1:7" ht="13.5" thickBot="1">
      <c r="A40" s="39"/>
      <c r="B40" s="39"/>
      <c r="C40" s="40"/>
      <c r="D40" s="41"/>
      <c r="E40" s="42"/>
      <c r="F40" s="42"/>
      <c r="G40" s="39"/>
    </row>
    <row r="41" spans="1:7" ht="13.5" thickBot="1">
      <c r="A41" s="39"/>
      <c r="B41" s="39"/>
      <c r="C41" s="40"/>
      <c r="D41" s="41"/>
      <c r="E41" s="42"/>
      <c r="F41" s="42"/>
      <c r="G41" s="39"/>
    </row>
    <row r="42" spans="1:7" ht="13.5" thickBot="1">
      <c r="A42" s="39"/>
      <c r="B42" s="39"/>
      <c r="C42" s="40"/>
      <c r="D42" s="41"/>
      <c r="E42" s="42"/>
      <c r="F42" s="42"/>
      <c r="G42" s="39"/>
    </row>
    <row r="43" spans="1:7" ht="13.5" thickBot="1">
      <c r="A43" s="39"/>
      <c r="B43" s="39"/>
      <c r="C43" s="40"/>
      <c r="D43" s="41"/>
      <c r="E43" s="42"/>
      <c r="F43" s="42"/>
      <c r="G43" s="39"/>
    </row>
    <row r="44" spans="1:7" ht="13.5" thickBot="1">
      <c r="A44" s="39"/>
      <c r="B44" s="39"/>
      <c r="C44" s="40"/>
      <c r="D44" s="41"/>
      <c r="E44" s="42"/>
      <c r="F44" s="42"/>
      <c r="G44" s="39"/>
    </row>
    <row r="45" spans="1:7" ht="13.5" thickBot="1">
      <c r="A45" s="39"/>
      <c r="B45" s="39"/>
      <c r="C45" s="40"/>
      <c r="D45" s="41" t="s">
        <v>201</v>
      </c>
      <c r="E45" s="42" t="s">
        <v>201</v>
      </c>
      <c r="F45" s="42"/>
      <c r="G45" s="39"/>
    </row>
    <row r="46" spans="1:7" ht="13.5" thickBot="1">
      <c r="A46" s="39"/>
      <c r="B46" s="39"/>
      <c r="C46" s="40"/>
      <c r="D46" s="41" t="s">
        <v>201</v>
      </c>
      <c r="E46" s="42" t="s">
        <v>201</v>
      </c>
      <c r="F46" s="42"/>
      <c r="G46" s="39"/>
    </row>
    <row r="47" spans="1:7" ht="13.5" thickBot="1">
      <c r="A47" s="39"/>
      <c r="B47" s="39"/>
      <c r="C47" s="40"/>
      <c r="D47" s="41" t="s">
        <v>201</v>
      </c>
      <c r="E47" s="42" t="s">
        <v>201</v>
      </c>
      <c r="F47" s="42"/>
      <c r="G47" s="39"/>
    </row>
    <row r="48" spans="1:7" ht="13.5" thickBot="1">
      <c r="A48" s="39"/>
      <c r="B48" s="39"/>
      <c r="C48" s="40"/>
      <c r="D48" s="41" t="s">
        <v>201</v>
      </c>
      <c r="E48" s="42" t="s">
        <v>201</v>
      </c>
      <c r="F48" s="42"/>
      <c r="G48" s="39"/>
    </row>
    <row r="49" spans="1:12" ht="13.5" thickBot="1">
      <c r="A49" s="39"/>
      <c r="B49" s="39"/>
      <c r="C49" s="40"/>
      <c r="D49" s="41"/>
      <c r="E49" s="41"/>
      <c r="F49" s="42"/>
      <c r="G49" s="39"/>
    </row>
    <row r="50" spans="1:12" ht="26.25" thickBot="1">
      <c r="A50" s="12" t="s">
        <v>194</v>
      </c>
      <c r="B50" s="12" t="s">
        <v>195</v>
      </c>
      <c r="C50" s="12" t="s">
        <v>196</v>
      </c>
      <c r="D50" s="12" t="s">
        <v>197</v>
      </c>
      <c r="E50" s="12" t="s">
        <v>198</v>
      </c>
      <c r="F50" s="38" t="s">
        <v>202</v>
      </c>
      <c r="G50" s="12" t="s">
        <v>199</v>
      </c>
    </row>
    <row r="51" spans="1:12" ht="13.5" thickBot="1">
      <c r="A51" s="39"/>
      <c r="B51" s="39"/>
      <c r="C51" s="40"/>
      <c r="D51" s="41"/>
      <c r="E51" s="41"/>
      <c r="F51" s="42"/>
      <c r="G51" s="39"/>
    </row>
    <row r="52" spans="1:12" ht="13.5" thickBot="1">
      <c r="A52" s="39"/>
      <c r="B52" s="39"/>
      <c r="C52" s="40"/>
      <c r="D52" s="41"/>
      <c r="E52" s="41"/>
      <c r="F52" s="42"/>
      <c r="G52" s="39"/>
    </row>
    <row r="53" spans="1:12" ht="13.5" thickBot="1">
      <c r="A53" s="45" t="s">
        <v>201</v>
      </c>
      <c r="B53" s="45" t="s">
        <v>201</v>
      </c>
      <c r="C53" s="45" t="s">
        <v>201</v>
      </c>
      <c r="D53" s="46" t="s">
        <v>201</v>
      </c>
      <c r="E53" s="46" t="s">
        <v>201</v>
      </c>
      <c r="F53" s="42"/>
      <c r="G53" s="39"/>
    </row>
    <row r="54" spans="1:12" ht="13.5" thickBot="1">
      <c r="A54" s="76" t="s">
        <v>205</v>
      </c>
      <c r="B54" s="77"/>
      <c r="C54" s="47">
        <f>+SUM(C33:C53)</f>
        <v>0</v>
      </c>
    </row>
    <row r="55" spans="1:12">
      <c r="L55" s="49"/>
    </row>
    <row r="56" spans="1:12" ht="13.5" thickBot="1"/>
    <row r="57" spans="1:12" ht="13.5" thickBot="1">
      <c r="A57" s="76" t="s">
        <v>206</v>
      </c>
      <c r="B57" s="77"/>
      <c r="C57" s="47">
        <f>C28+C54</f>
        <v>0</v>
      </c>
    </row>
  </sheetData>
  <sheetProtection insertRows="0" deleteRows="0"/>
  <mergeCells count="5">
    <mergeCell ref="A5:F5"/>
    <mergeCell ref="A28:B28"/>
    <mergeCell ref="A31:F31"/>
    <mergeCell ref="A54:B54"/>
    <mergeCell ref="A57:B57"/>
  </mergeCells>
  <pageMargins left="0.70866141732283472" right="0.23" top="0.22" bottom="0.21" header="0.21" footer="0.31496062992125984"/>
  <pageSetup paperSize="9" scale="8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topLeftCell="A13" zoomScaleNormal="100" workbookViewId="0">
      <selection activeCell="C3" sqref="C3"/>
    </sheetView>
  </sheetViews>
  <sheetFormatPr baseColWidth="10" defaultRowHeight="12.75"/>
  <cols>
    <col min="1" max="1" width="40" style="50" customWidth="1"/>
    <col min="2" max="7" width="22" style="50" customWidth="1"/>
    <col min="8" max="8" width="21.5703125" style="50" customWidth="1"/>
    <col min="9" max="256" width="11.5703125" style="50"/>
    <col min="257" max="257" width="40" style="50" customWidth="1"/>
    <col min="258" max="263" width="22" style="50" customWidth="1"/>
    <col min="264" max="264" width="21.5703125" style="50" customWidth="1"/>
    <col min="265" max="512" width="11.5703125" style="50"/>
    <col min="513" max="513" width="40" style="50" customWidth="1"/>
    <col min="514" max="519" width="22" style="50" customWidth="1"/>
    <col min="520" max="520" width="21.5703125" style="50" customWidth="1"/>
    <col min="521" max="768" width="11.5703125" style="50"/>
    <col min="769" max="769" width="40" style="50" customWidth="1"/>
    <col min="770" max="775" width="22" style="50" customWidth="1"/>
    <col min="776" max="776" width="21.5703125" style="50" customWidth="1"/>
    <col min="777" max="1024" width="11.5703125" style="50"/>
    <col min="1025" max="1025" width="40" style="50" customWidth="1"/>
    <col min="1026" max="1031" width="22" style="50" customWidth="1"/>
    <col min="1032" max="1032" width="21.5703125" style="50" customWidth="1"/>
    <col min="1033" max="1280" width="11.5703125" style="50"/>
    <col min="1281" max="1281" width="40" style="50" customWidth="1"/>
    <col min="1282" max="1287" width="22" style="50" customWidth="1"/>
    <col min="1288" max="1288" width="21.5703125" style="50" customWidth="1"/>
    <col min="1289" max="1536" width="11.5703125" style="50"/>
    <col min="1537" max="1537" width="40" style="50" customWidth="1"/>
    <col min="1538" max="1543" width="22" style="50" customWidth="1"/>
    <col min="1544" max="1544" width="21.5703125" style="50" customWidth="1"/>
    <col min="1545" max="1792" width="11.5703125" style="50"/>
    <col min="1793" max="1793" width="40" style="50" customWidth="1"/>
    <col min="1794" max="1799" width="22" style="50" customWidth="1"/>
    <col min="1800" max="1800" width="21.5703125" style="50" customWidth="1"/>
    <col min="1801" max="2048" width="11.5703125" style="50"/>
    <col min="2049" max="2049" width="40" style="50" customWidth="1"/>
    <col min="2050" max="2055" width="22" style="50" customWidth="1"/>
    <col min="2056" max="2056" width="21.5703125" style="50" customWidth="1"/>
    <col min="2057" max="2304" width="11.5703125" style="50"/>
    <col min="2305" max="2305" width="40" style="50" customWidth="1"/>
    <col min="2306" max="2311" width="22" style="50" customWidth="1"/>
    <col min="2312" max="2312" width="21.5703125" style="50" customWidth="1"/>
    <col min="2313" max="2560" width="11.5703125" style="50"/>
    <col min="2561" max="2561" width="40" style="50" customWidth="1"/>
    <col min="2562" max="2567" width="22" style="50" customWidth="1"/>
    <col min="2568" max="2568" width="21.5703125" style="50" customWidth="1"/>
    <col min="2569" max="2816" width="11.5703125" style="50"/>
    <col min="2817" max="2817" width="40" style="50" customWidth="1"/>
    <col min="2818" max="2823" width="22" style="50" customWidth="1"/>
    <col min="2824" max="2824" width="21.5703125" style="50" customWidth="1"/>
    <col min="2825" max="3072" width="11.5703125" style="50"/>
    <col min="3073" max="3073" width="40" style="50" customWidth="1"/>
    <col min="3074" max="3079" width="22" style="50" customWidth="1"/>
    <col min="3080" max="3080" width="21.5703125" style="50" customWidth="1"/>
    <col min="3081" max="3328" width="11.5703125" style="50"/>
    <col min="3329" max="3329" width="40" style="50" customWidth="1"/>
    <col min="3330" max="3335" width="22" style="50" customWidth="1"/>
    <col min="3336" max="3336" width="21.5703125" style="50" customWidth="1"/>
    <col min="3337" max="3584" width="11.5703125" style="50"/>
    <col min="3585" max="3585" width="40" style="50" customWidth="1"/>
    <col min="3586" max="3591" width="22" style="50" customWidth="1"/>
    <col min="3592" max="3592" width="21.5703125" style="50" customWidth="1"/>
    <col min="3593" max="3840" width="11.5703125" style="50"/>
    <col min="3841" max="3841" width="40" style="50" customWidth="1"/>
    <col min="3842" max="3847" width="22" style="50" customWidth="1"/>
    <col min="3848" max="3848" width="21.5703125" style="50" customWidth="1"/>
    <col min="3849" max="4096" width="11.5703125" style="50"/>
    <col min="4097" max="4097" width="40" style="50" customWidth="1"/>
    <col min="4098" max="4103" width="22" style="50" customWidth="1"/>
    <col min="4104" max="4104" width="21.5703125" style="50" customWidth="1"/>
    <col min="4105" max="4352" width="11.5703125" style="50"/>
    <col min="4353" max="4353" width="40" style="50" customWidth="1"/>
    <col min="4354" max="4359" width="22" style="50" customWidth="1"/>
    <col min="4360" max="4360" width="21.5703125" style="50" customWidth="1"/>
    <col min="4361" max="4608" width="11.5703125" style="50"/>
    <col min="4609" max="4609" width="40" style="50" customWidth="1"/>
    <col min="4610" max="4615" width="22" style="50" customWidth="1"/>
    <col min="4616" max="4616" width="21.5703125" style="50" customWidth="1"/>
    <col min="4617" max="4864" width="11.5703125" style="50"/>
    <col min="4865" max="4865" width="40" style="50" customWidth="1"/>
    <col min="4866" max="4871" width="22" style="50" customWidth="1"/>
    <col min="4872" max="4872" width="21.5703125" style="50" customWidth="1"/>
    <col min="4873" max="5120" width="11.5703125" style="50"/>
    <col min="5121" max="5121" width="40" style="50" customWidth="1"/>
    <col min="5122" max="5127" width="22" style="50" customWidth="1"/>
    <col min="5128" max="5128" width="21.5703125" style="50" customWidth="1"/>
    <col min="5129" max="5376" width="11.5703125" style="50"/>
    <col min="5377" max="5377" width="40" style="50" customWidth="1"/>
    <col min="5378" max="5383" width="22" style="50" customWidth="1"/>
    <col min="5384" max="5384" width="21.5703125" style="50" customWidth="1"/>
    <col min="5385" max="5632" width="11.5703125" style="50"/>
    <col min="5633" max="5633" width="40" style="50" customWidth="1"/>
    <col min="5634" max="5639" width="22" style="50" customWidth="1"/>
    <col min="5640" max="5640" width="21.5703125" style="50" customWidth="1"/>
    <col min="5641" max="5888" width="11.5703125" style="50"/>
    <col min="5889" max="5889" width="40" style="50" customWidth="1"/>
    <col min="5890" max="5895" width="22" style="50" customWidth="1"/>
    <col min="5896" max="5896" width="21.5703125" style="50" customWidth="1"/>
    <col min="5897" max="6144" width="11.5703125" style="50"/>
    <col min="6145" max="6145" width="40" style="50" customWidth="1"/>
    <col min="6146" max="6151" width="22" style="50" customWidth="1"/>
    <col min="6152" max="6152" width="21.5703125" style="50" customWidth="1"/>
    <col min="6153" max="6400" width="11.5703125" style="50"/>
    <col min="6401" max="6401" width="40" style="50" customWidth="1"/>
    <col min="6402" max="6407" width="22" style="50" customWidth="1"/>
    <col min="6408" max="6408" width="21.5703125" style="50" customWidth="1"/>
    <col min="6409" max="6656" width="11.5703125" style="50"/>
    <col min="6657" max="6657" width="40" style="50" customWidth="1"/>
    <col min="6658" max="6663" width="22" style="50" customWidth="1"/>
    <col min="6664" max="6664" width="21.5703125" style="50" customWidth="1"/>
    <col min="6665" max="6912" width="11.5703125" style="50"/>
    <col min="6913" max="6913" width="40" style="50" customWidth="1"/>
    <col min="6914" max="6919" width="22" style="50" customWidth="1"/>
    <col min="6920" max="6920" width="21.5703125" style="50" customWidth="1"/>
    <col min="6921" max="7168" width="11.5703125" style="50"/>
    <col min="7169" max="7169" width="40" style="50" customWidth="1"/>
    <col min="7170" max="7175" width="22" style="50" customWidth="1"/>
    <col min="7176" max="7176" width="21.5703125" style="50" customWidth="1"/>
    <col min="7177" max="7424" width="11.5703125" style="50"/>
    <col min="7425" max="7425" width="40" style="50" customWidth="1"/>
    <col min="7426" max="7431" width="22" style="50" customWidth="1"/>
    <col min="7432" max="7432" width="21.5703125" style="50" customWidth="1"/>
    <col min="7433" max="7680" width="11.5703125" style="50"/>
    <col min="7681" max="7681" width="40" style="50" customWidth="1"/>
    <col min="7682" max="7687" width="22" style="50" customWidth="1"/>
    <col min="7688" max="7688" width="21.5703125" style="50" customWidth="1"/>
    <col min="7689" max="7936" width="11.5703125" style="50"/>
    <col min="7937" max="7937" width="40" style="50" customWidth="1"/>
    <col min="7938" max="7943" width="22" style="50" customWidth="1"/>
    <col min="7944" max="7944" width="21.5703125" style="50" customWidth="1"/>
    <col min="7945" max="8192" width="11.5703125" style="50"/>
    <col min="8193" max="8193" width="40" style="50" customWidth="1"/>
    <col min="8194" max="8199" width="22" style="50" customWidth="1"/>
    <col min="8200" max="8200" width="21.5703125" style="50" customWidth="1"/>
    <col min="8201" max="8448" width="11.5703125" style="50"/>
    <col min="8449" max="8449" width="40" style="50" customWidth="1"/>
    <col min="8450" max="8455" width="22" style="50" customWidth="1"/>
    <col min="8456" max="8456" width="21.5703125" style="50" customWidth="1"/>
    <col min="8457" max="8704" width="11.5703125" style="50"/>
    <col min="8705" max="8705" width="40" style="50" customWidth="1"/>
    <col min="8706" max="8711" width="22" style="50" customWidth="1"/>
    <col min="8712" max="8712" width="21.5703125" style="50" customWidth="1"/>
    <col min="8713" max="8960" width="11.5703125" style="50"/>
    <col min="8961" max="8961" width="40" style="50" customWidth="1"/>
    <col min="8962" max="8967" width="22" style="50" customWidth="1"/>
    <col min="8968" max="8968" width="21.5703125" style="50" customWidth="1"/>
    <col min="8969" max="9216" width="11.5703125" style="50"/>
    <col min="9217" max="9217" width="40" style="50" customWidth="1"/>
    <col min="9218" max="9223" width="22" style="50" customWidth="1"/>
    <col min="9224" max="9224" width="21.5703125" style="50" customWidth="1"/>
    <col min="9225" max="9472" width="11.5703125" style="50"/>
    <col min="9473" max="9473" width="40" style="50" customWidth="1"/>
    <col min="9474" max="9479" width="22" style="50" customWidth="1"/>
    <col min="9480" max="9480" width="21.5703125" style="50" customWidth="1"/>
    <col min="9481" max="9728" width="11.5703125" style="50"/>
    <col min="9729" max="9729" width="40" style="50" customWidth="1"/>
    <col min="9730" max="9735" width="22" style="50" customWidth="1"/>
    <col min="9736" max="9736" width="21.5703125" style="50" customWidth="1"/>
    <col min="9737" max="9984" width="11.5703125" style="50"/>
    <col min="9985" max="9985" width="40" style="50" customWidth="1"/>
    <col min="9986" max="9991" width="22" style="50" customWidth="1"/>
    <col min="9992" max="9992" width="21.5703125" style="50" customWidth="1"/>
    <col min="9993" max="10240" width="11.5703125" style="50"/>
    <col min="10241" max="10241" width="40" style="50" customWidth="1"/>
    <col min="10242" max="10247" width="22" style="50" customWidth="1"/>
    <col min="10248" max="10248" width="21.5703125" style="50" customWidth="1"/>
    <col min="10249" max="10496" width="11.5703125" style="50"/>
    <col min="10497" max="10497" width="40" style="50" customWidth="1"/>
    <col min="10498" max="10503" width="22" style="50" customWidth="1"/>
    <col min="10504" max="10504" width="21.5703125" style="50" customWidth="1"/>
    <col min="10505" max="10752" width="11.5703125" style="50"/>
    <col min="10753" max="10753" width="40" style="50" customWidth="1"/>
    <col min="10754" max="10759" width="22" style="50" customWidth="1"/>
    <col min="10760" max="10760" width="21.5703125" style="50" customWidth="1"/>
    <col min="10761" max="11008" width="11.5703125" style="50"/>
    <col min="11009" max="11009" width="40" style="50" customWidth="1"/>
    <col min="11010" max="11015" width="22" style="50" customWidth="1"/>
    <col min="11016" max="11016" width="21.5703125" style="50" customWidth="1"/>
    <col min="11017" max="11264" width="11.5703125" style="50"/>
    <col min="11265" max="11265" width="40" style="50" customWidth="1"/>
    <col min="11266" max="11271" width="22" style="50" customWidth="1"/>
    <col min="11272" max="11272" width="21.5703125" style="50" customWidth="1"/>
    <col min="11273" max="11520" width="11.5703125" style="50"/>
    <col min="11521" max="11521" width="40" style="50" customWidth="1"/>
    <col min="11522" max="11527" width="22" style="50" customWidth="1"/>
    <col min="11528" max="11528" width="21.5703125" style="50" customWidth="1"/>
    <col min="11529" max="11776" width="11.5703125" style="50"/>
    <col min="11777" max="11777" width="40" style="50" customWidth="1"/>
    <col min="11778" max="11783" width="22" style="50" customWidth="1"/>
    <col min="11784" max="11784" width="21.5703125" style="50" customWidth="1"/>
    <col min="11785" max="12032" width="11.5703125" style="50"/>
    <col min="12033" max="12033" width="40" style="50" customWidth="1"/>
    <col min="12034" max="12039" width="22" style="50" customWidth="1"/>
    <col min="12040" max="12040" width="21.5703125" style="50" customWidth="1"/>
    <col min="12041" max="12288" width="11.5703125" style="50"/>
    <col min="12289" max="12289" width="40" style="50" customWidth="1"/>
    <col min="12290" max="12295" width="22" style="50" customWidth="1"/>
    <col min="12296" max="12296" width="21.5703125" style="50" customWidth="1"/>
    <col min="12297" max="12544" width="11.5703125" style="50"/>
    <col min="12545" max="12545" width="40" style="50" customWidth="1"/>
    <col min="12546" max="12551" width="22" style="50" customWidth="1"/>
    <col min="12552" max="12552" width="21.5703125" style="50" customWidth="1"/>
    <col min="12553" max="12800" width="11.5703125" style="50"/>
    <col min="12801" max="12801" width="40" style="50" customWidth="1"/>
    <col min="12802" max="12807" width="22" style="50" customWidth="1"/>
    <col min="12808" max="12808" width="21.5703125" style="50" customWidth="1"/>
    <col min="12809" max="13056" width="11.5703125" style="50"/>
    <col min="13057" max="13057" width="40" style="50" customWidth="1"/>
    <col min="13058" max="13063" width="22" style="50" customWidth="1"/>
    <col min="13064" max="13064" width="21.5703125" style="50" customWidth="1"/>
    <col min="13065" max="13312" width="11.5703125" style="50"/>
    <col min="13313" max="13313" width="40" style="50" customWidth="1"/>
    <col min="13314" max="13319" width="22" style="50" customWidth="1"/>
    <col min="13320" max="13320" width="21.5703125" style="50" customWidth="1"/>
    <col min="13321" max="13568" width="11.5703125" style="50"/>
    <col min="13569" max="13569" width="40" style="50" customWidth="1"/>
    <col min="13570" max="13575" width="22" style="50" customWidth="1"/>
    <col min="13576" max="13576" width="21.5703125" style="50" customWidth="1"/>
    <col min="13577" max="13824" width="11.5703125" style="50"/>
    <col min="13825" max="13825" width="40" style="50" customWidth="1"/>
    <col min="13826" max="13831" width="22" style="50" customWidth="1"/>
    <col min="13832" max="13832" width="21.5703125" style="50" customWidth="1"/>
    <col min="13833" max="14080" width="11.5703125" style="50"/>
    <col min="14081" max="14081" width="40" style="50" customWidth="1"/>
    <col min="14082" max="14087" width="22" style="50" customWidth="1"/>
    <col min="14088" max="14088" width="21.5703125" style="50" customWidth="1"/>
    <col min="14089" max="14336" width="11.5703125" style="50"/>
    <col min="14337" max="14337" width="40" style="50" customWidth="1"/>
    <col min="14338" max="14343" width="22" style="50" customWidth="1"/>
    <col min="14344" max="14344" width="21.5703125" style="50" customWidth="1"/>
    <col min="14345" max="14592" width="11.5703125" style="50"/>
    <col min="14593" max="14593" width="40" style="50" customWidth="1"/>
    <col min="14594" max="14599" width="22" style="50" customWidth="1"/>
    <col min="14600" max="14600" width="21.5703125" style="50" customWidth="1"/>
    <col min="14601" max="14848" width="11.5703125" style="50"/>
    <col min="14849" max="14849" width="40" style="50" customWidth="1"/>
    <col min="14850" max="14855" width="22" style="50" customWidth="1"/>
    <col min="14856" max="14856" width="21.5703125" style="50" customWidth="1"/>
    <col min="14857" max="15104" width="11.5703125" style="50"/>
    <col min="15105" max="15105" width="40" style="50" customWidth="1"/>
    <col min="15106" max="15111" width="22" style="50" customWidth="1"/>
    <col min="15112" max="15112" width="21.5703125" style="50" customWidth="1"/>
    <col min="15113" max="15360" width="11.5703125" style="50"/>
    <col min="15361" max="15361" width="40" style="50" customWidth="1"/>
    <col min="15362" max="15367" width="22" style="50" customWidth="1"/>
    <col min="15368" max="15368" width="21.5703125" style="50" customWidth="1"/>
    <col min="15369" max="15616" width="11.5703125" style="50"/>
    <col min="15617" max="15617" width="40" style="50" customWidth="1"/>
    <col min="15618" max="15623" width="22" style="50" customWidth="1"/>
    <col min="15624" max="15624" width="21.5703125" style="50" customWidth="1"/>
    <col min="15625" max="15872" width="11.5703125" style="50"/>
    <col min="15873" max="15873" width="40" style="50" customWidth="1"/>
    <col min="15874" max="15879" width="22" style="50" customWidth="1"/>
    <col min="15880" max="15880" width="21.5703125" style="50" customWidth="1"/>
    <col min="15881" max="16128" width="11.5703125" style="50"/>
    <col min="16129" max="16129" width="40" style="50" customWidth="1"/>
    <col min="16130" max="16135" width="22" style="50" customWidth="1"/>
    <col min="16136" max="16136" width="21.5703125" style="50" customWidth="1"/>
    <col min="16137" max="16384" width="11.5703125" style="50"/>
  </cols>
  <sheetData>
    <row r="1" spans="1:6" ht="12.75" customHeight="1">
      <c r="A1" s="68" t="s">
        <v>207</v>
      </c>
      <c r="B1" s="68"/>
      <c r="C1" s="68"/>
      <c r="D1" s="68"/>
      <c r="E1" s="68"/>
      <c r="F1" s="68"/>
    </row>
    <row r="2" spans="1:6" ht="13.5" thickBot="1">
      <c r="A2" s="18" t="s">
        <v>78</v>
      </c>
      <c r="B2" s="18" t="s">
        <v>181</v>
      </c>
      <c r="C2" s="18" t="s">
        <v>75</v>
      </c>
      <c r="D2" s="18" t="s">
        <v>74</v>
      </c>
      <c r="E2" s="18" t="s">
        <v>79</v>
      </c>
      <c r="F2" s="18" t="s">
        <v>18</v>
      </c>
    </row>
    <row r="3" spans="1:6" ht="15.75" thickBot="1">
      <c r="A3" s="1" t="e">
        <f>'PLA TRESORERIA 2026'!A3</f>
        <v>#N/A</v>
      </c>
      <c r="B3" s="7">
        <f>'PLA TRESORERIA 2026'!B3</f>
        <v>0</v>
      </c>
      <c r="C3" s="20" t="e">
        <f>'PLA TRESORERIA 2026'!C3</f>
        <v>#N/A</v>
      </c>
      <c r="D3" s="20" t="e">
        <f>'PLA TRESORERIA 2026'!D3</f>
        <v>#N/A</v>
      </c>
      <c r="E3" s="35">
        <f>'PLA TRESORERIA 2026'!E3</f>
        <v>0</v>
      </c>
      <c r="F3" s="51">
        <f>'PLA TRESORERIA 2026'!F3</f>
        <v>2026</v>
      </c>
    </row>
    <row r="4" spans="1:6" ht="13.5" thickBot="1">
      <c r="A4" s="36"/>
      <c r="B4" s="37"/>
      <c r="C4" s="36"/>
      <c r="D4" s="36"/>
      <c r="E4" s="37"/>
      <c r="F4" s="37"/>
    </row>
    <row r="5" spans="1:6" ht="27" customHeight="1" thickBot="1">
      <c r="A5" s="52" t="s">
        <v>208</v>
      </c>
      <c r="B5" s="53"/>
      <c r="C5" s="53"/>
      <c r="D5" s="54"/>
      <c r="E5" s="55"/>
    </row>
    <row r="6" spans="1:6" ht="26.25" thickBot="1">
      <c r="A6" s="12" t="s">
        <v>209</v>
      </c>
      <c r="B6" s="12" t="s">
        <v>210</v>
      </c>
      <c r="C6" s="12" t="s">
        <v>211</v>
      </c>
      <c r="D6" s="12" t="s">
        <v>212</v>
      </c>
      <c r="E6" s="12" t="s">
        <v>213</v>
      </c>
    </row>
    <row r="7" spans="1:6" ht="13.5" thickBot="1">
      <c r="A7" s="39"/>
      <c r="B7" s="40"/>
      <c r="C7" s="40"/>
      <c r="D7" s="40"/>
      <c r="E7" s="39"/>
    </row>
    <row r="8" spans="1:6" ht="13.5" thickBot="1">
      <c r="A8" s="39"/>
      <c r="B8" s="40"/>
      <c r="C8" s="40"/>
      <c r="D8" s="40"/>
      <c r="E8" s="39"/>
    </row>
    <row r="9" spans="1:6" ht="13.5" thickBot="1">
      <c r="A9" s="39"/>
      <c r="B9" s="40"/>
      <c r="C9" s="40"/>
      <c r="D9" s="40"/>
      <c r="E9" s="39"/>
    </row>
    <row r="10" spans="1:6" ht="13.5" thickBot="1">
      <c r="A10" s="39"/>
      <c r="B10" s="40"/>
      <c r="C10" s="40"/>
      <c r="D10" s="40"/>
      <c r="E10" s="39"/>
    </row>
    <row r="11" spans="1:6" ht="13.5" thickBot="1">
      <c r="A11" s="39"/>
      <c r="B11" s="40"/>
      <c r="C11" s="40"/>
      <c r="D11" s="40"/>
      <c r="E11" s="39"/>
    </row>
    <row r="12" spans="1:6" ht="13.5" thickBot="1">
      <c r="A12" s="39"/>
      <c r="B12" s="40"/>
      <c r="C12" s="40"/>
      <c r="D12" s="40"/>
      <c r="E12" s="39"/>
    </row>
    <row r="13" spans="1:6" ht="13.5" thickBot="1">
      <c r="A13" s="39"/>
      <c r="B13" s="40"/>
      <c r="C13" s="40"/>
      <c r="D13" s="40"/>
      <c r="E13" s="39"/>
    </row>
    <row r="14" spans="1:6" ht="13.5" thickBot="1">
      <c r="A14" s="39"/>
      <c r="B14" s="40"/>
      <c r="C14" s="40"/>
      <c r="D14" s="40"/>
      <c r="E14" s="39"/>
    </row>
    <row r="15" spans="1:6" ht="13.5" thickBot="1">
      <c r="A15" s="39"/>
      <c r="B15" s="40"/>
      <c r="C15" s="40"/>
      <c r="D15" s="40"/>
      <c r="E15" s="39"/>
    </row>
    <row r="16" spans="1:6" ht="13.5" thickBot="1">
      <c r="A16" s="56" t="s">
        <v>214</v>
      </c>
      <c r="B16" s="47">
        <f>+SUM(B7:B15)</f>
        <v>0</v>
      </c>
      <c r="C16" s="47">
        <f>+SUM(C7:C15)</f>
        <v>0</v>
      </c>
      <c r="D16" s="47">
        <f>+SUM(D7:D15)</f>
        <v>0</v>
      </c>
    </row>
    <row r="17" spans="1:5" ht="13.5" thickBot="1">
      <c r="A17" s="39"/>
      <c r="B17" s="40"/>
      <c r="C17" s="40"/>
      <c r="D17" s="40"/>
      <c r="E17" s="39"/>
    </row>
    <row r="18" spans="1:5" ht="13.5" thickBot="1">
      <c r="A18" s="12" t="s">
        <v>215</v>
      </c>
      <c r="B18" s="78">
        <f>B16+C16+D16</f>
        <v>0</v>
      </c>
      <c r="C18" s="79"/>
      <c r="D18" s="79"/>
      <c r="E18" s="80"/>
    </row>
    <row r="19" spans="1:5" ht="13.5" thickBot="1">
      <c r="A19" s="39"/>
      <c r="B19" s="40"/>
      <c r="C19" s="40"/>
      <c r="D19" s="40"/>
      <c r="E19" s="39"/>
    </row>
    <row r="20" spans="1:5" ht="27" customHeight="1" thickBot="1">
      <c r="A20" s="52" t="s">
        <v>216</v>
      </c>
      <c r="B20" s="53"/>
      <c r="C20" s="53"/>
      <c r="D20" s="53"/>
      <c r="E20" s="54"/>
    </row>
    <row r="21" spans="1:5" ht="26.25" thickBot="1">
      <c r="A21" s="12" t="s">
        <v>209</v>
      </c>
      <c r="B21" s="12" t="s">
        <v>210</v>
      </c>
      <c r="C21" s="12" t="s">
        <v>211</v>
      </c>
      <c r="D21" s="12" t="s">
        <v>212</v>
      </c>
      <c r="E21" s="12" t="s">
        <v>213</v>
      </c>
    </row>
    <row r="22" spans="1:5" ht="13.5" thickBot="1">
      <c r="A22" s="39"/>
      <c r="B22" s="40"/>
      <c r="C22" s="40"/>
      <c r="D22" s="40"/>
      <c r="E22" s="39"/>
    </row>
    <row r="23" spans="1:5" ht="13.5" thickBot="1">
      <c r="A23" s="39"/>
      <c r="B23" s="40"/>
      <c r="C23" s="40"/>
      <c r="D23" s="40"/>
      <c r="E23" s="39"/>
    </row>
    <row r="24" spans="1:5" ht="13.5" thickBot="1">
      <c r="A24" s="39"/>
      <c r="B24" s="40"/>
      <c r="C24" s="40"/>
      <c r="D24" s="40"/>
      <c r="E24" s="39"/>
    </row>
    <row r="25" spans="1:5" ht="13.5" thickBot="1">
      <c r="A25" s="45"/>
      <c r="B25" s="45"/>
      <c r="C25" s="45"/>
      <c r="D25" s="45"/>
      <c r="E25" s="45"/>
    </row>
    <row r="26" spans="1:5" ht="13.5" thickBot="1">
      <c r="A26" s="45"/>
      <c r="B26" s="45"/>
      <c r="C26" s="45"/>
      <c r="D26" s="45"/>
      <c r="E26" s="45"/>
    </row>
    <row r="27" spans="1:5" ht="13.5" thickBot="1">
      <c r="A27" s="45"/>
      <c r="B27" s="45"/>
      <c r="C27" s="45"/>
      <c r="D27" s="45"/>
      <c r="E27" s="45"/>
    </row>
    <row r="28" spans="1:5" ht="13.5" thickBot="1">
      <c r="A28" s="45"/>
      <c r="B28" s="45"/>
      <c r="C28" s="45"/>
      <c r="D28" s="45"/>
      <c r="E28" s="45"/>
    </row>
    <row r="29" spans="1:5" ht="13.5" thickBot="1">
      <c r="A29" s="45" t="s">
        <v>201</v>
      </c>
      <c r="B29" s="45" t="s">
        <v>201</v>
      </c>
      <c r="C29" s="45" t="s">
        <v>201</v>
      </c>
      <c r="D29" s="45" t="s">
        <v>201</v>
      </c>
      <c r="E29" s="45" t="s">
        <v>201</v>
      </c>
    </row>
    <row r="30" spans="1:5" ht="13.5" thickBot="1">
      <c r="A30" s="45" t="s">
        <v>201</v>
      </c>
      <c r="B30" s="45" t="s">
        <v>201</v>
      </c>
      <c r="C30" s="45" t="s">
        <v>201</v>
      </c>
      <c r="D30" s="45" t="s">
        <v>201</v>
      </c>
      <c r="E30" s="45" t="s">
        <v>201</v>
      </c>
    </row>
    <row r="31" spans="1:5" ht="13.5" thickBot="1">
      <c r="A31" s="45" t="s">
        <v>201</v>
      </c>
      <c r="B31" s="45" t="s">
        <v>201</v>
      </c>
      <c r="C31" s="45" t="s">
        <v>201</v>
      </c>
      <c r="D31" s="45" t="s">
        <v>201</v>
      </c>
      <c r="E31" s="45" t="s">
        <v>201</v>
      </c>
    </row>
    <row r="32" spans="1:5" ht="13.5" thickBot="1">
      <c r="A32" s="45" t="s">
        <v>201</v>
      </c>
      <c r="B32" s="45" t="s">
        <v>201</v>
      </c>
      <c r="C32" s="45" t="s">
        <v>201</v>
      </c>
      <c r="D32" s="45" t="s">
        <v>201</v>
      </c>
      <c r="E32" s="45" t="s">
        <v>201</v>
      </c>
    </row>
    <row r="33" spans="1:5" ht="13.5" thickBot="1">
      <c r="A33" s="56" t="s">
        <v>214</v>
      </c>
      <c r="B33" s="47">
        <f>+SUM(B22:B32)</f>
        <v>0</v>
      </c>
      <c r="C33" s="47">
        <f>+SUM(C22:C32)</f>
        <v>0</v>
      </c>
      <c r="D33" s="47">
        <f>+SUM(D22:D32)</f>
        <v>0</v>
      </c>
    </row>
    <row r="34" spans="1:5" ht="13.5" thickBot="1"/>
    <row r="35" spans="1:5" ht="13.5" thickBot="1">
      <c r="A35" s="12" t="s">
        <v>217</v>
      </c>
      <c r="B35" s="78">
        <f>B33+C33+D33</f>
        <v>0</v>
      </c>
      <c r="C35" s="79"/>
      <c r="D35" s="79"/>
      <c r="E35" s="80"/>
    </row>
    <row r="36" spans="1:5" ht="13.5" thickBot="1"/>
    <row r="37" spans="1:5" ht="13.5" thickBot="1">
      <c r="A37" s="12" t="s">
        <v>218</v>
      </c>
      <c r="B37" s="78">
        <f>B18+B35</f>
        <v>0</v>
      </c>
      <c r="C37" s="79"/>
      <c r="D37" s="79"/>
      <c r="E37" s="80"/>
    </row>
  </sheetData>
  <sheetProtection insertRows="0" deleteRows="0"/>
  <mergeCells count="4">
    <mergeCell ref="A1:F1"/>
    <mergeCell ref="B18:E18"/>
    <mergeCell ref="B35:E35"/>
    <mergeCell ref="B37:E37"/>
  </mergeCells>
  <pageMargins left="0.7" right="0.7" top="0.75" bottom="0.75" header="0.3" footer="0.3"/>
  <pageSetup paperSize="9" scale="4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0"/>
  <sheetViews>
    <sheetView topLeftCell="A32" zoomScale="90" zoomScaleNormal="90" workbookViewId="0">
      <selection activeCell="G60" sqref="G60"/>
    </sheetView>
  </sheetViews>
  <sheetFormatPr baseColWidth="10" defaultRowHeight="12.75"/>
  <cols>
    <col min="1" max="1" width="48.28515625" style="34" customWidth="1"/>
    <col min="2" max="2" width="27" style="34" customWidth="1"/>
    <col min="3" max="3" width="28.7109375" style="34" customWidth="1"/>
    <col min="4" max="4" width="25.140625" style="34" customWidth="1"/>
    <col min="5" max="6" width="11.5703125" style="34"/>
    <col min="7" max="7" width="40.28515625" style="34" bestFit="1" customWidth="1"/>
    <col min="8" max="8" width="15.42578125" style="34" customWidth="1"/>
    <col min="9" max="9" width="56" style="34" customWidth="1"/>
    <col min="10" max="256" width="11.5703125" style="34"/>
    <col min="257" max="257" width="48.28515625" style="34" customWidth="1"/>
    <col min="258" max="258" width="27" style="34" customWidth="1"/>
    <col min="259" max="259" width="28.7109375" style="34" customWidth="1"/>
    <col min="260" max="260" width="25.140625" style="34" customWidth="1"/>
    <col min="261" max="262" width="11.5703125" style="34"/>
    <col min="263" max="263" width="40.28515625" style="34" bestFit="1" customWidth="1"/>
    <col min="264" max="264" width="15.42578125" style="34" customWidth="1"/>
    <col min="265" max="265" width="56" style="34" customWidth="1"/>
    <col min="266" max="512" width="11.5703125" style="34"/>
    <col min="513" max="513" width="48.28515625" style="34" customWidth="1"/>
    <col min="514" max="514" width="27" style="34" customWidth="1"/>
    <col min="515" max="515" width="28.7109375" style="34" customWidth="1"/>
    <col min="516" max="516" width="25.140625" style="34" customWidth="1"/>
    <col min="517" max="518" width="11.5703125" style="34"/>
    <col min="519" max="519" width="40.28515625" style="34" bestFit="1" customWidth="1"/>
    <col min="520" max="520" width="15.42578125" style="34" customWidth="1"/>
    <col min="521" max="521" width="56" style="34" customWidth="1"/>
    <col min="522" max="768" width="11.5703125" style="34"/>
    <col min="769" max="769" width="48.28515625" style="34" customWidth="1"/>
    <col min="770" max="770" width="27" style="34" customWidth="1"/>
    <col min="771" max="771" width="28.7109375" style="34" customWidth="1"/>
    <col min="772" max="772" width="25.140625" style="34" customWidth="1"/>
    <col min="773" max="774" width="11.5703125" style="34"/>
    <col min="775" max="775" width="40.28515625" style="34" bestFit="1" customWidth="1"/>
    <col min="776" max="776" width="15.42578125" style="34" customWidth="1"/>
    <col min="777" max="777" width="56" style="34" customWidth="1"/>
    <col min="778" max="1024" width="11.5703125" style="34"/>
    <col min="1025" max="1025" width="48.28515625" style="34" customWidth="1"/>
    <col min="1026" max="1026" width="27" style="34" customWidth="1"/>
    <col min="1027" max="1027" width="28.7109375" style="34" customWidth="1"/>
    <col min="1028" max="1028" width="25.140625" style="34" customWidth="1"/>
    <col min="1029" max="1030" width="11.5703125" style="34"/>
    <col min="1031" max="1031" width="40.28515625" style="34" bestFit="1" customWidth="1"/>
    <col min="1032" max="1032" width="15.42578125" style="34" customWidth="1"/>
    <col min="1033" max="1033" width="56" style="34" customWidth="1"/>
    <col min="1034" max="1280" width="11.5703125" style="34"/>
    <col min="1281" max="1281" width="48.28515625" style="34" customWidth="1"/>
    <col min="1282" max="1282" width="27" style="34" customWidth="1"/>
    <col min="1283" max="1283" width="28.7109375" style="34" customWidth="1"/>
    <col min="1284" max="1284" width="25.140625" style="34" customWidth="1"/>
    <col min="1285" max="1286" width="11.5703125" style="34"/>
    <col min="1287" max="1287" width="40.28515625" style="34" bestFit="1" customWidth="1"/>
    <col min="1288" max="1288" width="15.42578125" style="34" customWidth="1"/>
    <col min="1289" max="1289" width="56" style="34" customWidth="1"/>
    <col min="1290" max="1536" width="11.5703125" style="34"/>
    <col min="1537" max="1537" width="48.28515625" style="34" customWidth="1"/>
    <col min="1538" max="1538" width="27" style="34" customWidth="1"/>
    <col min="1539" max="1539" width="28.7109375" style="34" customWidth="1"/>
    <col min="1540" max="1540" width="25.140625" style="34" customWidth="1"/>
    <col min="1541" max="1542" width="11.5703125" style="34"/>
    <col min="1543" max="1543" width="40.28515625" style="34" bestFit="1" customWidth="1"/>
    <col min="1544" max="1544" width="15.42578125" style="34" customWidth="1"/>
    <col min="1545" max="1545" width="56" style="34" customWidth="1"/>
    <col min="1546" max="1792" width="11.5703125" style="34"/>
    <col min="1793" max="1793" width="48.28515625" style="34" customWidth="1"/>
    <col min="1794" max="1794" width="27" style="34" customWidth="1"/>
    <col min="1795" max="1795" width="28.7109375" style="34" customWidth="1"/>
    <col min="1796" max="1796" width="25.140625" style="34" customWidth="1"/>
    <col min="1797" max="1798" width="11.5703125" style="34"/>
    <col min="1799" max="1799" width="40.28515625" style="34" bestFit="1" customWidth="1"/>
    <col min="1800" max="1800" width="15.42578125" style="34" customWidth="1"/>
    <col min="1801" max="1801" width="56" style="34" customWidth="1"/>
    <col min="1802" max="2048" width="11.5703125" style="34"/>
    <col min="2049" max="2049" width="48.28515625" style="34" customWidth="1"/>
    <col min="2050" max="2050" width="27" style="34" customWidth="1"/>
    <col min="2051" max="2051" width="28.7109375" style="34" customWidth="1"/>
    <col min="2052" max="2052" width="25.140625" style="34" customWidth="1"/>
    <col min="2053" max="2054" width="11.5703125" style="34"/>
    <col min="2055" max="2055" width="40.28515625" style="34" bestFit="1" customWidth="1"/>
    <col min="2056" max="2056" width="15.42578125" style="34" customWidth="1"/>
    <col min="2057" max="2057" width="56" style="34" customWidth="1"/>
    <col min="2058" max="2304" width="11.5703125" style="34"/>
    <col min="2305" max="2305" width="48.28515625" style="34" customWidth="1"/>
    <col min="2306" max="2306" width="27" style="34" customWidth="1"/>
    <col min="2307" max="2307" width="28.7109375" style="34" customWidth="1"/>
    <col min="2308" max="2308" width="25.140625" style="34" customWidth="1"/>
    <col min="2309" max="2310" width="11.5703125" style="34"/>
    <col min="2311" max="2311" width="40.28515625" style="34" bestFit="1" customWidth="1"/>
    <col min="2312" max="2312" width="15.42578125" style="34" customWidth="1"/>
    <col min="2313" max="2313" width="56" style="34" customWidth="1"/>
    <col min="2314" max="2560" width="11.5703125" style="34"/>
    <col min="2561" max="2561" width="48.28515625" style="34" customWidth="1"/>
    <col min="2562" max="2562" width="27" style="34" customWidth="1"/>
    <col min="2563" max="2563" width="28.7109375" style="34" customWidth="1"/>
    <col min="2564" max="2564" width="25.140625" style="34" customWidth="1"/>
    <col min="2565" max="2566" width="11.5703125" style="34"/>
    <col min="2567" max="2567" width="40.28515625" style="34" bestFit="1" customWidth="1"/>
    <col min="2568" max="2568" width="15.42578125" style="34" customWidth="1"/>
    <col min="2569" max="2569" width="56" style="34" customWidth="1"/>
    <col min="2570" max="2816" width="11.5703125" style="34"/>
    <col min="2817" max="2817" width="48.28515625" style="34" customWidth="1"/>
    <col min="2818" max="2818" width="27" style="34" customWidth="1"/>
    <col min="2819" max="2819" width="28.7109375" style="34" customWidth="1"/>
    <col min="2820" max="2820" width="25.140625" style="34" customWidth="1"/>
    <col min="2821" max="2822" width="11.5703125" style="34"/>
    <col min="2823" max="2823" width="40.28515625" style="34" bestFit="1" customWidth="1"/>
    <col min="2824" max="2824" width="15.42578125" style="34" customWidth="1"/>
    <col min="2825" max="2825" width="56" style="34" customWidth="1"/>
    <col min="2826" max="3072" width="11.5703125" style="34"/>
    <col min="3073" max="3073" width="48.28515625" style="34" customWidth="1"/>
    <col min="3074" max="3074" width="27" style="34" customWidth="1"/>
    <col min="3075" max="3075" width="28.7109375" style="34" customWidth="1"/>
    <col min="3076" max="3076" width="25.140625" style="34" customWidth="1"/>
    <col min="3077" max="3078" width="11.5703125" style="34"/>
    <col min="3079" max="3079" width="40.28515625" style="34" bestFit="1" customWidth="1"/>
    <col min="3080" max="3080" width="15.42578125" style="34" customWidth="1"/>
    <col min="3081" max="3081" width="56" style="34" customWidth="1"/>
    <col min="3082" max="3328" width="11.5703125" style="34"/>
    <col min="3329" max="3329" width="48.28515625" style="34" customWidth="1"/>
    <col min="3330" max="3330" width="27" style="34" customWidth="1"/>
    <col min="3331" max="3331" width="28.7109375" style="34" customWidth="1"/>
    <col min="3332" max="3332" width="25.140625" style="34" customWidth="1"/>
    <col min="3333" max="3334" width="11.5703125" style="34"/>
    <col min="3335" max="3335" width="40.28515625" style="34" bestFit="1" customWidth="1"/>
    <col min="3336" max="3336" width="15.42578125" style="34" customWidth="1"/>
    <col min="3337" max="3337" width="56" style="34" customWidth="1"/>
    <col min="3338" max="3584" width="11.5703125" style="34"/>
    <col min="3585" max="3585" width="48.28515625" style="34" customWidth="1"/>
    <col min="3586" max="3586" width="27" style="34" customWidth="1"/>
    <col min="3587" max="3587" width="28.7109375" style="34" customWidth="1"/>
    <col min="3588" max="3588" width="25.140625" style="34" customWidth="1"/>
    <col min="3589" max="3590" width="11.5703125" style="34"/>
    <col min="3591" max="3591" width="40.28515625" style="34" bestFit="1" customWidth="1"/>
    <col min="3592" max="3592" width="15.42578125" style="34" customWidth="1"/>
    <col min="3593" max="3593" width="56" style="34" customWidth="1"/>
    <col min="3594" max="3840" width="11.5703125" style="34"/>
    <col min="3841" max="3841" width="48.28515625" style="34" customWidth="1"/>
    <col min="3842" max="3842" width="27" style="34" customWidth="1"/>
    <col min="3843" max="3843" width="28.7109375" style="34" customWidth="1"/>
    <col min="3844" max="3844" width="25.140625" style="34" customWidth="1"/>
    <col min="3845" max="3846" width="11.5703125" style="34"/>
    <col min="3847" max="3847" width="40.28515625" style="34" bestFit="1" customWidth="1"/>
    <col min="3848" max="3848" width="15.42578125" style="34" customWidth="1"/>
    <col min="3849" max="3849" width="56" style="34" customWidth="1"/>
    <col min="3850" max="4096" width="11.5703125" style="34"/>
    <col min="4097" max="4097" width="48.28515625" style="34" customWidth="1"/>
    <col min="4098" max="4098" width="27" style="34" customWidth="1"/>
    <col min="4099" max="4099" width="28.7109375" style="34" customWidth="1"/>
    <col min="4100" max="4100" width="25.140625" style="34" customWidth="1"/>
    <col min="4101" max="4102" width="11.5703125" style="34"/>
    <col min="4103" max="4103" width="40.28515625" style="34" bestFit="1" customWidth="1"/>
    <col min="4104" max="4104" width="15.42578125" style="34" customWidth="1"/>
    <col min="4105" max="4105" width="56" style="34" customWidth="1"/>
    <col min="4106" max="4352" width="11.5703125" style="34"/>
    <col min="4353" max="4353" width="48.28515625" style="34" customWidth="1"/>
    <col min="4354" max="4354" width="27" style="34" customWidth="1"/>
    <col min="4355" max="4355" width="28.7109375" style="34" customWidth="1"/>
    <col min="4356" max="4356" width="25.140625" style="34" customWidth="1"/>
    <col min="4357" max="4358" width="11.5703125" style="34"/>
    <col min="4359" max="4359" width="40.28515625" style="34" bestFit="1" customWidth="1"/>
    <col min="4360" max="4360" width="15.42578125" style="34" customWidth="1"/>
    <col min="4361" max="4361" width="56" style="34" customWidth="1"/>
    <col min="4362" max="4608" width="11.5703125" style="34"/>
    <col min="4609" max="4609" width="48.28515625" style="34" customWidth="1"/>
    <col min="4610" max="4610" width="27" style="34" customWidth="1"/>
    <col min="4611" max="4611" width="28.7109375" style="34" customWidth="1"/>
    <col min="4612" max="4612" width="25.140625" style="34" customWidth="1"/>
    <col min="4613" max="4614" width="11.5703125" style="34"/>
    <col min="4615" max="4615" width="40.28515625" style="34" bestFit="1" customWidth="1"/>
    <col min="4616" max="4616" width="15.42578125" style="34" customWidth="1"/>
    <col min="4617" max="4617" width="56" style="34" customWidth="1"/>
    <col min="4618" max="4864" width="11.5703125" style="34"/>
    <col min="4865" max="4865" width="48.28515625" style="34" customWidth="1"/>
    <col min="4866" max="4866" width="27" style="34" customWidth="1"/>
    <col min="4867" max="4867" width="28.7109375" style="34" customWidth="1"/>
    <col min="4868" max="4868" width="25.140625" style="34" customWidth="1"/>
    <col min="4869" max="4870" width="11.5703125" style="34"/>
    <col min="4871" max="4871" width="40.28515625" style="34" bestFit="1" customWidth="1"/>
    <col min="4872" max="4872" width="15.42578125" style="34" customWidth="1"/>
    <col min="4873" max="4873" width="56" style="34" customWidth="1"/>
    <col min="4874" max="5120" width="11.5703125" style="34"/>
    <col min="5121" max="5121" width="48.28515625" style="34" customWidth="1"/>
    <col min="5122" max="5122" width="27" style="34" customWidth="1"/>
    <col min="5123" max="5123" width="28.7109375" style="34" customWidth="1"/>
    <col min="5124" max="5124" width="25.140625" style="34" customWidth="1"/>
    <col min="5125" max="5126" width="11.5703125" style="34"/>
    <col min="5127" max="5127" width="40.28515625" style="34" bestFit="1" customWidth="1"/>
    <col min="5128" max="5128" width="15.42578125" style="34" customWidth="1"/>
    <col min="5129" max="5129" width="56" style="34" customWidth="1"/>
    <col min="5130" max="5376" width="11.5703125" style="34"/>
    <col min="5377" max="5377" width="48.28515625" style="34" customWidth="1"/>
    <col min="5378" max="5378" width="27" style="34" customWidth="1"/>
    <col min="5379" max="5379" width="28.7109375" style="34" customWidth="1"/>
    <col min="5380" max="5380" width="25.140625" style="34" customWidth="1"/>
    <col min="5381" max="5382" width="11.5703125" style="34"/>
    <col min="5383" max="5383" width="40.28515625" style="34" bestFit="1" customWidth="1"/>
    <col min="5384" max="5384" width="15.42578125" style="34" customWidth="1"/>
    <col min="5385" max="5385" width="56" style="34" customWidth="1"/>
    <col min="5386" max="5632" width="11.5703125" style="34"/>
    <col min="5633" max="5633" width="48.28515625" style="34" customWidth="1"/>
    <col min="5634" max="5634" width="27" style="34" customWidth="1"/>
    <col min="5635" max="5635" width="28.7109375" style="34" customWidth="1"/>
    <col min="5636" max="5636" width="25.140625" style="34" customWidth="1"/>
    <col min="5637" max="5638" width="11.5703125" style="34"/>
    <col min="5639" max="5639" width="40.28515625" style="34" bestFit="1" customWidth="1"/>
    <col min="5640" max="5640" width="15.42578125" style="34" customWidth="1"/>
    <col min="5641" max="5641" width="56" style="34" customWidth="1"/>
    <col min="5642" max="5888" width="11.5703125" style="34"/>
    <col min="5889" max="5889" width="48.28515625" style="34" customWidth="1"/>
    <col min="5890" max="5890" width="27" style="34" customWidth="1"/>
    <col min="5891" max="5891" width="28.7109375" style="34" customWidth="1"/>
    <col min="5892" max="5892" width="25.140625" style="34" customWidth="1"/>
    <col min="5893" max="5894" width="11.5703125" style="34"/>
    <col min="5895" max="5895" width="40.28515625" style="34" bestFit="1" customWidth="1"/>
    <col min="5896" max="5896" width="15.42578125" style="34" customWidth="1"/>
    <col min="5897" max="5897" width="56" style="34" customWidth="1"/>
    <col min="5898" max="6144" width="11.5703125" style="34"/>
    <col min="6145" max="6145" width="48.28515625" style="34" customWidth="1"/>
    <col min="6146" max="6146" width="27" style="34" customWidth="1"/>
    <col min="6147" max="6147" width="28.7109375" style="34" customWidth="1"/>
    <col min="6148" max="6148" width="25.140625" style="34" customWidth="1"/>
    <col min="6149" max="6150" width="11.5703125" style="34"/>
    <col min="6151" max="6151" width="40.28515625" style="34" bestFit="1" customWidth="1"/>
    <col min="6152" max="6152" width="15.42578125" style="34" customWidth="1"/>
    <col min="6153" max="6153" width="56" style="34" customWidth="1"/>
    <col min="6154" max="6400" width="11.5703125" style="34"/>
    <col min="6401" max="6401" width="48.28515625" style="34" customWidth="1"/>
    <col min="6402" max="6402" width="27" style="34" customWidth="1"/>
    <col min="6403" max="6403" width="28.7109375" style="34" customWidth="1"/>
    <col min="6404" max="6404" width="25.140625" style="34" customWidth="1"/>
    <col min="6405" max="6406" width="11.5703125" style="34"/>
    <col min="6407" max="6407" width="40.28515625" style="34" bestFit="1" customWidth="1"/>
    <col min="6408" max="6408" width="15.42578125" style="34" customWidth="1"/>
    <col min="6409" max="6409" width="56" style="34" customWidth="1"/>
    <col min="6410" max="6656" width="11.5703125" style="34"/>
    <col min="6657" max="6657" width="48.28515625" style="34" customWidth="1"/>
    <col min="6658" max="6658" width="27" style="34" customWidth="1"/>
    <col min="6659" max="6659" width="28.7109375" style="34" customWidth="1"/>
    <col min="6660" max="6660" width="25.140625" style="34" customWidth="1"/>
    <col min="6661" max="6662" width="11.5703125" style="34"/>
    <col min="6663" max="6663" width="40.28515625" style="34" bestFit="1" customWidth="1"/>
    <col min="6664" max="6664" width="15.42578125" style="34" customWidth="1"/>
    <col min="6665" max="6665" width="56" style="34" customWidth="1"/>
    <col min="6666" max="6912" width="11.5703125" style="34"/>
    <col min="6913" max="6913" width="48.28515625" style="34" customWidth="1"/>
    <col min="6914" max="6914" width="27" style="34" customWidth="1"/>
    <col min="6915" max="6915" width="28.7109375" style="34" customWidth="1"/>
    <col min="6916" max="6916" width="25.140625" style="34" customWidth="1"/>
    <col min="6917" max="6918" width="11.5703125" style="34"/>
    <col min="6919" max="6919" width="40.28515625" style="34" bestFit="1" customWidth="1"/>
    <col min="6920" max="6920" width="15.42578125" style="34" customWidth="1"/>
    <col min="6921" max="6921" width="56" style="34" customWidth="1"/>
    <col min="6922" max="7168" width="11.5703125" style="34"/>
    <col min="7169" max="7169" width="48.28515625" style="34" customWidth="1"/>
    <col min="7170" max="7170" width="27" style="34" customWidth="1"/>
    <col min="7171" max="7171" width="28.7109375" style="34" customWidth="1"/>
    <col min="7172" max="7172" width="25.140625" style="34" customWidth="1"/>
    <col min="7173" max="7174" width="11.5703125" style="34"/>
    <col min="7175" max="7175" width="40.28515625" style="34" bestFit="1" customWidth="1"/>
    <col min="7176" max="7176" width="15.42578125" style="34" customWidth="1"/>
    <col min="7177" max="7177" width="56" style="34" customWidth="1"/>
    <col min="7178" max="7424" width="11.5703125" style="34"/>
    <col min="7425" max="7425" width="48.28515625" style="34" customWidth="1"/>
    <col min="7426" max="7426" width="27" style="34" customWidth="1"/>
    <col min="7427" max="7427" width="28.7109375" style="34" customWidth="1"/>
    <col min="7428" max="7428" width="25.140625" style="34" customWidth="1"/>
    <col min="7429" max="7430" width="11.5703125" style="34"/>
    <col min="7431" max="7431" width="40.28515625" style="34" bestFit="1" customWidth="1"/>
    <col min="7432" max="7432" width="15.42578125" style="34" customWidth="1"/>
    <col min="7433" max="7433" width="56" style="34" customWidth="1"/>
    <col min="7434" max="7680" width="11.5703125" style="34"/>
    <col min="7681" max="7681" width="48.28515625" style="34" customWidth="1"/>
    <col min="7682" max="7682" width="27" style="34" customWidth="1"/>
    <col min="7683" max="7683" width="28.7109375" style="34" customWidth="1"/>
    <col min="7684" max="7684" width="25.140625" style="34" customWidth="1"/>
    <col min="7685" max="7686" width="11.5703125" style="34"/>
    <col min="7687" max="7687" width="40.28515625" style="34" bestFit="1" customWidth="1"/>
    <col min="7688" max="7688" width="15.42578125" style="34" customWidth="1"/>
    <col min="7689" max="7689" width="56" style="34" customWidth="1"/>
    <col min="7690" max="7936" width="11.5703125" style="34"/>
    <col min="7937" max="7937" width="48.28515625" style="34" customWidth="1"/>
    <col min="7938" max="7938" width="27" style="34" customWidth="1"/>
    <col min="7939" max="7939" width="28.7109375" style="34" customWidth="1"/>
    <col min="7940" max="7940" width="25.140625" style="34" customWidth="1"/>
    <col min="7941" max="7942" width="11.5703125" style="34"/>
    <col min="7943" max="7943" width="40.28515625" style="34" bestFit="1" customWidth="1"/>
    <col min="7944" max="7944" width="15.42578125" style="34" customWidth="1"/>
    <col min="7945" max="7945" width="56" style="34" customWidth="1"/>
    <col min="7946" max="8192" width="11.5703125" style="34"/>
    <col min="8193" max="8193" width="48.28515625" style="34" customWidth="1"/>
    <col min="8194" max="8194" width="27" style="34" customWidth="1"/>
    <col min="8195" max="8195" width="28.7109375" style="34" customWidth="1"/>
    <col min="8196" max="8196" width="25.140625" style="34" customWidth="1"/>
    <col min="8197" max="8198" width="11.5703125" style="34"/>
    <col min="8199" max="8199" width="40.28515625" style="34" bestFit="1" customWidth="1"/>
    <col min="8200" max="8200" width="15.42578125" style="34" customWidth="1"/>
    <col min="8201" max="8201" width="56" style="34" customWidth="1"/>
    <col min="8202" max="8448" width="11.5703125" style="34"/>
    <col min="8449" max="8449" width="48.28515625" style="34" customWidth="1"/>
    <col min="8450" max="8450" width="27" style="34" customWidth="1"/>
    <col min="8451" max="8451" width="28.7109375" style="34" customWidth="1"/>
    <col min="8452" max="8452" width="25.140625" style="34" customWidth="1"/>
    <col min="8453" max="8454" width="11.5703125" style="34"/>
    <col min="8455" max="8455" width="40.28515625" style="34" bestFit="1" customWidth="1"/>
    <col min="8456" max="8456" width="15.42578125" style="34" customWidth="1"/>
    <col min="8457" max="8457" width="56" style="34" customWidth="1"/>
    <col min="8458" max="8704" width="11.5703125" style="34"/>
    <col min="8705" max="8705" width="48.28515625" style="34" customWidth="1"/>
    <col min="8706" max="8706" width="27" style="34" customWidth="1"/>
    <col min="8707" max="8707" width="28.7109375" style="34" customWidth="1"/>
    <col min="8708" max="8708" width="25.140625" style="34" customWidth="1"/>
    <col min="8709" max="8710" width="11.5703125" style="34"/>
    <col min="8711" max="8711" width="40.28515625" style="34" bestFit="1" customWidth="1"/>
    <col min="8712" max="8712" width="15.42578125" style="34" customWidth="1"/>
    <col min="8713" max="8713" width="56" style="34" customWidth="1"/>
    <col min="8714" max="8960" width="11.5703125" style="34"/>
    <col min="8961" max="8961" width="48.28515625" style="34" customWidth="1"/>
    <col min="8962" max="8962" width="27" style="34" customWidth="1"/>
    <col min="8963" max="8963" width="28.7109375" style="34" customWidth="1"/>
    <col min="8964" max="8964" width="25.140625" style="34" customWidth="1"/>
    <col min="8965" max="8966" width="11.5703125" style="34"/>
    <col min="8967" max="8967" width="40.28515625" style="34" bestFit="1" customWidth="1"/>
    <col min="8968" max="8968" width="15.42578125" style="34" customWidth="1"/>
    <col min="8969" max="8969" width="56" style="34" customWidth="1"/>
    <col min="8970" max="9216" width="11.5703125" style="34"/>
    <col min="9217" max="9217" width="48.28515625" style="34" customWidth="1"/>
    <col min="9218" max="9218" width="27" style="34" customWidth="1"/>
    <col min="9219" max="9219" width="28.7109375" style="34" customWidth="1"/>
    <col min="9220" max="9220" width="25.140625" style="34" customWidth="1"/>
    <col min="9221" max="9222" width="11.5703125" style="34"/>
    <col min="9223" max="9223" width="40.28515625" style="34" bestFit="1" customWidth="1"/>
    <col min="9224" max="9224" width="15.42578125" style="34" customWidth="1"/>
    <col min="9225" max="9225" width="56" style="34" customWidth="1"/>
    <col min="9226" max="9472" width="11.5703125" style="34"/>
    <col min="9473" max="9473" width="48.28515625" style="34" customWidth="1"/>
    <col min="9474" max="9474" width="27" style="34" customWidth="1"/>
    <col min="9475" max="9475" width="28.7109375" style="34" customWidth="1"/>
    <col min="9476" max="9476" width="25.140625" style="34" customWidth="1"/>
    <col min="9477" max="9478" width="11.5703125" style="34"/>
    <col min="9479" max="9479" width="40.28515625" style="34" bestFit="1" customWidth="1"/>
    <col min="9480" max="9480" width="15.42578125" style="34" customWidth="1"/>
    <col min="9481" max="9481" width="56" style="34" customWidth="1"/>
    <col min="9482" max="9728" width="11.5703125" style="34"/>
    <col min="9729" max="9729" width="48.28515625" style="34" customWidth="1"/>
    <col min="9730" max="9730" width="27" style="34" customWidth="1"/>
    <col min="9731" max="9731" width="28.7109375" style="34" customWidth="1"/>
    <col min="9732" max="9732" width="25.140625" style="34" customWidth="1"/>
    <col min="9733" max="9734" width="11.5703125" style="34"/>
    <col min="9735" max="9735" width="40.28515625" style="34" bestFit="1" customWidth="1"/>
    <col min="9736" max="9736" width="15.42578125" style="34" customWidth="1"/>
    <col min="9737" max="9737" width="56" style="34" customWidth="1"/>
    <col min="9738" max="9984" width="11.5703125" style="34"/>
    <col min="9985" max="9985" width="48.28515625" style="34" customWidth="1"/>
    <col min="9986" max="9986" width="27" style="34" customWidth="1"/>
    <col min="9987" max="9987" width="28.7109375" style="34" customWidth="1"/>
    <col min="9988" max="9988" width="25.140625" style="34" customWidth="1"/>
    <col min="9989" max="9990" width="11.5703125" style="34"/>
    <col min="9991" max="9991" width="40.28515625" style="34" bestFit="1" customWidth="1"/>
    <col min="9992" max="9992" width="15.42578125" style="34" customWidth="1"/>
    <col min="9993" max="9993" width="56" style="34" customWidth="1"/>
    <col min="9994" max="10240" width="11.5703125" style="34"/>
    <col min="10241" max="10241" width="48.28515625" style="34" customWidth="1"/>
    <col min="10242" max="10242" width="27" style="34" customWidth="1"/>
    <col min="10243" max="10243" width="28.7109375" style="34" customWidth="1"/>
    <col min="10244" max="10244" width="25.140625" style="34" customWidth="1"/>
    <col min="10245" max="10246" width="11.5703125" style="34"/>
    <col min="10247" max="10247" width="40.28515625" style="34" bestFit="1" customWidth="1"/>
    <col min="10248" max="10248" width="15.42578125" style="34" customWidth="1"/>
    <col min="10249" max="10249" width="56" style="34" customWidth="1"/>
    <col min="10250" max="10496" width="11.5703125" style="34"/>
    <col min="10497" max="10497" width="48.28515625" style="34" customWidth="1"/>
    <col min="10498" max="10498" width="27" style="34" customWidth="1"/>
    <col min="10499" max="10499" width="28.7109375" style="34" customWidth="1"/>
    <col min="10500" max="10500" width="25.140625" style="34" customWidth="1"/>
    <col min="10501" max="10502" width="11.5703125" style="34"/>
    <col min="10503" max="10503" width="40.28515625" style="34" bestFit="1" customWidth="1"/>
    <col min="10504" max="10504" width="15.42578125" style="34" customWidth="1"/>
    <col min="10505" max="10505" width="56" style="34" customWidth="1"/>
    <col min="10506" max="10752" width="11.5703125" style="34"/>
    <col min="10753" max="10753" width="48.28515625" style="34" customWidth="1"/>
    <col min="10754" max="10754" width="27" style="34" customWidth="1"/>
    <col min="10755" max="10755" width="28.7109375" style="34" customWidth="1"/>
    <col min="10756" max="10756" width="25.140625" style="34" customWidth="1"/>
    <col min="10757" max="10758" width="11.5703125" style="34"/>
    <col min="10759" max="10759" width="40.28515625" style="34" bestFit="1" customWidth="1"/>
    <col min="10760" max="10760" width="15.42578125" style="34" customWidth="1"/>
    <col min="10761" max="10761" width="56" style="34" customWidth="1"/>
    <col min="10762" max="11008" width="11.5703125" style="34"/>
    <col min="11009" max="11009" width="48.28515625" style="34" customWidth="1"/>
    <col min="11010" max="11010" width="27" style="34" customWidth="1"/>
    <col min="11011" max="11011" width="28.7109375" style="34" customWidth="1"/>
    <col min="11012" max="11012" width="25.140625" style="34" customWidth="1"/>
    <col min="11013" max="11014" width="11.5703125" style="34"/>
    <col min="11015" max="11015" width="40.28515625" style="34" bestFit="1" customWidth="1"/>
    <col min="11016" max="11016" width="15.42578125" style="34" customWidth="1"/>
    <col min="11017" max="11017" width="56" style="34" customWidth="1"/>
    <col min="11018" max="11264" width="11.5703125" style="34"/>
    <col min="11265" max="11265" width="48.28515625" style="34" customWidth="1"/>
    <col min="11266" max="11266" width="27" style="34" customWidth="1"/>
    <col min="11267" max="11267" width="28.7109375" style="34" customWidth="1"/>
    <col min="11268" max="11268" width="25.140625" style="34" customWidth="1"/>
    <col min="11269" max="11270" width="11.5703125" style="34"/>
    <col min="11271" max="11271" width="40.28515625" style="34" bestFit="1" customWidth="1"/>
    <col min="11272" max="11272" width="15.42578125" style="34" customWidth="1"/>
    <col min="11273" max="11273" width="56" style="34" customWidth="1"/>
    <col min="11274" max="11520" width="11.5703125" style="34"/>
    <col min="11521" max="11521" width="48.28515625" style="34" customWidth="1"/>
    <col min="11522" max="11522" width="27" style="34" customWidth="1"/>
    <col min="11523" max="11523" width="28.7109375" style="34" customWidth="1"/>
    <col min="11524" max="11524" width="25.140625" style="34" customWidth="1"/>
    <col min="11525" max="11526" width="11.5703125" style="34"/>
    <col min="11527" max="11527" width="40.28515625" style="34" bestFit="1" customWidth="1"/>
    <col min="11528" max="11528" width="15.42578125" style="34" customWidth="1"/>
    <col min="11529" max="11529" width="56" style="34" customWidth="1"/>
    <col min="11530" max="11776" width="11.5703125" style="34"/>
    <col min="11777" max="11777" width="48.28515625" style="34" customWidth="1"/>
    <col min="11778" max="11778" width="27" style="34" customWidth="1"/>
    <col min="11779" max="11779" width="28.7109375" style="34" customWidth="1"/>
    <col min="11780" max="11780" width="25.140625" style="34" customWidth="1"/>
    <col min="11781" max="11782" width="11.5703125" style="34"/>
    <col min="11783" max="11783" width="40.28515625" style="34" bestFit="1" customWidth="1"/>
    <col min="11784" max="11784" width="15.42578125" style="34" customWidth="1"/>
    <col min="11785" max="11785" width="56" style="34" customWidth="1"/>
    <col min="11786" max="12032" width="11.5703125" style="34"/>
    <col min="12033" max="12033" width="48.28515625" style="34" customWidth="1"/>
    <col min="12034" max="12034" width="27" style="34" customWidth="1"/>
    <col min="12035" max="12035" width="28.7109375" style="34" customWidth="1"/>
    <col min="12036" max="12036" width="25.140625" style="34" customWidth="1"/>
    <col min="12037" max="12038" width="11.5703125" style="34"/>
    <col min="12039" max="12039" width="40.28515625" style="34" bestFit="1" customWidth="1"/>
    <col min="12040" max="12040" width="15.42578125" style="34" customWidth="1"/>
    <col min="12041" max="12041" width="56" style="34" customWidth="1"/>
    <col min="12042" max="12288" width="11.5703125" style="34"/>
    <col min="12289" max="12289" width="48.28515625" style="34" customWidth="1"/>
    <col min="12290" max="12290" width="27" style="34" customWidth="1"/>
    <col min="12291" max="12291" width="28.7109375" style="34" customWidth="1"/>
    <col min="12292" max="12292" width="25.140625" style="34" customWidth="1"/>
    <col min="12293" max="12294" width="11.5703125" style="34"/>
    <col min="12295" max="12295" width="40.28515625" style="34" bestFit="1" customWidth="1"/>
    <col min="12296" max="12296" width="15.42578125" style="34" customWidth="1"/>
    <col min="12297" max="12297" width="56" style="34" customWidth="1"/>
    <col min="12298" max="12544" width="11.5703125" style="34"/>
    <col min="12545" max="12545" width="48.28515625" style="34" customWidth="1"/>
    <col min="12546" max="12546" width="27" style="34" customWidth="1"/>
    <col min="12547" max="12547" width="28.7109375" style="34" customWidth="1"/>
    <col min="12548" max="12548" width="25.140625" style="34" customWidth="1"/>
    <col min="12549" max="12550" width="11.5703125" style="34"/>
    <col min="12551" max="12551" width="40.28515625" style="34" bestFit="1" customWidth="1"/>
    <col min="12552" max="12552" width="15.42578125" style="34" customWidth="1"/>
    <col min="12553" max="12553" width="56" style="34" customWidth="1"/>
    <col min="12554" max="12800" width="11.5703125" style="34"/>
    <col min="12801" max="12801" width="48.28515625" style="34" customWidth="1"/>
    <col min="12802" max="12802" width="27" style="34" customWidth="1"/>
    <col min="12803" max="12803" width="28.7109375" style="34" customWidth="1"/>
    <col min="12804" max="12804" width="25.140625" style="34" customWidth="1"/>
    <col min="12805" max="12806" width="11.5703125" style="34"/>
    <col min="12807" max="12807" width="40.28515625" style="34" bestFit="1" customWidth="1"/>
    <col min="12808" max="12808" width="15.42578125" style="34" customWidth="1"/>
    <col min="12809" max="12809" width="56" style="34" customWidth="1"/>
    <col min="12810" max="13056" width="11.5703125" style="34"/>
    <col min="13057" max="13057" width="48.28515625" style="34" customWidth="1"/>
    <col min="13058" max="13058" width="27" style="34" customWidth="1"/>
    <col min="13059" max="13059" width="28.7109375" style="34" customWidth="1"/>
    <col min="13060" max="13060" width="25.140625" style="34" customWidth="1"/>
    <col min="13061" max="13062" width="11.5703125" style="34"/>
    <col min="13063" max="13063" width="40.28515625" style="34" bestFit="1" customWidth="1"/>
    <col min="13064" max="13064" width="15.42578125" style="34" customWidth="1"/>
    <col min="13065" max="13065" width="56" style="34" customWidth="1"/>
    <col min="13066" max="13312" width="11.5703125" style="34"/>
    <col min="13313" max="13313" width="48.28515625" style="34" customWidth="1"/>
    <col min="13314" max="13314" width="27" style="34" customWidth="1"/>
    <col min="13315" max="13315" width="28.7109375" style="34" customWidth="1"/>
    <col min="13316" max="13316" width="25.140625" style="34" customWidth="1"/>
    <col min="13317" max="13318" width="11.5703125" style="34"/>
    <col min="13319" max="13319" width="40.28515625" style="34" bestFit="1" customWidth="1"/>
    <col min="13320" max="13320" width="15.42578125" style="34" customWidth="1"/>
    <col min="13321" max="13321" width="56" style="34" customWidth="1"/>
    <col min="13322" max="13568" width="11.5703125" style="34"/>
    <col min="13569" max="13569" width="48.28515625" style="34" customWidth="1"/>
    <col min="13570" max="13570" width="27" style="34" customWidth="1"/>
    <col min="13571" max="13571" width="28.7109375" style="34" customWidth="1"/>
    <col min="13572" max="13572" width="25.140625" style="34" customWidth="1"/>
    <col min="13573" max="13574" width="11.5703125" style="34"/>
    <col min="13575" max="13575" width="40.28515625" style="34" bestFit="1" customWidth="1"/>
    <col min="13576" max="13576" width="15.42578125" style="34" customWidth="1"/>
    <col min="13577" max="13577" width="56" style="34" customWidth="1"/>
    <col min="13578" max="13824" width="11.5703125" style="34"/>
    <col min="13825" max="13825" width="48.28515625" style="34" customWidth="1"/>
    <col min="13826" max="13826" width="27" style="34" customWidth="1"/>
    <col min="13827" max="13827" width="28.7109375" style="34" customWidth="1"/>
    <col min="13828" max="13828" width="25.140625" style="34" customWidth="1"/>
    <col min="13829" max="13830" width="11.5703125" style="34"/>
    <col min="13831" max="13831" width="40.28515625" style="34" bestFit="1" customWidth="1"/>
    <col min="13832" max="13832" width="15.42578125" style="34" customWidth="1"/>
    <col min="13833" max="13833" width="56" style="34" customWidth="1"/>
    <col min="13834" max="14080" width="11.5703125" style="34"/>
    <col min="14081" max="14081" width="48.28515625" style="34" customWidth="1"/>
    <col min="14082" max="14082" width="27" style="34" customWidth="1"/>
    <col min="14083" max="14083" width="28.7109375" style="34" customWidth="1"/>
    <col min="14084" max="14084" width="25.140625" style="34" customWidth="1"/>
    <col min="14085" max="14086" width="11.5703125" style="34"/>
    <col min="14087" max="14087" width="40.28515625" style="34" bestFit="1" customWidth="1"/>
    <col min="14088" max="14088" width="15.42578125" style="34" customWidth="1"/>
    <col min="14089" max="14089" width="56" style="34" customWidth="1"/>
    <col min="14090" max="14336" width="11.5703125" style="34"/>
    <col min="14337" max="14337" width="48.28515625" style="34" customWidth="1"/>
    <col min="14338" max="14338" width="27" style="34" customWidth="1"/>
    <col min="14339" max="14339" width="28.7109375" style="34" customWidth="1"/>
    <col min="14340" max="14340" width="25.140625" style="34" customWidth="1"/>
    <col min="14341" max="14342" width="11.5703125" style="34"/>
    <col min="14343" max="14343" width="40.28515625" style="34" bestFit="1" customWidth="1"/>
    <col min="14344" max="14344" width="15.42578125" style="34" customWidth="1"/>
    <col min="14345" max="14345" width="56" style="34" customWidth="1"/>
    <col min="14346" max="14592" width="11.5703125" style="34"/>
    <col min="14593" max="14593" width="48.28515625" style="34" customWidth="1"/>
    <col min="14594" max="14594" width="27" style="34" customWidth="1"/>
    <col min="14595" max="14595" width="28.7109375" style="34" customWidth="1"/>
    <col min="14596" max="14596" width="25.140625" style="34" customWidth="1"/>
    <col min="14597" max="14598" width="11.5703125" style="34"/>
    <col min="14599" max="14599" width="40.28515625" style="34" bestFit="1" customWidth="1"/>
    <col min="14600" max="14600" width="15.42578125" style="34" customWidth="1"/>
    <col min="14601" max="14601" width="56" style="34" customWidth="1"/>
    <col min="14602" max="14848" width="11.5703125" style="34"/>
    <col min="14849" max="14849" width="48.28515625" style="34" customWidth="1"/>
    <col min="14850" max="14850" width="27" style="34" customWidth="1"/>
    <col min="14851" max="14851" width="28.7109375" style="34" customWidth="1"/>
    <col min="14852" max="14852" width="25.140625" style="34" customWidth="1"/>
    <col min="14853" max="14854" width="11.5703125" style="34"/>
    <col min="14855" max="14855" width="40.28515625" style="34" bestFit="1" customWidth="1"/>
    <col min="14856" max="14856" width="15.42578125" style="34" customWidth="1"/>
    <col min="14857" max="14857" width="56" style="34" customWidth="1"/>
    <col min="14858" max="15104" width="11.5703125" style="34"/>
    <col min="15105" max="15105" width="48.28515625" style="34" customWidth="1"/>
    <col min="15106" max="15106" width="27" style="34" customWidth="1"/>
    <col min="15107" max="15107" width="28.7109375" style="34" customWidth="1"/>
    <col min="15108" max="15108" width="25.140625" style="34" customWidth="1"/>
    <col min="15109" max="15110" width="11.5703125" style="34"/>
    <col min="15111" max="15111" width="40.28515625" style="34" bestFit="1" customWidth="1"/>
    <col min="15112" max="15112" width="15.42578125" style="34" customWidth="1"/>
    <col min="15113" max="15113" width="56" style="34" customWidth="1"/>
    <col min="15114" max="15360" width="11.5703125" style="34"/>
    <col min="15361" max="15361" width="48.28515625" style="34" customWidth="1"/>
    <col min="15362" max="15362" width="27" style="34" customWidth="1"/>
    <col min="15363" max="15363" width="28.7109375" style="34" customWidth="1"/>
    <col min="15364" max="15364" width="25.140625" style="34" customWidth="1"/>
    <col min="15365" max="15366" width="11.5703125" style="34"/>
    <col min="15367" max="15367" width="40.28515625" style="34" bestFit="1" customWidth="1"/>
    <col min="15368" max="15368" width="15.42578125" style="34" customWidth="1"/>
    <col min="15369" max="15369" width="56" style="34" customWidth="1"/>
    <col min="15370" max="15616" width="11.5703125" style="34"/>
    <col min="15617" max="15617" width="48.28515625" style="34" customWidth="1"/>
    <col min="15618" max="15618" width="27" style="34" customWidth="1"/>
    <col min="15619" max="15619" width="28.7109375" style="34" customWidth="1"/>
    <col min="15620" max="15620" width="25.140625" style="34" customWidth="1"/>
    <col min="15621" max="15622" width="11.5703125" style="34"/>
    <col min="15623" max="15623" width="40.28515625" style="34" bestFit="1" customWidth="1"/>
    <col min="15624" max="15624" width="15.42578125" style="34" customWidth="1"/>
    <col min="15625" max="15625" width="56" style="34" customWidth="1"/>
    <col min="15626" max="15872" width="11.5703125" style="34"/>
    <col min="15873" max="15873" width="48.28515625" style="34" customWidth="1"/>
    <col min="15874" max="15874" width="27" style="34" customWidth="1"/>
    <col min="15875" max="15875" width="28.7109375" style="34" customWidth="1"/>
    <col min="15876" max="15876" width="25.140625" style="34" customWidth="1"/>
    <col min="15877" max="15878" width="11.5703125" style="34"/>
    <col min="15879" max="15879" width="40.28515625" style="34" bestFit="1" customWidth="1"/>
    <col min="15880" max="15880" width="15.42578125" style="34" customWidth="1"/>
    <col min="15881" max="15881" width="56" style="34" customWidth="1"/>
    <col min="15882" max="16128" width="11.5703125" style="34"/>
    <col min="16129" max="16129" width="48.28515625" style="34" customWidth="1"/>
    <col min="16130" max="16130" width="27" style="34" customWidth="1"/>
    <col min="16131" max="16131" width="28.7109375" style="34" customWidth="1"/>
    <col min="16132" max="16132" width="25.140625" style="34" customWidth="1"/>
    <col min="16133" max="16134" width="11.5703125" style="34"/>
    <col min="16135" max="16135" width="40.28515625" style="34" bestFit="1" customWidth="1"/>
    <col min="16136" max="16136" width="15.42578125" style="34" customWidth="1"/>
    <col min="16137" max="16137" width="56" style="34" customWidth="1"/>
    <col min="16138" max="16384" width="11.5703125" style="34"/>
  </cols>
  <sheetData>
    <row r="1" spans="1:9" ht="13.5" customHeight="1">
      <c r="A1" s="33" t="s">
        <v>219</v>
      </c>
      <c r="B1" s="33"/>
      <c r="C1" s="33"/>
      <c r="D1" s="33"/>
      <c r="E1" s="33"/>
      <c r="F1" s="33"/>
    </row>
    <row r="2" spans="1:9" ht="13.5" customHeight="1" thickBot="1">
      <c r="A2" s="18" t="s">
        <v>78</v>
      </c>
      <c r="B2" s="18" t="s">
        <v>23</v>
      </c>
      <c r="C2" s="18" t="s">
        <v>75</v>
      </c>
      <c r="D2" s="18" t="s">
        <v>74</v>
      </c>
      <c r="E2" s="18" t="s">
        <v>79</v>
      </c>
      <c r="F2" s="18" t="s">
        <v>18</v>
      </c>
    </row>
    <row r="3" spans="1:9" ht="13.5" customHeight="1" thickBot="1">
      <c r="A3" s="1" t="e">
        <f>'PLA TRESORERIA 2026'!A3</f>
        <v>#N/A</v>
      </c>
      <c r="B3" s="7">
        <f>'PLA TRESORERIA 2026'!B3</f>
        <v>0</v>
      </c>
      <c r="C3" s="20" t="e">
        <f>'PLA TRESORERIA 2026'!C3</f>
        <v>#N/A</v>
      </c>
      <c r="D3" s="20" t="e">
        <f>'PLA TRESORERIA 2026'!D3</f>
        <v>#N/A</v>
      </c>
      <c r="E3" s="35">
        <f>'PLA TRESORERIA 2026'!E3</f>
        <v>0</v>
      </c>
      <c r="F3" s="51">
        <f>'PLA TRESORERIA 2026'!F3</f>
        <v>2026</v>
      </c>
    </row>
    <row r="4" spans="1:9" ht="13.5" customHeight="1" thickBot="1">
      <c r="A4" s="57"/>
      <c r="B4" s="31"/>
      <c r="C4" s="58"/>
      <c r="D4" s="59"/>
      <c r="E4" s="37"/>
      <c r="F4" s="37"/>
    </row>
    <row r="5" spans="1:9" ht="13.5" customHeight="1" thickBot="1">
      <c r="A5" s="57"/>
      <c r="B5" s="31"/>
      <c r="C5" s="58"/>
      <c r="D5" s="59"/>
      <c r="E5" s="37"/>
      <c r="F5" s="37"/>
    </row>
    <row r="6" spans="1:9" ht="27" customHeight="1" thickBot="1">
      <c r="A6" s="60" t="s">
        <v>220</v>
      </c>
      <c r="B6" s="53"/>
      <c r="C6" s="53"/>
      <c r="D6" s="54"/>
    </row>
    <row r="7" spans="1:9" ht="17.100000000000001" customHeight="1" thickBot="1">
      <c r="A7" s="12" t="s">
        <v>221</v>
      </c>
      <c r="B7" s="12" t="s">
        <v>222</v>
      </c>
      <c r="C7" s="12" t="s">
        <v>223</v>
      </c>
      <c r="D7" s="12" t="s">
        <v>224</v>
      </c>
      <c r="G7" s="61" t="s">
        <v>225</v>
      </c>
      <c r="H7" s="60"/>
      <c r="I7" s="60"/>
    </row>
    <row r="8" spans="1:9" ht="17.100000000000001" customHeight="1" thickBot="1">
      <c r="A8" s="39"/>
      <c r="B8" s="39"/>
      <c r="C8" s="40"/>
      <c r="D8" s="39"/>
      <c r="G8" s="56" t="s">
        <v>203</v>
      </c>
      <c r="H8" s="47"/>
      <c r="I8" s="62" t="s">
        <v>16</v>
      </c>
    </row>
    <row r="9" spans="1:9" ht="17.100000000000001" customHeight="1" thickBot="1">
      <c r="A9" s="39"/>
      <c r="B9" s="39"/>
      <c r="C9" s="40"/>
      <c r="D9" s="39"/>
      <c r="G9" s="56" t="s">
        <v>205</v>
      </c>
      <c r="H9" s="47"/>
      <c r="I9" s="62" t="s">
        <v>17</v>
      </c>
    </row>
    <row r="10" spans="1:9" ht="17.100000000000001" customHeight="1" thickBot="1">
      <c r="A10" s="39"/>
      <c r="B10" s="39"/>
      <c r="C10" s="40"/>
      <c r="D10" s="39"/>
      <c r="G10" s="56" t="s">
        <v>226</v>
      </c>
      <c r="H10" s="47"/>
      <c r="I10" s="62" t="s">
        <v>9</v>
      </c>
    </row>
    <row r="11" spans="1:9" ht="17.100000000000001" customHeight="1" thickBot="1">
      <c r="A11" s="39"/>
      <c r="B11" s="39"/>
      <c r="C11" s="40"/>
      <c r="D11" s="39"/>
      <c r="G11" s="56" t="s">
        <v>227</v>
      </c>
      <c r="H11" s="47"/>
      <c r="I11" s="62" t="s">
        <v>228</v>
      </c>
    </row>
    <row r="12" spans="1:9" ht="17.100000000000001" customHeight="1" thickBot="1">
      <c r="A12" s="39"/>
      <c r="B12" s="39"/>
      <c r="C12" s="40"/>
      <c r="D12" s="39"/>
      <c r="G12" s="56" t="s">
        <v>229</v>
      </c>
      <c r="H12" s="47"/>
      <c r="I12" s="62" t="s">
        <v>114</v>
      </c>
    </row>
    <row r="13" spans="1:9" ht="17.100000000000001" customHeight="1" thickBot="1">
      <c r="A13" s="39"/>
      <c r="B13" s="39"/>
      <c r="C13" s="40"/>
      <c r="D13" s="39"/>
      <c r="G13" s="56" t="s">
        <v>230</v>
      </c>
      <c r="H13" s="47"/>
      <c r="I13" s="62" t="s">
        <v>111</v>
      </c>
    </row>
    <row r="14" spans="1:9" ht="17.100000000000001" hidden="1" customHeight="1" thickBot="1">
      <c r="A14" s="39"/>
      <c r="B14" s="39"/>
      <c r="C14" s="40"/>
      <c r="D14" s="39"/>
      <c r="G14" s="56" t="s">
        <v>231</v>
      </c>
      <c r="H14" s="47">
        <f>+SUM(H7:H13)</f>
        <v>0</v>
      </c>
      <c r="I14" s="63" t="s">
        <v>1</v>
      </c>
    </row>
    <row r="15" spans="1:9" ht="17.100000000000001" hidden="1" customHeight="1" thickBot="1">
      <c r="A15" s="39"/>
      <c r="B15" s="39"/>
      <c r="C15" s="40"/>
      <c r="D15" s="39"/>
    </row>
    <row r="16" spans="1:9" ht="17.100000000000001" hidden="1" customHeight="1" thickBot="1">
      <c r="A16" s="39"/>
      <c r="B16" s="39"/>
      <c r="C16" s="40"/>
      <c r="D16" s="39"/>
    </row>
    <row r="17" spans="1:9" ht="17.100000000000001" hidden="1" customHeight="1" thickBot="1">
      <c r="A17" s="39"/>
      <c r="B17" s="39"/>
      <c r="C17" s="40"/>
      <c r="D17" s="39"/>
    </row>
    <row r="18" spans="1:9" ht="17.100000000000001" hidden="1" customHeight="1" thickBot="1">
      <c r="A18" s="39"/>
      <c r="B18" s="39"/>
      <c r="C18" s="40"/>
      <c r="D18" s="39"/>
    </row>
    <row r="19" spans="1:9" ht="17.100000000000001" hidden="1" customHeight="1" thickBot="1">
      <c r="A19" s="39"/>
      <c r="B19" s="39"/>
      <c r="C19" s="40"/>
      <c r="D19" s="39"/>
    </row>
    <row r="20" spans="1:9" ht="17.100000000000001" hidden="1" customHeight="1" thickBot="1">
      <c r="A20" s="39"/>
      <c r="B20" s="39"/>
      <c r="C20" s="40"/>
      <c r="D20" s="39"/>
    </row>
    <row r="21" spans="1:9" ht="17.100000000000001" hidden="1" customHeight="1" thickBot="1">
      <c r="A21" s="39"/>
      <c r="B21" s="39"/>
      <c r="C21" s="40"/>
      <c r="D21" s="39"/>
    </row>
    <row r="22" spans="1:9" ht="17.100000000000001" hidden="1" customHeight="1" thickBot="1">
      <c r="A22" s="39"/>
      <c r="B22" s="39"/>
      <c r="C22" s="40"/>
      <c r="D22" s="39"/>
    </row>
    <row r="23" spans="1:9" ht="17.100000000000001" hidden="1" customHeight="1" thickBot="1">
      <c r="A23" s="39"/>
      <c r="B23" s="39"/>
      <c r="C23" s="40"/>
      <c r="D23" s="39"/>
    </row>
    <row r="24" spans="1:9" ht="17.100000000000001" hidden="1" customHeight="1" thickBot="1">
      <c r="A24" s="39"/>
      <c r="B24" s="39"/>
      <c r="C24" s="40"/>
      <c r="D24" s="39"/>
    </row>
    <row r="25" spans="1:9" ht="17.100000000000001" hidden="1" customHeight="1" thickBot="1">
      <c r="A25" s="39"/>
      <c r="B25" s="39"/>
      <c r="C25" s="40"/>
      <c r="D25" s="39"/>
    </row>
    <row r="26" spans="1:9" ht="17.100000000000001" customHeight="1" thickBot="1">
      <c r="A26" s="39"/>
      <c r="B26" s="39"/>
      <c r="C26" s="40"/>
      <c r="D26" s="39"/>
      <c r="G26" s="56" t="s">
        <v>231</v>
      </c>
      <c r="H26" s="47"/>
      <c r="I26" s="62" t="s">
        <v>1</v>
      </c>
    </row>
    <row r="27" spans="1:9" ht="17.100000000000001" customHeight="1" thickBot="1">
      <c r="A27" s="39"/>
      <c r="B27" s="39"/>
      <c r="C27" s="40"/>
      <c r="D27" s="39"/>
      <c r="G27" s="12" t="s">
        <v>215</v>
      </c>
      <c r="H27" s="48">
        <f>SUM(H8:H13)</f>
        <v>0</v>
      </c>
    </row>
    <row r="28" spans="1:9" ht="17.100000000000001" customHeight="1" thickBot="1">
      <c r="A28" s="39"/>
      <c r="B28" s="39"/>
      <c r="C28" s="40"/>
      <c r="D28" s="39"/>
    </row>
    <row r="29" spans="1:9" ht="13.5" thickBot="1">
      <c r="A29" s="39"/>
      <c r="B29" s="39"/>
      <c r="C29" s="40"/>
      <c r="D29" s="39"/>
    </row>
    <row r="30" spans="1:9" ht="13.5" thickBot="1">
      <c r="A30" s="39"/>
      <c r="B30" s="39"/>
      <c r="C30" s="40"/>
      <c r="D30" s="39"/>
    </row>
    <row r="31" spans="1:9" ht="13.5" thickBot="1">
      <c r="A31" s="39"/>
      <c r="B31" s="39"/>
      <c r="C31" s="40"/>
      <c r="D31" s="39"/>
    </row>
    <row r="32" spans="1:9" ht="27" customHeight="1" thickBot="1">
      <c r="A32" s="60" t="s">
        <v>232</v>
      </c>
      <c r="B32" s="53"/>
      <c r="C32" s="53"/>
      <c r="D32" s="54"/>
    </row>
    <row r="33" spans="1:9" ht="26.25" thickBot="1">
      <c r="A33" s="12" t="s">
        <v>221</v>
      </c>
      <c r="B33" s="12" t="s">
        <v>222</v>
      </c>
      <c r="C33" s="12" t="s">
        <v>223</v>
      </c>
      <c r="D33" s="12" t="s">
        <v>224</v>
      </c>
      <c r="G33" s="60" t="s">
        <v>233</v>
      </c>
      <c r="H33" s="60"/>
      <c r="I33" s="60"/>
    </row>
    <row r="34" spans="1:9" ht="13.5" thickBot="1">
      <c r="A34" s="39"/>
      <c r="B34" s="39"/>
      <c r="C34" s="40"/>
      <c r="D34" s="39"/>
      <c r="G34" s="56" t="s">
        <v>203</v>
      </c>
      <c r="H34" s="47"/>
      <c r="I34" s="62" t="s">
        <v>16</v>
      </c>
    </row>
    <row r="35" spans="1:9" ht="13.5" thickBot="1">
      <c r="A35" s="39"/>
      <c r="B35" s="39"/>
      <c r="C35" s="40"/>
      <c r="D35" s="39"/>
      <c r="G35" s="56" t="s">
        <v>205</v>
      </c>
      <c r="H35" s="47"/>
      <c r="I35" s="62" t="s">
        <v>17</v>
      </c>
    </row>
    <row r="36" spans="1:9" ht="13.5" thickBot="1">
      <c r="A36" s="39"/>
      <c r="B36" s="39"/>
      <c r="C36" s="40"/>
      <c r="D36" s="39"/>
      <c r="G36" s="56" t="s">
        <v>226</v>
      </c>
      <c r="H36" s="47"/>
      <c r="I36" s="62" t="s">
        <v>9</v>
      </c>
    </row>
    <row r="37" spans="1:9" ht="13.5" thickBot="1">
      <c r="A37" s="39"/>
      <c r="B37" s="39"/>
      <c r="C37" s="40"/>
      <c r="D37" s="39"/>
      <c r="G37" s="56" t="s">
        <v>227</v>
      </c>
      <c r="H37" s="47"/>
      <c r="I37" s="62" t="s">
        <v>228</v>
      </c>
    </row>
    <row r="38" spans="1:9" ht="13.5" thickBot="1">
      <c r="A38" s="39"/>
      <c r="B38" s="39"/>
      <c r="C38" s="40"/>
      <c r="D38" s="39"/>
      <c r="G38" s="56" t="s">
        <v>229</v>
      </c>
      <c r="H38" s="47"/>
      <c r="I38" s="62" t="s">
        <v>114</v>
      </c>
    </row>
    <row r="39" spans="1:9" ht="13.5" thickBot="1">
      <c r="A39" s="39"/>
      <c r="B39" s="39"/>
      <c r="C39" s="40"/>
      <c r="D39" s="39"/>
      <c r="G39" s="56" t="s">
        <v>230</v>
      </c>
      <c r="H39" s="47"/>
      <c r="I39" s="62" t="s">
        <v>111</v>
      </c>
    </row>
    <row r="40" spans="1:9" ht="13.5" thickBot="1">
      <c r="A40" s="39"/>
      <c r="B40" s="39"/>
      <c r="C40" s="40"/>
      <c r="D40" s="39"/>
      <c r="G40" s="56" t="s">
        <v>231</v>
      </c>
      <c r="H40" s="47"/>
      <c r="I40" s="62" t="s">
        <v>1</v>
      </c>
    </row>
    <row r="41" spans="1:9" ht="13.5" thickBot="1">
      <c r="A41" s="39"/>
      <c r="B41" s="39"/>
      <c r="C41" s="40"/>
      <c r="D41" s="39"/>
      <c r="G41" s="12" t="s">
        <v>217</v>
      </c>
      <c r="H41" s="48">
        <f>SUM(H34:H39)</f>
        <v>0</v>
      </c>
    </row>
    <row r="42" spans="1:9" ht="13.5" thickBot="1">
      <c r="A42" s="39"/>
      <c r="B42" s="39"/>
      <c r="C42" s="40"/>
      <c r="D42" s="39"/>
    </row>
    <row r="43" spans="1:9" ht="13.5" thickBot="1">
      <c r="A43" s="39"/>
      <c r="B43" s="39"/>
      <c r="C43" s="40"/>
      <c r="D43" s="39"/>
    </row>
    <row r="44" spans="1:9" ht="13.5" thickBot="1">
      <c r="A44" s="39"/>
      <c r="B44" s="39"/>
      <c r="C44" s="40"/>
      <c r="D44" s="39"/>
    </row>
    <row r="45" spans="1:9" ht="13.5" thickBot="1">
      <c r="A45" s="39"/>
      <c r="B45" s="39"/>
      <c r="C45" s="40"/>
      <c r="D45" s="39"/>
    </row>
    <row r="46" spans="1:9" ht="13.5" thickBot="1">
      <c r="A46" s="39"/>
      <c r="B46" s="39"/>
      <c r="C46" s="40"/>
      <c r="D46" s="39"/>
    </row>
    <row r="47" spans="1:9" ht="13.5" thickBot="1">
      <c r="A47" s="39"/>
      <c r="B47" s="39"/>
      <c r="C47" s="40"/>
      <c r="D47" s="39"/>
    </row>
    <row r="48" spans="1:9" ht="13.5" thickBot="1">
      <c r="A48" s="39"/>
      <c r="B48" s="39"/>
      <c r="C48" s="40"/>
      <c r="D48" s="39"/>
    </row>
    <row r="49" spans="1:4" ht="13.5" thickBot="1">
      <c r="A49" s="39"/>
      <c r="B49" s="39"/>
      <c r="C49" s="40"/>
      <c r="D49" s="39"/>
    </row>
    <row r="50" spans="1:4" ht="13.5" thickBot="1">
      <c r="A50" s="39"/>
      <c r="B50" s="39"/>
      <c r="C50" s="40"/>
      <c r="D50" s="39"/>
    </row>
    <row r="51" spans="1:4" ht="13.5" thickBot="1">
      <c r="A51" s="39"/>
      <c r="B51" s="39"/>
      <c r="C51" s="40"/>
      <c r="D51" s="39"/>
    </row>
    <row r="52" spans="1:4" ht="13.5" thickBot="1">
      <c r="A52" s="39"/>
      <c r="B52" s="39"/>
      <c r="C52" s="40"/>
      <c r="D52" s="39"/>
    </row>
    <row r="53" spans="1:4" ht="13.5" thickBot="1">
      <c r="A53" s="39"/>
      <c r="B53" s="39"/>
      <c r="C53" s="40"/>
      <c r="D53" s="39"/>
    </row>
    <row r="54" spans="1:4" ht="13.5" thickBot="1">
      <c r="A54" s="39"/>
      <c r="B54" s="39"/>
      <c r="C54" s="40"/>
      <c r="D54" s="39"/>
    </row>
    <row r="55" spans="1:4" ht="13.5" thickBot="1">
      <c r="A55" s="39"/>
      <c r="B55" s="39"/>
      <c r="C55" s="40"/>
      <c r="D55" s="39"/>
    </row>
    <row r="56" spans="1:4" ht="13.5" thickBot="1">
      <c r="A56" s="39"/>
      <c r="B56" s="39"/>
      <c r="C56" s="40"/>
      <c r="D56" s="39"/>
    </row>
    <row r="57" spans="1:4" ht="13.5" thickBot="1">
      <c r="A57" s="39"/>
      <c r="B57" s="39"/>
      <c r="C57" s="40"/>
      <c r="D57" s="39"/>
    </row>
    <row r="58" spans="1:4" ht="13.5" thickBot="1">
      <c r="A58" s="39"/>
      <c r="B58" s="39"/>
      <c r="C58" s="40"/>
      <c r="D58" s="39"/>
    </row>
    <row r="59" spans="1:4" ht="13.5" thickBot="1">
      <c r="A59" s="39"/>
      <c r="B59" s="39"/>
      <c r="C59" s="40"/>
      <c r="D59" s="39"/>
    </row>
    <row r="60" spans="1:4" ht="13.5" thickBot="1">
      <c r="A60" s="39"/>
      <c r="B60" s="39"/>
      <c r="C60" s="40"/>
      <c r="D60" s="39"/>
    </row>
  </sheetData>
  <sheetProtection insertRows="0" deleteRows="0"/>
  <dataValidations count="1">
    <dataValidation type="list" allowBlank="1" showInputMessage="1" showErrorMessage="1" sqref="A65532:A65567 IW65532:IW65567 SS65532:SS65567 ACO65532:ACO65567 AMK65532:AMK65567 AWG65532:AWG65567 BGC65532:BGC65567 BPY65532:BPY65567 BZU65532:BZU65567 CJQ65532:CJQ65567 CTM65532:CTM65567 DDI65532:DDI65567 DNE65532:DNE65567 DXA65532:DXA65567 EGW65532:EGW65567 EQS65532:EQS65567 FAO65532:FAO65567 FKK65532:FKK65567 FUG65532:FUG65567 GEC65532:GEC65567 GNY65532:GNY65567 GXU65532:GXU65567 HHQ65532:HHQ65567 HRM65532:HRM65567 IBI65532:IBI65567 ILE65532:ILE65567 IVA65532:IVA65567 JEW65532:JEW65567 JOS65532:JOS65567 JYO65532:JYO65567 KIK65532:KIK65567 KSG65532:KSG65567 LCC65532:LCC65567 LLY65532:LLY65567 LVU65532:LVU65567 MFQ65532:MFQ65567 MPM65532:MPM65567 MZI65532:MZI65567 NJE65532:NJE65567 NTA65532:NTA65567 OCW65532:OCW65567 OMS65532:OMS65567 OWO65532:OWO65567 PGK65532:PGK65567 PQG65532:PQG65567 QAC65532:QAC65567 QJY65532:QJY65567 QTU65532:QTU65567 RDQ65532:RDQ65567 RNM65532:RNM65567 RXI65532:RXI65567 SHE65532:SHE65567 SRA65532:SRA65567 TAW65532:TAW65567 TKS65532:TKS65567 TUO65532:TUO65567 UEK65532:UEK65567 UOG65532:UOG65567 UYC65532:UYC65567 VHY65532:VHY65567 VRU65532:VRU65567 WBQ65532:WBQ65567 WLM65532:WLM65567 WVI65532:WVI65567 A131068:A131103 IW131068:IW131103 SS131068:SS131103 ACO131068:ACO131103 AMK131068:AMK131103 AWG131068:AWG131103 BGC131068:BGC131103 BPY131068:BPY131103 BZU131068:BZU131103 CJQ131068:CJQ131103 CTM131068:CTM131103 DDI131068:DDI131103 DNE131068:DNE131103 DXA131068:DXA131103 EGW131068:EGW131103 EQS131068:EQS131103 FAO131068:FAO131103 FKK131068:FKK131103 FUG131068:FUG131103 GEC131068:GEC131103 GNY131068:GNY131103 GXU131068:GXU131103 HHQ131068:HHQ131103 HRM131068:HRM131103 IBI131068:IBI131103 ILE131068:ILE131103 IVA131068:IVA131103 JEW131068:JEW131103 JOS131068:JOS131103 JYO131068:JYO131103 KIK131068:KIK131103 KSG131068:KSG131103 LCC131068:LCC131103 LLY131068:LLY131103 LVU131068:LVU131103 MFQ131068:MFQ131103 MPM131068:MPM131103 MZI131068:MZI131103 NJE131068:NJE131103 NTA131068:NTA131103 OCW131068:OCW131103 OMS131068:OMS131103 OWO131068:OWO131103 PGK131068:PGK131103 PQG131068:PQG131103 QAC131068:QAC131103 QJY131068:QJY131103 QTU131068:QTU131103 RDQ131068:RDQ131103 RNM131068:RNM131103 RXI131068:RXI131103 SHE131068:SHE131103 SRA131068:SRA131103 TAW131068:TAW131103 TKS131068:TKS131103 TUO131068:TUO131103 UEK131068:UEK131103 UOG131068:UOG131103 UYC131068:UYC131103 VHY131068:VHY131103 VRU131068:VRU131103 WBQ131068:WBQ131103 WLM131068:WLM131103 WVI131068:WVI131103 A196604:A196639 IW196604:IW196639 SS196604:SS196639 ACO196604:ACO196639 AMK196604:AMK196639 AWG196604:AWG196639 BGC196604:BGC196639 BPY196604:BPY196639 BZU196604:BZU196639 CJQ196604:CJQ196639 CTM196604:CTM196639 DDI196604:DDI196639 DNE196604:DNE196639 DXA196604:DXA196639 EGW196604:EGW196639 EQS196604:EQS196639 FAO196604:FAO196639 FKK196604:FKK196639 FUG196604:FUG196639 GEC196604:GEC196639 GNY196604:GNY196639 GXU196604:GXU196639 HHQ196604:HHQ196639 HRM196604:HRM196639 IBI196604:IBI196639 ILE196604:ILE196639 IVA196604:IVA196639 JEW196604:JEW196639 JOS196604:JOS196639 JYO196604:JYO196639 KIK196604:KIK196639 KSG196604:KSG196639 LCC196604:LCC196639 LLY196604:LLY196639 LVU196604:LVU196639 MFQ196604:MFQ196639 MPM196604:MPM196639 MZI196604:MZI196639 NJE196604:NJE196639 NTA196604:NTA196639 OCW196604:OCW196639 OMS196604:OMS196639 OWO196604:OWO196639 PGK196604:PGK196639 PQG196604:PQG196639 QAC196604:QAC196639 QJY196604:QJY196639 QTU196604:QTU196639 RDQ196604:RDQ196639 RNM196604:RNM196639 RXI196604:RXI196639 SHE196604:SHE196639 SRA196604:SRA196639 TAW196604:TAW196639 TKS196604:TKS196639 TUO196604:TUO196639 UEK196604:UEK196639 UOG196604:UOG196639 UYC196604:UYC196639 VHY196604:VHY196639 VRU196604:VRU196639 WBQ196604:WBQ196639 WLM196604:WLM196639 WVI196604:WVI196639 A262140:A262175 IW262140:IW262175 SS262140:SS262175 ACO262140:ACO262175 AMK262140:AMK262175 AWG262140:AWG262175 BGC262140:BGC262175 BPY262140:BPY262175 BZU262140:BZU262175 CJQ262140:CJQ262175 CTM262140:CTM262175 DDI262140:DDI262175 DNE262140:DNE262175 DXA262140:DXA262175 EGW262140:EGW262175 EQS262140:EQS262175 FAO262140:FAO262175 FKK262140:FKK262175 FUG262140:FUG262175 GEC262140:GEC262175 GNY262140:GNY262175 GXU262140:GXU262175 HHQ262140:HHQ262175 HRM262140:HRM262175 IBI262140:IBI262175 ILE262140:ILE262175 IVA262140:IVA262175 JEW262140:JEW262175 JOS262140:JOS262175 JYO262140:JYO262175 KIK262140:KIK262175 KSG262140:KSG262175 LCC262140:LCC262175 LLY262140:LLY262175 LVU262140:LVU262175 MFQ262140:MFQ262175 MPM262140:MPM262175 MZI262140:MZI262175 NJE262140:NJE262175 NTA262140:NTA262175 OCW262140:OCW262175 OMS262140:OMS262175 OWO262140:OWO262175 PGK262140:PGK262175 PQG262140:PQG262175 QAC262140:QAC262175 QJY262140:QJY262175 QTU262140:QTU262175 RDQ262140:RDQ262175 RNM262140:RNM262175 RXI262140:RXI262175 SHE262140:SHE262175 SRA262140:SRA262175 TAW262140:TAW262175 TKS262140:TKS262175 TUO262140:TUO262175 UEK262140:UEK262175 UOG262140:UOG262175 UYC262140:UYC262175 VHY262140:VHY262175 VRU262140:VRU262175 WBQ262140:WBQ262175 WLM262140:WLM262175 WVI262140:WVI262175 A327676:A327711 IW327676:IW327711 SS327676:SS327711 ACO327676:ACO327711 AMK327676:AMK327711 AWG327676:AWG327711 BGC327676:BGC327711 BPY327676:BPY327711 BZU327676:BZU327711 CJQ327676:CJQ327711 CTM327676:CTM327711 DDI327676:DDI327711 DNE327676:DNE327711 DXA327676:DXA327711 EGW327676:EGW327711 EQS327676:EQS327711 FAO327676:FAO327711 FKK327676:FKK327711 FUG327676:FUG327711 GEC327676:GEC327711 GNY327676:GNY327711 GXU327676:GXU327711 HHQ327676:HHQ327711 HRM327676:HRM327711 IBI327676:IBI327711 ILE327676:ILE327711 IVA327676:IVA327711 JEW327676:JEW327711 JOS327676:JOS327711 JYO327676:JYO327711 KIK327676:KIK327711 KSG327676:KSG327711 LCC327676:LCC327711 LLY327676:LLY327711 LVU327676:LVU327711 MFQ327676:MFQ327711 MPM327676:MPM327711 MZI327676:MZI327711 NJE327676:NJE327711 NTA327676:NTA327711 OCW327676:OCW327711 OMS327676:OMS327711 OWO327676:OWO327711 PGK327676:PGK327711 PQG327676:PQG327711 QAC327676:QAC327711 QJY327676:QJY327711 QTU327676:QTU327711 RDQ327676:RDQ327711 RNM327676:RNM327711 RXI327676:RXI327711 SHE327676:SHE327711 SRA327676:SRA327711 TAW327676:TAW327711 TKS327676:TKS327711 TUO327676:TUO327711 UEK327676:UEK327711 UOG327676:UOG327711 UYC327676:UYC327711 VHY327676:VHY327711 VRU327676:VRU327711 WBQ327676:WBQ327711 WLM327676:WLM327711 WVI327676:WVI327711 A393212:A393247 IW393212:IW393247 SS393212:SS393247 ACO393212:ACO393247 AMK393212:AMK393247 AWG393212:AWG393247 BGC393212:BGC393247 BPY393212:BPY393247 BZU393212:BZU393247 CJQ393212:CJQ393247 CTM393212:CTM393247 DDI393212:DDI393247 DNE393212:DNE393247 DXA393212:DXA393247 EGW393212:EGW393247 EQS393212:EQS393247 FAO393212:FAO393247 FKK393212:FKK393247 FUG393212:FUG393247 GEC393212:GEC393247 GNY393212:GNY393247 GXU393212:GXU393247 HHQ393212:HHQ393247 HRM393212:HRM393247 IBI393212:IBI393247 ILE393212:ILE393247 IVA393212:IVA393247 JEW393212:JEW393247 JOS393212:JOS393247 JYO393212:JYO393247 KIK393212:KIK393247 KSG393212:KSG393247 LCC393212:LCC393247 LLY393212:LLY393247 LVU393212:LVU393247 MFQ393212:MFQ393247 MPM393212:MPM393247 MZI393212:MZI393247 NJE393212:NJE393247 NTA393212:NTA393247 OCW393212:OCW393247 OMS393212:OMS393247 OWO393212:OWO393247 PGK393212:PGK393247 PQG393212:PQG393247 QAC393212:QAC393247 QJY393212:QJY393247 QTU393212:QTU393247 RDQ393212:RDQ393247 RNM393212:RNM393247 RXI393212:RXI393247 SHE393212:SHE393247 SRA393212:SRA393247 TAW393212:TAW393247 TKS393212:TKS393247 TUO393212:TUO393247 UEK393212:UEK393247 UOG393212:UOG393247 UYC393212:UYC393247 VHY393212:VHY393247 VRU393212:VRU393247 WBQ393212:WBQ393247 WLM393212:WLM393247 WVI393212:WVI393247 A458748:A458783 IW458748:IW458783 SS458748:SS458783 ACO458748:ACO458783 AMK458748:AMK458783 AWG458748:AWG458783 BGC458748:BGC458783 BPY458748:BPY458783 BZU458748:BZU458783 CJQ458748:CJQ458783 CTM458748:CTM458783 DDI458748:DDI458783 DNE458748:DNE458783 DXA458748:DXA458783 EGW458748:EGW458783 EQS458748:EQS458783 FAO458748:FAO458783 FKK458748:FKK458783 FUG458748:FUG458783 GEC458748:GEC458783 GNY458748:GNY458783 GXU458748:GXU458783 HHQ458748:HHQ458783 HRM458748:HRM458783 IBI458748:IBI458783 ILE458748:ILE458783 IVA458748:IVA458783 JEW458748:JEW458783 JOS458748:JOS458783 JYO458748:JYO458783 KIK458748:KIK458783 KSG458748:KSG458783 LCC458748:LCC458783 LLY458748:LLY458783 LVU458748:LVU458783 MFQ458748:MFQ458783 MPM458748:MPM458783 MZI458748:MZI458783 NJE458748:NJE458783 NTA458748:NTA458783 OCW458748:OCW458783 OMS458748:OMS458783 OWO458748:OWO458783 PGK458748:PGK458783 PQG458748:PQG458783 QAC458748:QAC458783 QJY458748:QJY458783 QTU458748:QTU458783 RDQ458748:RDQ458783 RNM458748:RNM458783 RXI458748:RXI458783 SHE458748:SHE458783 SRA458748:SRA458783 TAW458748:TAW458783 TKS458748:TKS458783 TUO458748:TUO458783 UEK458748:UEK458783 UOG458748:UOG458783 UYC458748:UYC458783 VHY458748:VHY458783 VRU458748:VRU458783 WBQ458748:WBQ458783 WLM458748:WLM458783 WVI458748:WVI458783 A524284:A524319 IW524284:IW524319 SS524284:SS524319 ACO524284:ACO524319 AMK524284:AMK524319 AWG524284:AWG524319 BGC524284:BGC524319 BPY524284:BPY524319 BZU524284:BZU524319 CJQ524284:CJQ524319 CTM524284:CTM524319 DDI524284:DDI524319 DNE524284:DNE524319 DXA524284:DXA524319 EGW524284:EGW524319 EQS524284:EQS524319 FAO524284:FAO524319 FKK524284:FKK524319 FUG524284:FUG524319 GEC524284:GEC524319 GNY524284:GNY524319 GXU524284:GXU524319 HHQ524284:HHQ524319 HRM524284:HRM524319 IBI524284:IBI524319 ILE524284:ILE524319 IVA524284:IVA524319 JEW524284:JEW524319 JOS524284:JOS524319 JYO524284:JYO524319 KIK524284:KIK524319 KSG524284:KSG524319 LCC524284:LCC524319 LLY524284:LLY524319 LVU524284:LVU524319 MFQ524284:MFQ524319 MPM524284:MPM524319 MZI524284:MZI524319 NJE524284:NJE524319 NTA524284:NTA524319 OCW524284:OCW524319 OMS524284:OMS524319 OWO524284:OWO524319 PGK524284:PGK524319 PQG524284:PQG524319 QAC524284:QAC524319 QJY524284:QJY524319 QTU524284:QTU524319 RDQ524284:RDQ524319 RNM524284:RNM524319 RXI524284:RXI524319 SHE524284:SHE524319 SRA524284:SRA524319 TAW524284:TAW524319 TKS524284:TKS524319 TUO524284:TUO524319 UEK524284:UEK524319 UOG524284:UOG524319 UYC524284:UYC524319 VHY524284:VHY524319 VRU524284:VRU524319 WBQ524284:WBQ524319 WLM524284:WLM524319 WVI524284:WVI524319 A589820:A589855 IW589820:IW589855 SS589820:SS589855 ACO589820:ACO589855 AMK589820:AMK589855 AWG589820:AWG589855 BGC589820:BGC589855 BPY589820:BPY589855 BZU589820:BZU589855 CJQ589820:CJQ589855 CTM589820:CTM589855 DDI589820:DDI589855 DNE589820:DNE589855 DXA589820:DXA589855 EGW589820:EGW589855 EQS589820:EQS589855 FAO589820:FAO589855 FKK589820:FKK589855 FUG589820:FUG589855 GEC589820:GEC589855 GNY589820:GNY589855 GXU589820:GXU589855 HHQ589820:HHQ589855 HRM589820:HRM589855 IBI589820:IBI589855 ILE589820:ILE589855 IVA589820:IVA589855 JEW589820:JEW589855 JOS589820:JOS589855 JYO589820:JYO589855 KIK589820:KIK589855 KSG589820:KSG589855 LCC589820:LCC589855 LLY589820:LLY589855 LVU589820:LVU589855 MFQ589820:MFQ589855 MPM589820:MPM589855 MZI589820:MZI589855 NJE589820:NJE589855 NTA589820:NTA589855 OCW589820:OCW589855 OMS589820:OMS589855 OWO589820:OWO589855 PGK589820:PGK589855 PQG589820:PQG589855 QAC589820:QAC589855 QJY589820:QJY589855 QTU589820:QTU589855 RDQ589820:RDQ589855 RNM589820:RNM589855 RXI589820:RXI589855 SHE589820:SHE589855 SRA589820:SRA589855 TAW589820:TAW589855 TKS589820:TKS589855 TUO589820:TUO589855 UEK589820:UEK589855 UOG589820:UOG589855 UYC589820:UYC589855 VHY589820:VHY589855 VRU589820:VRU589855 WBQ589820:WBQ589855 WLM589820:WLM589855 WVI589820:WVI589855 A655356:A655391 IW655356:IW655391 SS655356:SS655391 ACO655356:ACO655391 AMK655356:AMK655391 AWG655356:AWG655391 BGC655356:BGC655391 BPY655356:BPY655391 BZU655356:BZU655391 CJQ655356:CJQ655391 CTM655356:CTM655391 DDI655356:DDI655391 DNE655356:DNE655391 DXA655356:DXA655391 EGW655356:EGW655391 EQS655356:EQS655391 FAO655356:FAO655391 FKK655356:FKK655391 FUG655356:FUG655391 GEC655356:GEC655391 GNY655356:GNY655391 GXU655356:GXU655391 HHQ655356:HHQ655391 HRM655356:HRM655391 IBI655356:IBI655391 ILE655356:ILE655391 IVA655356:IVA655391 JEW655356:JEW655391 JOS655356:JOS655391 JYO655356:JYO655391 KIK655356:KIK655391 KSG655356:KSG655391 LCC655356:LCC655391 LLY655356:LLY655391 LVU655356:LVU655391 MFQ655356:MFQ655391 MPM655356:MPM655391 MZI655356:MZI655391 NJE655356:NJE655391 NTA655356:NTA655391 OCW655356:OCW655391 OMS655356:OMS655391 OWO655356:OWO655391 PGK655356:PGK655391 PQG655356:PQG655391 QAC655356:QAC655391 QJY655356:QJY655391 QTU655356:QTU655391 RDQ655356:RDQ655391 RNM655356:RNM655391 RXI655356:RXI655391 SHE655356:SHE655391 SRA655356:SRA655391 TAW655356:TAW655391 TKS655356:TKS655391 TUO655356:TUO655391 UEK655356:UEK655391 UOG655356:UOG655391 UYC655356:UYC655391 VHY655356:VHY655391 VRU655356:VRU655391 WBQ655356:WBQ655391 WLM655356:WLM655391 WVI655356:WVI655391 A720892:A720927 IW720892:IW720927 SS720892:SS720927 ACO720892:ACO720927 AMK720892:AMK720927 AWG720892:AWG720927 BGC720892:BGC720927 BPY720892:BPY720927 BZU720892:BZU720927 CJQ720892:CJQ720927 CTM720892:CTM720927 DDI720892:DDI720927 DNE720892:DNE720927 DXA720892:DXA720927 EGW720892:EGW720927 EQS720892:EQS720927 FAO720892:FAO720927 FKK720892:FKK720927 FUG720892:FUG720927 GEC720892:GEC720927 GNY720892:GNY720927 GXU720892:GXU720927 HHQ720892:HHQ720927 HRM720892:HRM720927 IBI720892:IBI720927 ILE720892:ILE720927 IVA720892:IVA720927 JEW720892:JEW720927 JOS720892:JOS720927 JYO720892:JYO720927 KIK720892:KIK720927 KSG720892:KSG720927 LCC720892:LCC720927 LLY720892:LLY720927 LVU720892:LVU720927 MFQ720892:MFQ720927 MPM720892:MPM720927 MZI720892:MZI720927 NJE720892:NJE720927 NTA720892:NTA720927 OCW720892:OCW720927 OMS720892:OMS720927 OWO720892:OWO720927 PGK720892:PGK720927 PQG720892:PQG720927 QAC720892:QAC720927 QJY720892:QJY720927 QTU720892:QTU720927 RDQ720892:RDQ720927 RNM720892:RNM720927 RXI720892:RXI720927 SHE720892:SHE720927 SRA720892:SRA720927 TAW720892:TAW720927 TKS720892:TKS720927 TUO720892:TUO720927 UEK720892:UEK720927 UOG720892:UOG720927 UYC720892:UYC720927 VHY720892:VHY720927 VRU720892:VRU720927 WBQ720892:WBQ720927 WLM720892:WLM720927 WVI720892:WVI720927 A786428:A786463 IW786428:IW786463 SS786428:SS786463 ACO786428:ACO786463 AMK786428:AMK786463 AWG786428:AWG786463 BGC786428:BGC786463 BPY786428:BPY786463 BZU786428:BZU786463 CJQ786428:CJQ786463 CTM786428:CTM786463 DDI786428:DDI786463 DNE786428:DNE786463 DXA786428:DXA786463 EGW786428:EGW786463 EQS786428:EQS786463 FAO786428:FAO786463 FKK786428:FKK786463 FUG786428:FUG786463 GEC786428:GEC786463 GNY786428:GNY786463 GXU786428:GXU786463 HHQ786428:HHQ786463 HRM786428:HRM786463 IBI786428:IBI786463 ILE786428:ILE786463 IVA786428:IVA786463 JEW786428:JEW786463 JOS786428:JOS786463 JYO786428:JYO786463 KIK786428:KIK786463 KSG786428:KSG786463 LCC786428:LCC786463 LLY786428:LLY786463 LVU786428:LVU786463 MFQ786428:MFQ786463 MPM786428:MPM786463 MZI786428:MZI786463 NJE786428:NJE786463 NTA786428:NTA786463 OCW786428:OCW786463 OMS786428:OMS786463 OWO786428:OWO786463 PGK786428:PGK786463 PQG786428:PQG786463 QAC786428:QAC786463 QJY786428:QJY786463 QTU786428:QTU786463 RDQ786428:RDQ786463 RNM786428:RNM786463 RXI786428:RXI786463 SHE786428:SHE786463 SRA786428:SRA786463 TAW786428:TAW786463 TKS786428:TKS786463 TUO786428:TUO786463 UEK786428:UEK786463 UOG786428:UOG786463 UYC786428:UYC786463 VHY786428:VHY786463 VRU786428:VRU786463 WBQ786428:WBQ786463 WLM786428:WLM786463 WVI786428:WVI786463 A851964:A851999 IW851964:IW851999 SS851964:SS851999 ACO851964:ACO851999 AMK851964:AMK851999 AWG851964:AWG851999 BGC851964:BGC851999 BPY851964:BPY851999 BZU851964:BZU851999 CJQ851964:CJQ851999 CTM851964:CTM851999 DDI851964:DDI851999 DNE851964:DNE851999 DXA851964:DXA851999 EGW851964:EGW851999 EQS851964:EQS851999 FAO851964:FAO851999 FKK851964:FKK851999 FUG851964:FUG851999 GEC851964:GEC851999 GNY851964:GNY851999 GXU851964:GXU851999 HHQ851964:HHQ851999 HRM851964:HRM851999 IBI851964:IBI851999 ILE851964:ILE851999 IVA851964:IVA851999 JEW851964:JEW851999 JOS851964:JOS851999 JYO851964:JYO851999 KIK851964:KIK851999 KSG851964:KSG851999 LCC851964:LCC851999 LLY851964:LLY851999 LVU851964:LVU851999 MFQ851964:MFQ851999 MPM851964:MPM851999 MZI851964:MZI851999 NJE851964:NJE851999 NTA851964:NTA851999 OCW851964:OCW851999 OMS851964:OMS851999 OWO851964:OWO851999 PGK851964:PGK851999 PQG851964:PQG851999 QAC851964:QAC851999 QJY851964:QJY851999 QTU851964:QTU851999 RDQ851964:RDQ851999 RNM851964:RNM851999 RXI851964:RXI851999 SHE851964:SHE851999 SRA851964:SRA851999 TAW851964:TAW851999 TKS851964:TKS851999 TUO851964:TUO851999 UEK851964:UEK851999 UOG851964:UOG851999 UYC851964:UYC851999 VHY851964:VHY851999 VRU851964:VRU851999 WBQ851964:WBQ851999 WLM851964:WLM851999 WVI851964:WVI851999 A917500:A917535 IW917500:IW917535 SS917500:SS917535 ACO917500:ACO917535 AMK917500:AMK917535 AWG917500:AWG917535 BGC917500:BGC917535 BPY917500:BPY917535 BZU917500:BZU917535 CJQ917500:CJQ917535 CTM917500:CTM917535 DDI917500:DDI917535 DNE917500:DNE917535 DXA917500:DXA917535 EGW917500:EGW917535 EQS917500:EQS917535 FAO917500:FAO917535 FKK917500:FKK917535 FUG917500:FUG917535 GEC917500:GEC917535 GNY917500:GNY917535 GXU917500:GXU917535 HHQ917500:HHQ917535 HRM917500:HRM917535 IBI917500:IBI917535 ILE917500:ILE917535 IVA917500:IVA917535 JEW917500:JEW917535 JOS917500:JOS917535 JYO917500:JYO917535 KIK917500:KIK917535 KSG917500:KSG917535 LCC917500:LCC917535 LLY917500:LLY917535 LVU917500:LVU917535 MFQ917500:MFQ917535 MPM917500:MPM917535 MZI917500:MZI917535 NJE917500:NJE917535 NTA917500:NTA917535 OCW917500:OCW917535 OMS917500:OMS917535 OWO917500:OWO917535 PGK917500:PGK917535 PQG917500:PQG917535 QAC917500:QAC917535 QJY917500:QJY917535 QTU917500:QTU917535 RDQ917500:RDQ917535 RNM917500:RNM917535 RXI917500:RXI917535 SHE917500:SHE917535 SRA917500:SRA917535 TAW917500:TAW917535 TKS917500:TKS917535 TUO917500:TUO917535 UEK917500:UEK917535 UOG917500:UOG917535 UYC917500:UYC917535 VHY917500:VHY917535 VRU917500:VRU917535 WBQ917500:WBQ917535 WLM917500:WLM917535 WVI917500:WVI917535 A983036:A983071 IW983036:IW983071 SS983036:SS983071 ACO983036:ACO983071 AMK983036:AMK983071 AWG983036:AWG983071 BGC983036:BGC983071 BPY983036:BPY983071 BZU983036:BZU983071 CJQ983036:CJQ983071 CTM983036:CTM983071 DDI983036:DDI983071 DNE983036:DNE983071 DXA983036:DXA983071 EGW983036:EGW983071 EQS983036:EQS983071 FAO983036:FAO983071 FKK983036:FKK983071 FUG983036:FUG983071 GEC983036:GEC983071 GNY983036:GNY983071 GXU983036:GXU983071 HHQ983036:HHQ983071 HRM983036:HRM983071 IBI983036:IBI983071 ILE983036:ILE983071 IVA983036:IVA983071 JEW983036:JEW983071 JOS983036:JOS983071 JYO983036:JYO983071 KIK983036:KIK983071 KSG983036:KSG983071 LCC983036:LCC983071 LLY983036:LLY983071 LVU983036:LVU983071 MFQ983036:MFQ983071 MPM983036:MPM983071 MZI983036:MZI983071 NJE983036:NJE983071 NTA983036:NTA983071 OCW983036:OCW983071 OMS983036:OMS983071 OWO983036:OWO983071 PGK983036:PGK983071 PQG983036:PQG983071 QAC983036:QAC983071 QJY983036:QJY983071 QTU983036:QTU983071 RDQ983036:RDQ983071 RNM983036:RNM983071 RXI983036:RXI983071 SHE983036:SHE983071 SRA983036:SRA983071 TAW983036:TAW983071 TKS983036:TKS983071 TUO983036:TUO983071 UEK983036:UEK983071 UOG983036:UOG983071 UYC983036:UYC983071 VHY983036:VHY983071 VRU983036:VRU983071 WBQ983036:WBQ983071 WLM983036:WLM983071 WVI983036:WVI983071 A34:A65524 IW34:IW65524 SS34:SS65524 ACO34:ACO65524 AMK34:AMK65524 AWG34:AWG65524 BGC34:BGC65524 BPY34:BPY65524 BZU34:BZU65524 CJQ34:CJQ65524 CTM34:CTM65524 DDI34:DDI65524 DNE34:DNE65524 DXA34:DXA65524 EGW34:EGW65524 EQS34:EQS65524 FAO34:FAO65524 FKK34:FKK65524 FUG34:FUG65524 GEC34:GEC65524 GNY34:GNY65524 GXU34:GXU65524 HHQ34:HHQ65524 HRM34:HRM65524 IBI34:IBI65524 ILE34:ILE65524 IVA34:IVA65524 JEW34:JEW65524 JOS34:JOS65524 JYO34:JYO65524 KIK34:KIK65524 KSG34:KSG65524 LCC34:LCC65524 LLY34:LLY65524 LVU34:LVU65524 MFQ34:MFQ65524 MPM34:MPM65524 MZI34:MZI65524 NJE34:NJE65524 NTA34:NTA65524 OCW34:OCW65524 OMS34:OMS65524 OWO34:OWO65524 PGK34:PGK65524 PQG34:PQG65524 QAC34:QAC65524 QJY34:QJY65524 QTU34:QTU65524 RDQ34:RDQ65524 RNM34:RNM65524 RXI34:RXI65524 SHE34:SHE65524 SRA34:SRA65524 TAW34:TAW65524 TKS34:TKS65524 TUO34:TUO65524 UEK34:UEK65524 UOG34:UOG65524 UYC34:UYC65524 VHY34:VHY65524 VRU34:VRU65524 WBQ34:WBQ65524 WLM34:WLM65524 WVI34:WVI65524 A65570:A131060 IW65570:IW131060 SS65570:SS131060 ACO65570:ACO131060 AMK65570:AMK131060 AWG65570:AWG131060 BGC65570:BGC131060 BPY65570:BPY131060 BZU65570:BZU131060 CJQ65570:CJQ131060 CTM65570:CTM131060 DDI65570:DDI131060 DNE65570:DNE131060 DXA65570:DXA131060 EGW65570:EGW131060 EQS65570:EQS131060 FAO65570:FAO131060 FKK65570:FKK131060 FUG65570:FUG131060 GEC65570:GEC131060 GNY65570:GNY131060 GXU65570:GXU131060 HHQ65570:HHQ131060 HRM65570:HRM131060 IBI65570:IBI131060 ILE65570:ILE131060 IVA65570:IVA131060 JEW65570:JEW131060 JOS65570:JOS131060 JYO65570:JYO131060 KIK65570:KIK131060 KSG65570:KSG131060 LCC65570:LCC131060 LLY65570:LLY131060 LVU65570:LVU131060 MFQ65570:MFQ131060 MPM65570:MPM131060 MZI65570:MZI131060 NJE65570:NJE131060 NTA65570:NTA131060 OCW65570:OCW131060 OMS65570:OMS131060 OWO65570:OWO131060 PGK65570:PGK131060 PQG65570:PQG131060 QAC65570:QAC131060 QJY65570:QJY131060 QTU65570:QTU131060 RDQ65570:RDQ131060 RNM65570:RNM131060 RXI65570:RXI131060 SHE65570:SHE131060 SRA65570:SRA131060 TAW65570:TAW131060 TKS65570:TKS131060 TUO65570:TUO131060 UEK65570:UEK131060 UOG65570:UOG131060 UYC65570:UYC131060 VHY65570:VHY131060 VRU65570:VRU131060 WBQ65570:WBQ131060 WLM65570:WLM131060 WVI65570:WVI131060 A131106:A196596 IW131106:IW196596 SS131106:SS196596 ACO131106:ACO196596 AMK131106:AMK196596 AWG131106:AWG196596 BGC131106:BGC196596 BPY131106:BPY196596 BZU131106:BZU196596 CJQ131106:CJQ196596 CTM131106:CTM196596 DDI131106:DDI196596 DNE131106:DNE196596 DXA131106:DXA196596 EGW131106:EGW196596 EQS131106:EQS196596 FAO131106:FAO196596 FKK131106:FKK196596 FUG131106:FUG196596 GEC131106:GEC196596 GNY131106:GNY196596 GXU131106:GXU196596 HHQ131106:HHQ196596 HRM131106:HRM196596 IBI131106:IBI196596 ILE131106:ILE196596 IVA131106:IVA196596 JEW131106:JEW196596 JOS131106:JOS196596 JYO131106:JYO196596 KIK131106:KIK196596 KSG131106:KSG196596 LCC131106:LCC196596 LLY131106:LLY196596 LVU131106:LVU196596 MFQ131106:MFQ196596 MPM131106:MPM196596 MZI131106:MZI196596 NJE131106:NJE196596 NTA131106:NTA196596 OCW131106:OCW196596 OMS131106:OMS196596 OWO131106:OWO196596 PGK131106:PGK196596 PQG131106:PQG196596 QAC131106:QAC196596 QJY131106:QJY196596 QTU131106:QTU196596 RDQ131106:RDQ196596 RNM131106:RNM196596 RXI131106:RXI196596 SHE131106:SHE196596 SRA131106:SRA196596 TAW131106:TAW196596 TKS131106:TKS196596 TUO131106:TUO196596 UEK131106:UEK196596 UOG131106:UOG196596 UYC131106:UYC196596 VHY131106:VHY196596 VRU131106:VRU196596 WBQ131106:WBQ196596 WLM131106:WLM196596 WVI131106:WVI196596 A196642:A262132 IW196642:IW262132 SS196642:SS262132 ACO196642:ACO262132 AMK196642:AMK262132 AWG196642:AWG262132 BGC196642:BGC262132 BPY196642:BPY262132 BZU196642:BZU262132 CJQ196642:CJQ262132 CTM196642:CTM262132 DDI196642:DDI262132 DNE196642:DNE262132 DXA196642:DXA262132 EGW196642:EGW262132 EQS196642:EQS262132 FAO196642:FAO262132 FKK196642:FKK262132 FUG196642:FUG262132 GEC196642:GEC262132 GNY196642:GNY262132 GXU196642:GXU262132 HHQ196642:HHQ262132 HRM196642:HRM262132 IBI196642:IBI262132 ILE196642:ILE262132 IVA196642:IVA262132 JEW196642:JEW262132 JOS196642:JOS262132 JYO196642:JYO262132 KIK196642:KIK262132 KSG196642:KSG262132 LCC196642:LCC262132 LLY196642:LLY262132 LVU196642:LVU262132 MFQ196642:MFQ262132 MPM196642:MPM262132 MZI196642:MZI262132 NJE196642:NJE262132 NTA196642:NTA262132 OCW196642:OCW262132 OMS196642:OMS262132 OWO196642:OWO262132 PGK196642:PGK262132 PQG196642:PQG262132 QAC196642:QAC262132 QJY196642:QJY262132 QTU196642:QTU262132 RDQ196642:RDQ262132 RNM196642:RNM262132 RXI196642:RXI262132 SHE196642:SHE262132 SRA196642:SRA262132 TAW196642:TAW262132 TKS196642:TKS262132 TUO196642:TUO262132 UEK196642:UEK262132 UOG196642:UOG262132 UYC196642:UYC262132 VHY196642:VHY262132 VRU196642:VRU262132 WBQ196642:WBQ262132 WLM196642:WLM262132 WVI196642:WVI262132 A262178:A327668 IW262178:IW327668 SS262178:SS327668 ACO262178:ACO327668 AMK262178:AMK327668 AWG262178:AWG327668 BGC262178:BGC327668 BPY262178:BPY327668 BZU262178:BZU327668 CJQ262178:CJQ327668 CTM262178:CTM327668 DDI262178:DDI327668 DNE262178:DNE327668 DXA262178:DXA327668 EGW262178:EGW327668 EQS262178:EQS327668 FAO262178:FAO327668 FKK262178:FKK327668 FUG262178:FUG327668 GEC262178:GEC327668 GNY262178:GNY327668 GXU262178:GXU327668 HHQ262178:HHQ327668 HRM262178:HRM327668 IBI262178:IBI327668 ILE262178:ILE327668 IVA262178:IVA327668 JEW262178:JEW327668 JOS262178:JOS327668 JYO262178:JYO327668 KIK262178:KIK327668 KSG262178:KSG327668 LCC262178:LCC327668 LLY262178:LLY327668 LVU262178:LVU327668 MFQ262178:MFQ327668 MPM262178:MPM327668 MZI262178:MZI327668 NJE262178:NJE327668 NTA262178:NTA327668 OCW262178:OCW327668 OMS262178:OMS327668 OWO262178:OWO327668 PGK262178:PGK327668 PQG262178:PQG327668 QAC262178:QAC327668 QJY262178:QJY327668 QTU262178:QTU327668 RDQ262178:RDQ327668 RNM262178:RNM327668 RXI262178:RXI327668 SHE262178:SHE327668 SRA262178:SRA327668 TAW262178:TAW327668 TKS262178:TKS327668 TUO262178:TUO327668 UEK262178:UEK327668 UOG262178:UOG327668 UYC262178:UYC327668 VHY262178:VHY327668 VRU262178:VRU327668 WBQ262178:WBQ327668 WLM262178:WLM327668 WVI262178:WVI327668 A327714:A393204 IW327714:IW393204 SS327714:SS393204 ACO327714:ACO393204 AMK327714:AMK393204 AWG327714:AWG393204 BGC327714:BGC393204 BPY327714:BPY393204 BZU327714:BZU393204 CJQ327714:CJQ393204 CTM327714:CTM393204 DDI327714:DDI393204 DNE327714:DNE393204 DXA327714:DXA393204 EGW327714:EGW393204 EQS327714:EQS393204 FAO327714:FAO393204 FKK327714:FKK393204 FUG327714:FUG393204 GEC327714:GEC393204 GNY327714:GNY393204 GXU327714:GXU393204 HHQ327714:HHQ393204 HRM327714:HRM393204 IBI327714:IBI393204 ILE327714:ILE393204 IVA327714:IVA393204 JEW327714:JEW393204 JOS327714:JOS393204 JYO327714:JYO393204 KIK327714:KIK393204 KSG327714:KSG393204 LCC327714:LCC393204 LLY327714:LLY393204 LVU327714:LVU393204 MFQ327714:MFQ393204 MPM327714:MPM393204 MZI327714:MZI393204 NJE327714:NJE393204 NTA327714:NTA393204 OCW327714:OCW393204 OMS327714:OMS393204 OWO327714:OWO393204 PGK327714:PGK393204 PQG327714:PQG393204 QAC327714:QAC393204 QJY327714:QJY393204 QTU327714:QTU393204 RDQ327714:RDQ393204 RNM327714:RNM393204 RXI327714:RXI393204 SHE327714:SHE393204 SRA327714:SRA393204 TAW327714:TAW393204 TKS327714:TKS393204 TUO327714:TUO393204 UEK327714:UEK393204 UOG327714:UOG393204 UYC327714:UYC393204 VHY327714:VHY393204 VRU327714:VRU393204 WBQ327714:WBQ393204 WLM327714:WLM393204 WVI327714:WVI393204 A393250:A458740 IW393250:IW458740 SS393250:SS458740 ACO393250:ACO458740 AMK393250:AMK458740 AWG393250:AWG458740 BGC393250:BGC458740 BPY393250:BPY458740 BZU393250:BZU458740 CJQ393250:CJQ458740 CTM393250:CTM458740 DDI393250:DDI458740 DNE393250:DNE458740 DXA393250:DXA458740 EGW393250:EGW458740 EQS393250:EQS458740 FAO393250:FAO458740 FKK393250:FKK458740 FUG393250:FUG458740 GEC393250:GEC458740 GNY393250:GNY458740 GXU393250:GXU458740 HHQ393250:HHQ458740 HRM393250:HRM458740 IBI393250:IBI458740 ILE393250:ILE458740 IVA393250:IVA458740 JEW393250:JEW458740 JOS393250:JOS458740 JYO393250:JYO458740 KIK393250:KIK458740 KSG393250:KSG458740 LCC393250:LCC458740 LLY393250:LLY458740 LVU393250:LVU458740 MFQ393250:MFQ458740 MPM393250:MPM458740 MZI393250:MZI458740 NJE393250:NJE458740 NTA393250:NTA458740 OCW393250:OCW458740 OMS393250:OMS458740 OWO393250:OWO458740 PGK393250:PGK458740 PQG393250:PQG458740 QAC393250:QAC458740 QJY393250:QJY458740 QTU393250:QTU458740 RDQ393250:RDQ458740 RNM393250:RNM458740 RXI393250:RXI458740 SHE393250:SHE458740 SRA393250:SRA458740 TAW393250:TAW458740 TKS393250:TKS458740 TUO393250:TUO458740 UEK393250:UEK458740 UOG393250:UOG458740 UYC393250:UYC458740 VHY393250:VHY458740 VRU393250:VRU458740 WBQ393250:WBQ458740 WLM393250:WLM458740 WVI393250:WVI458740 A458786:A524276 IW458786:IW524276 SS458786:SS524276 ACO458786:ACO524276 AMK458786:AMK524276 AWG458786:AWG524276 BGC458786:BGC524276 BPY458786:BPY524276 BZU458786:BZU524276 CJQ458786:CJQ524276 CTM458786:CTM524276 DDI458786:DDI524276 DNE458786:DNE524276 DXA458786:DXA524276 EGW458786:EGW524276 EQS458786:EQS524276 FAO458786:FAO524276 FKK458786:FKK524276 FUG458786:FUG524276 GEC458786:GEC524276 GNY458786:GNY524276 GXU458786:GXU524276 HHQ458786:HHQ524276 HRM458786:HRM524276 IBI458786:IBI524276 ILE458786:ILE524276 IVA458786:IVA524276 JEW458786:JEW524276 JOS458786:JOS524276 JYO458786:JYO524276 KIK458786:KIK524276 KSG458786:KSG524276 LCC458786:LCC524276 LLY458786:LLY524276 LVU458786:LVU524276 MFQ458786:MFQ524276 MPM458786:MPM524276 MZI458786:MZI524276 NJE458786:NJE524276 NTA458786:NTA524276 OCW458786:OCW524276 OMS458786:OMS524276 OWO458786:OWO524276 PGK458786:PGK524276 PQG458786:PQG524276 QAC458786:QAC524276 QJY458786:QJY524276 QTU458786:QTU524276 RDQ458786:RDQ524276 RNM458786:RNM524276 RXI458786:RXI524276 SHE458786:SHE524276 SRA458786:SRA524276 TAW458786:TAW524276 TKS458786:TKS524276 TUO458786:TUO524276 UEK458786:UEK524276 UOG458786:UOG524276 UYC458786:UYC524276 VHY458786:VHY524276 VRU458786:VRU524276 WBQ458786:WBQ524276 WLM458786:WLM524276 WVI458786:WVI524276 A524322:A589812 IW524322:IW589812 SS524322:SS589812 ACO524322:ACO589812 AMK524322:AMK589812 AWG524322:AWG589812 BGC524322:BGC589812 BPY524322:BPY589812 BZU524322:BZU589812 CJQ524322:CJQ589812 CTM524322:CTM589812 DDI524322:DDI589812 DNE524322:DNE589812 DXA524322:DXA589812 EGW524322:EGW589812 EQS524322:EQS589812 FAO524322:FAO589812 FKK524322:FKK589812 FUG524322:FUG589812 GEC524322:GEC589812 GNY524322:GNY589812 GXU524322:GXU589812 HHQ524322:HHQ589812 HRM524322:HRM589812 IBI524322:IBI589812 ILE524322:ILE589812 IVA524322:IVA589812 JEW524322:JEW589812 JOS524322:JOS589812 JYO524322:JYO589812 KIK524322:KIK589812 KSG524322:KSG589812 LCC524322:LCC589812 LLY524322:LLY589812 LVU524322:LVU589812 MFQ524322:MFQ589812 MPM524322:MPM589812 MZI524322:MZI589812 NJE524322:NJE589812 NTA524322:NTA589812 OCW524322:OCW589812 OMS524322:OMS589812 OWO524322:OWO589812 PGK524322:PGK589812 PQG524322:PQG589812 QAC524322:QAC589812 QJY524322:QJY589812 QTU524322:QTU589812 RDQ524322:RDQ589812 RNM524322:RNM589812 RXI524322:RXI589812 SHE524322:SHE589812 SRA524322:SRA589812 TAW524322:TAW589812 TKS524322:TKS589812 TUO524322:TUO589812 UEK524322:UEK589812 UOG524322:UOG589812 UYC524322:UYC589812 VHY524322:VHY589812 VRU524322:VRU589812 WBQ524322:WBQ589812 WLM524322:WLM589812 WVI524322:WVI589812 A589858:A655348 IW589858:IW655348 SS589858:SS655348 ACO589858:ACO655348 AMK589858:AMK655348 AWG589858:AWG655348 BGC589858:BGC655348 BPY589858:BPY655348 BZU589858:BZU655348 CJQ589858:CJQ655348 CTM589858:CTM655348 DDI589858:DDI655348 DNE589858:DNE655348 DXA589858:DXA655348 EGW589858:EGW655348 EQS589858:EQS655348 FAO589858:FAO655348 FKK589858:FKK655348 FUG589858:FUG655348 GEC589858:GEC655348 GNY589858:GNY655348 GXU589858:GXU655348 HHQ589858:HHQ655348 HRM589858:HRM655348 IBI589858:IBI655348 ILE589858:ILE655348 IVA589858:IVA655348 JEW589858:JEW655348 JOS589858:JOS655348 JYO589858:JYO655348 KIK589858:KIK655348 KSG589858:KSG655348 LCC589858:LCC655348 LLY589858:LLY655348 LVU589858:LVU655348 MFQ589858:MFQ655348 MPM589858:MPM655348 MZI589858:MZI655348 NJE589858:NJE655348 NTA589858:NTA655348 OCW589858:OCW655348 OMS589858:OMS655348 OWO589858:OWO655348 PGK589858:PGK655348 PQG589858:PQG655348 QAC589858:QAC655348 QJY589858:QJY655348 QTU589858:QTU655348 RDQ589858:RDQ655348 RNM589858:RNM655348 RXI589858:RXI655348 SHE589858:SHE655348 SRA589858:SRA655348 TAW589858:TAW655348 TKS589858:TKS655348 TUO589858:TUO655348 UEK589858:UEK655348 UOG589858:UOG655348 UYC589858:UYC655348 VHY589858:VHY655348 VRU589858:VRU655348 WBQ589858:WBQ655348 WLM589858:WLM655348 WVI589858:WVI655348 A655394:A720884 IW655394:IW720884 SS655394:SS720884 ACO655394:ACO720884 AMK655394:AMK720884 AWG655394:AWG720884 BGC655394:BGC720884 BPY655394:BPY720884 BZU655394:BZU720884 CJQ655394:CJQ720884 CTM655394:CTM720884 DDI655394:DDI720884 DNE655394:DNE720884 DXA655394:DXA720884 EGW655394:EGW720884 EQS655394:EQS720884 FAO655394:FAO720884 FKK655394:FKK720884 FUG655394:FUG720884 GEC655394:GEC720884 GNY655394:GNY720884 GXU655394:GXU720884 HHQ655394:HHQ720884 HRM655394:HRM720884 IBI655394:IBI720884 ILE655394:ILE720884 IVA655394:IVA720884 JEW655394:JEW720884 JOS655394:JOS720884 JYO655394:JYO720884 KIK655394:KIK720884 KSG655394:KSG720884 LCC655394:LCC720884 LLY655394:LLY720884 LVU655394:LVU720884 MFQ655394:MFQ720884 MPM655394:MPM720884 MZI655394:MZI720884 NJE655394:NJE720884 NTA655394:NTA720884 OCW655394:OCW720884 OMS655394:OMS720884 OWO655394:OWO720884 PGK655394:PGK720884 PQG655394:PQG720884 QAC655394:QAC720884 QJY655394:QJY720884 QTU655394:QTU720884 RDQ655394:RDQ720884 RNM655394:RNM720884 RXI655394:RXI720884 SHE655394:SHE720884 SRA655394:SRA720884 TAW655394:TAW720884 TKS655394:TKS720884 TUO655394:TUO720884 UEK655394:UEK720884 UOG655394:UOG720884 UYC655394:UYC720884 VHY655394:VHY720884 VRU655394:VRU720884 WBQ655394:WBQ720884 WLM655394:WLM720884 WVI655394:WVI720884 A720930:A786420 IW720930:IW786420 SS720930:SS786420 ACO720930:ACO786420 AMK720930:AMK786420 AWG720930:AWG786420 BGC720930:BGC786420 BPY720930:BPY786420 BZU720930:BZU786420 CJQ720930:CJQ786420 CTM720930:CTM786420 DDI720930:DDI786420 DNE720930:DNE786420 DXA720930:DXA786420 EGW720930:EGW786420 EQS720930:EQS786420 FAO720930:FAO786420 FKK720930:FKK786420 FUG720930:FUG786420 GEC720930:GEC786420 GNY720930:GNY786420 GXU720930:GXU786420 HHQ720930:HHQ786420 HRM720930:HRM786420 IBI720930:IBI786420 ILE720930:ILE786420 IVA720930:IVA786420 JEW720930:JEW786420 JOS720930:JOS786420 JYO720930:JYO786420 KIK720930:KIK786420 KSG720930:KSG786420 LCC720930:LCC786420 LLY720930:LLY786420 LVU720930:LVU786420 MFQ720930:MFQ786420 MPM720930:MPM786420 MZI720930:MZI786420 NJE720930:NJE786420 NTA720930:NTA786420 OCW720930:OCW786420 OMS720930:OMS786420 OWO720930:OWO786420 PGK720930:PGK786420 PQG720930:PQG786420 QAC720930:QAC786420 QJY720930:QJY786420 QTU720930:QTU786420 RDQ720930:RDQ786420 RNM720930:RNM786420 RXI720930:RXI786420 SHE720930:SHE786420 SRA720930:SRA786420 TAW720930:TAW786420 TKS720930:TKS786420 TUO720930:TUO786420 UEK720930:UEK786420 UOG720930:UOG786420 UYC720930:UYC786420 VHY720930:VHY786420 VRU720930:VRU786420 WBQ720930:WBQ786420 WLM720930:WLM786420 WVI720930:WVI786420 A786466:A851956 IW786466:IW851956 SS786466:SS851956 ACO786466:ACO851956 AMK786466:AMK851956 AWG786466:AWG851956 BGC786466:BGC851956 BPY786466:BPY851956 BZU786466:BZU851956 CJQ786466:CJQ851956 CTM786466:CTM851956 DDI786466:DDI851956 DNE786466:DNE851956 DXA786466:DXA851956 EGW786466:EGW851956 EQS786466:EQS851956 FAO786466:FAO851956 FKK786466:FKK851956 FUG786466:FUG851956 GEC786466:GEC851956 GNY786466:GNY851956 GXU786466:GXU851956 HHQ786466:HHQ851956 HRM786466:HRM851956 IBI786466:IBI851956 ILE786466:ILE851956 IVA786466:IVA851956 JEW786466:JEW851956 JOS786466:JOS851956 JYO786466:JYO851956 KIK786466:KIK851956 KSG786466:KSG851956 LCC786466:LCC851956 LLY786466:LLY851956 LVU786466:LVU851956 MFQ786466:MFQ851956 MPM786466:MPM851956 MZI786466:MZI851956 NJE786466:NJE851956 NTA786466:NTA851956 OCW786466:OCW851956 OMS786466:OMS851956 OWO786466:OWO851956 PGK786466:PGK851956 PQG786466:PQG851956 QAC786466:QAC851956 QJY786466:QJY851956 QTU786466:QTU851956 RDQ786466:RDQ851956 RNM786466:RNM851956 RXI786466:RXI851956 SHE786466:SHE851956 SRA786466:SRA851956 TAW786466:TAW851956 TKS786466:TKS851956 TUO786466:TUO851956 UEK786466:UEK851956 UOG786466:UOG851956 UYC786466:UYC851956 VHY786466:VHY851956 VRU786466:VRU851956 WBQ786466:WBQ851956 WLM786466:WLM851956 WVI786466:WVI851956 A852002:A917492 IW852002:IW917492 SS852002:SS917492 ACO852002:ACO917492 AMK852002:AMK917492 AWG852002:AWG917492 BGC852002:BGC917492 BPY852002:BPY917492 BZU852002:BZU917492 CJQ852002:CJQ917492 CTM852002:CTM917492 DDI852002:DDI917492 DNE852002:DNE917492 DXA852002:DXA917492 EGW852002:EGW917492 EQS852002:EQS917492 FAO852002:FAO917492 FKK852002:FKK917492 FUG852002:FUG917492 GEC852002:GEC917492 GNY852002:GNY917492 GXU852002:GXU917492 HHQ852002:HHQ917492 HRM852002:HRM917492 IBI852002:IBI917492 ILE852002:ILE917492 IVA852002:IVA917492 JEW852002:JEW917492 JOS852002:JOS917492 JYO852002:JYO917492 KIK852002:KIK917492 KSG852002:KSG917492 LCC852002:LCC917492 LLY852002:LLY917492 LVU852002:LVU917492 MFQ852002:MFQ917492 MPM852002:MPM917492 MZI852002:MZI917492 NJE852002:NJE917492 NTA852002:NTA917492 OCW852002:OCW917492 OMS852002:OMS917492 OWO852002:OWO917492 PGK852002:PGK917492 PQG852002:PQG917492 QAC852002:QAC917492 QJY852002:QJY917492 QTU852002:QTU917492 RDQ852002:RDQ917492 RNM852002:RNM917492 RXI852002:RXI917492 SHE852002:SHE917492 SRA852002:SRA917492 TAW852002:TAW917492 TKS852002:TKS917492 TUO852002:TUO917492 UEK852002:UEK917492 UOG852002:UOG917492 UYC852002:UYC917492 VHY852002:VHY917492 VRU852002:VRU917492 WBQ852002:WBQ917492 WLM852002:WLM917492 WVI852002:WVI917492 A917538:A983028 IW917538:IW983028 SS917538:SS983028 ACO917538:ACO983028 AMK917538:AMK983028 AWG917538:AWG983028 BGC917538:BGC983028 BPY917538:BPY983028 BZU917538:BZU983028 CJQ917538:CJQ983028 CTM917538:CTM983028 DDI917538:DDI983028 DNE917538:DNE983028 DXA917538:DXA983028 EGW917538:EGW983028 EQS917538:EQS983028 FAO917538:FAO983028 FKK917538:FKK983028 FUG917538:FUG983028 GEC917538:GEC983028 GNY917538:GNY983028 GXU917538:GXU983028 HHQ917538:HHQ983028 HRM917538:HRM983028 IBI917538:IBI983028 ILE917538:ILE983028 IVA917538:IVA983028 JEW917538:JEW983028 JOS917538:JOS983028 JYO917538:JYO983028 KIK917538:KIK983028 KSG917538:KSG983028 LCC917538:LCC983028 LLY917538:LLY983028 LVU917538:LVU983028 MFQ917538:MFQ983028 MPM917538:MPM983028 MZI917538:MZI983028 NJE917538:NJE983028 NTA917538:NTA983028 OCW917538:OCW983028 OMS917538:OMS983028 OWO917538:OWO983028 PGK917538:PGK983028 PQG917538:PQG983028 QAC917538:QAC983028 QJY917538:QJY983028 QTU917538:QTU983028 RDQ917538:RDQ983028 RNM917538:RNM983028 RXI917538:RXI983028 SHE917538:SHE983028 SRA917538:SRA983028 TAW917538:TAW983028 TKS917538:TKS983028 TUO917538:TUO983028 UEK917538:UEK983028 UOG917538:UOG983028 UYC917538:UYC983028 VHY917538:VHY983028 VRU917538:VRU983028 WBQ917538:WBQ983028 WLM917538:WLM983028 WVI917538:WVI983028 A983074:A1048576 IW983074:IW1048576 SS983074:SS1048576 ACO983074:ACO1048576 AMK983074:AMK1048576 AWG983074:AWG1048576 BGC983074:BGC1048576 BPY983074:BPY1048576 BZU983074:BZU1048576 CJQ983074:CJQ1048576 CTM983074:CTM1048576 DDI983074:DDI1048576 DNE983074:DNE1048576 DXA983074:DXA1048576 EGW983074:EGW1048576 EQS983074:EQS1048576 FAO983074:FAO1048576 FKK983074:FKK1048576 FUG983074:FUG1048576 GEC983074:GEC1048576 GNY983074:GNY1048576 GXU983074:GXU1048576 HHQ983074:HHQ1048576 HRM983074:HRM1048576 IBI983074:IBI1048576 ILE983074:ILE1048576 IVA983074:IVA1048576 JEW983074:JEW1048576 JOS983074:JOS1048576 JYO983074:JYO1048576 KIK983074:KIK1048576 KSG983074:KSG1048576 LCC983074:LCC1048576 LLY983074:LLY1048576 LVU983074:LVU1048576 MFQ983074:MFQ1048576 MPM983074:MPM1048576 MZI983074:MZI1048576 NJE983074:NJE1048576 NTA983074:NTA1048576 OCW983074:OCW1048576 OMS983074:OMS1048576 OWO983074:OWO1048576 PGK983074:PGK1048576 PQG983074:PQG1048576 QAC983074:QAC1048576 QJY983074:QJY1048576 QTU983074:QTU1048576 RDQ983074:RDQ1048576 RNM983074:RNM1048576 RXI983074:RXI1048576 SHE983074:SHE1048576 SRA983074:SRA1048576 TAW983074:TAW1048576 TKS983074:TKS1048576 TUO983074:TUO1048576 UEK983074:UEK1048576 UOG983074:UOG1048576 UYC983074:UYC1048576 VHY983074:VHY1048576 VRU983074:VRU1048576 WBQ983074:WBQ1048576 WLM983074:WLM1048576 WVI983074:WVI1048576 A8:A31 IW8:IW31 SS8:SS31 ACO8:ACO31 AMK8:AMK31 AWG8:AWG31 BGC8:BGC31 BPY8:BPY31 BZU8:BZU31 CJQ8:CJQ31 CTM8:CTM31 DDI8:DDI31 DNE8:DNE31 DXA8:DXA31 EGW8:EGW31 EQS8:EQS31 FAO8:FAO31 FKK8:FKK31 FUG8:FUG31 GEC8:GEC31 GNY8:GNY31 GXU8:GXU31 HHQ8:HHQ31 HRM8:HRM31 IBI8:IBI31 ILE8:ILE31 IVA8:IVA31 JEW8:JEW31 JOS8:JOS31 JYO8:JYO31 KIK8:KIK31 KSG8:KSG31 LCC8:LCC31 LLY8:LLY31 LVU8:LVU31 MFQ8:MFQ31 MPM8:MPM31 MZI8:MZI31 NJE8:NJE31 NTA8:NTA31 OCW8:OCW31 OMS8:OMS31 OWO8:OWO31 PGK8:PGK31 PQG8:PQG31 QAC8:QAC31 QJY8:QJY31 QTU8:QTU31 RDQ8:RDQ31 RNM8:RNM31 RXI8:RXI31 SHE8:SHE31 SRA8:SRA31 TAW8:TAW31 TKS8:TKS31 TUO8:TUO31 UEK8:UEK31 UOG8:UOG31 UYC8:UYC31 VHY8:VHY31 VRU8:VRU31 WBQ8:WBQ31 WLM8:WLM31 WVI8:WVI31" xr:uid="{00000000-0002-0000-0300-000000000000}">
      <formula1>$I$8:$I$14</formula1>
    </dataValidation>
  </dataValidations>
  <pageMargins left="0.70866141732283472" right="0.70866141732283472" top="0.28999999999999998" bottom="0.23" header="0.31496062992125984" footer="0.31496062992125984"/>
  <pageSetup paperSize="9" scale="4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D74"/>
  <sheetViews>
    <sheetView topLeftCell="A37" workbookViewId="0">
      <selection activeCell="C61" sqref="C61"/>
    </sheetView>
  </sheetViews>
  <sheetFormatPr baseColWidth="10" defaultColWidth="11.42578125" defaultRowHeight="15"/>
  <cols>
    <col min="2" max="2" width="63.28515625" customWidth="1"/>
    <col min="3" max="3" width="20.140625" customWidth="1"/>
    <col min="4" max="4" width="27" customWidth="1"/>
  </cols>
  <sheetData>
    <row r="1" spans="1:4">
      <c r="A1" s="6" t="s">
        <v>23</v>
      </c>
      <c r="B1" s="6" t="s">
        <v>22</v>
      </c>
      <c r="C1" s="6" t="s">
        <v>24</v>
      </c>
      <c r="D1" s="6" t="s">
        <v>21</v>
      </c>
    </row>
    <row r="2" spans="1:4">
      <c r="A2" s="7" t="s">
        <v>26</v>
      </c>
      <c r="B2" s="7" t="s">
        <v>25</v>
      </c>
      <c r="C2" s="7">
        <v>550149</v>
      </c>
      <c r="D2" s="7">
        <v>1</v>
      </c>
    </row>
    <row r="3" spans="1:4">
      <c r="A3" s="30" t="s">
        <v>51</v>
      </c>
      <c r="B3" s="30" t="s">
        <v>50</v>
      </c>
      <c r="C3" s="30" t="s">
        <v>51</v>
      </c>
      <c r="D3" s="7">
        <v>2</v>
      </c>
    </row>
    <row r="4" spans="1:4">
      <c r="A4" s="30" t="s">
        <v>51</v>
      </c>
      <c r="B4" s="30" t="s">
        <v>50</v>
      </c>
      <c r="C4" s="30" t="s">
        <v>51</v>
      </c>
      <c r="D4" s="7">
        <v>3</v>
      </c>
    </row>
    <row r="5" spans="1:4">
      <c r="A5" s="30" t="s">
        <v>51</v>
      </c>
      <c r="B5" s="30" t="s">
        <v>50</v>
      </c>
      <c r="C5" s="30" t="s">
        <v>51</v>
      </c>
      <c r="D5" s="7">
        <v>4</v>
      </c>
    </row>
    <row r="6" spans="1:4">
      <c r="A6" s="7" t="s">
        <v>92</v>
      </c>
      <c r="B6" s="7" t="s">
        <v>27</v>
      </c>
      <c r="C6" s="7">
        <v>1284081</v>
      </c>
      <c r="D6" s="7">
        <v>5</v>
      </c>
    </row>
    <row r="7" spans="1:4">
      <c r="A7" s="30" t="s">
        <v>51</v>
      </c>
      <c r="B7" s="30" t="s">
        <v>50</v>
      </c>
      <c r="C7" s="30" t="s">
        <v>51</v>
      </c>
      <c r="D7" s="7">
        <v>6</v>
      </c>
    </row>
    <row r="8" spans="1:4">
      <c r="A8" s="7" t="s">
        <v>29</v>
      </c>
      <c r="B8" s="7" t="s">
        <v>28</v>
      </c>
      <c r="C8" s="7">
        <v>1824039</v>
      </c>
      <c r="D8" s="7">
        <v>7</v>
      </c>
    </row>
    <row r="9" spans="1:4">
      <c r="A9" s="7" t="s">
        <v>82</v>
      </c>
      <c r="B9" s="7" t="s">
        <v>30</v>
      </c>
      <c r="C9" s="7">
        <v>46304</v>
      </c>
      <c r="D9" s="7">
        <v>8</v>
      </c>
    </row>
    <row r="10" spans="1:4">
      <c r="A10" s="64" t="s">
        <v>32</v>
      </c>
      <c r="B10" s="64" t="s">
        <v>241</v>
      </c>
      <c r="C10" s="64">
        <v>59772</v>
      </c>
      <c r="D10" s="64">
        <v>9</v>
      </c>
    </row>
    <row r="11" spans="1:4">
      <c r="A11" s="30" t="s">
        <v>51</v>
      </c>
      <c r="B11" s="30" t="s">
        <v>50</v>
      </c>
      <c r="C11" s="30" t="s">
        <v>51</v>
      </c>
      <c r="D11" s="7">
        <v>10</v>
      </c>
    </row>
    <row r="12" spans="1:4">
      <c r="A12" s="30" t="s">
        <v>51</v>
      </c>
      <c r="B12" s="30" t="s">
        <v>50</v>
      </c>
      <c r="C12" s="30" t="s">
        <v>51</v>
      </c>
      <c r="D12" s="7">
        <v>11</v>
      </c>
    </row>
    <row r="13" spans="1:4">
      <c r="A13" s="30" t="s">
        <v>51</v>
      </c>
      <c r="B13" s="30" t="s">
        <v>50</v>
      </c>
      <c r="C13" s="30" t="s">
        <v>51</v>
      </c>
      <c r="D13" s="7">
        <v>12</v>
      </c>
    </row>
    <row r="14" spans="1:4">
      <c r="A14" s="30" t="s">
        <v>51</v>
      </c>
      <c r="B14" s="30" t="s">
        <v>50</v>
      </c>
      <c r="C14" s="30" t="s">
        <v>51</v>
      </c>
      <c r="D14" s="7">
        <v>13</v>
      </c>
    </row>
    <row r="15" spans="1:4">
      <c r="A15" s="7" t="s">
        <v>34</v>
      </c>
      <c r="B15" s="7" t="s">
        <v>33</v>
      </c>
      <c r="C15" s="7">
        <v>1101369</v>
      </c>
      <c r="D15" s="7">
        <v>14</v>
      </c>
    </row>
    <row r="16" spans="1:4">
      <c r="A16" s="7" t="s">
        <v>36</v>
      </c>
      <c r="B16" s="8" t="s">
        <v>35</v>
      </c>
      <c r="C16" s="7">
        <v>1654794</v>
      </c>
      <c r="D16" s="7">
        <v>15</v>
      </c>
    </row>
    <row r="17" spans="1:4">
      <c r="A17" s="7" t="s">
        <v>38</v>
      </c>
      <c r="B17" s="7" t="s">
        <v>37</v>
      </c>
      <c r="C17" s="7">
        <v>1200734</v>
      </c>
      <c r="D17" s="7">
        <v>16</v>
      </c>
    </row>
    <row r="18" spans="1:4">
      <c r="A18" s="7" t="s">
        <v>39</v>
      </c>
      <c r="B18" s="7" t="s">
        <v>235</v>
      </c>
      <c r="C18" s="7">
        <v>9534</v>
      </c>
      <c r="D18" s="7">
        <v>17</v>
      </c>
    </row>
    <row r="19" spans="1:4">
      <c r="A19" s="7" t="s">
        <v>41</v>
      </c>
      <c r="B19" s="7" t="s">
        <v>40</v>
      </c>
      <c r="C19" s="7">
        <v>577757</v>
      </c>
      <c r="D19" s="7">
        <v>18</v>
      </c>
    </row>
    <row r="20" spans="1:4">
      <c r="A20" s="7" t="s">
        <v>43</v>
      </c>
      <c r="B20" s="7" t="s">
        <v>42</v>
      </c>
      <c r="C20" s="7">
        <v>1179779</v>
      </c>
      <c r="D20" s="7">
        <v>19</v>
      </c>
    </row>
    <row r="21" spans="1:4">
      <c r="A21" s="7" t="s">
        <v>45</v>
      </c>
      <c r="B21" s="7" t="s">
        <v>44</v>
      </c>
      <c r="C21" s="7">
        <v>57107</v>
      </c>
      <c r="D21" s="7">
        <v>20</v>
      </c>
    </row>
    <row r="22" spans="1:4">
      <c r="A22" s="7" t="s">
        <v>47</v>
      </c>
      <c r="B22" s="7" t="s">
        <v>46</v>
      </c>
      <c r="C22" s="7">
        <v>1241982</v>
      </c>
      <c r="D22" s="7">
        <v>21</v>
      </c>
    </row>
    <row r="23" spans="1:4">
      <c r="A23" s="7" t="s">
        <v>48</v>
      </c>
      <c r="B23" s="7" t="s">
        <v>183</v>
      </c>
      <c r="C23" s="7">
        <v>7682</v>
      </c>
      <c r="D23" s="7">
        <v>22</v>
      </c>
    </row>
    <row r="24" spans="1:4">
      <c r="A24" s="7" t="s">
        <v>49</v>
      </c>
      <c r="B24" s="7" t="s">
        <v>237</v>
      </c>
      <c r="C24" s="7">
        <v>57219</v>
      </c>
      <c r="D24" s="7">
        <v>23</v>
      </c>
    </row>
    <row r="25" spans="1:4">
      <c r="A25" s="30" t="s">
        <v>51</v>
      </c>
      <c r="B25" s="30" t="s">
        <v>50</v>
      </c>
      <c r="C25" s="30" t="s">
        <v>51</v>
      </c>
      <c r="D25" s="7">
        <v>24</v>
      </c>
    </row>
    <row r="26" spans="1:4">
      <c r="A26" s="30" t="s">
        <v>51</v>
      </c>
      <c r="B26" s="30" t="s">
        <v>50</v>
      </c>
      <c r="C26" s="30" t="s">
        <v>51</v>
      </c>
      <c r="D26" s="7">
        <v>25</v>
      </c>
    </row>
    <row r="27" spans="1:4">
      <c r="A27" s="7" t="s">
        <v>53</v>
      </c>
      <c r="B27" s="7" t="s">
        <v>52</v>
      </c>
      <c r="C27" s="7">
        <v>41155</v>
      </c>
      <c r="D27" s="7">
        <v>26</v>
      </c>
    </row>
    <row r="28" spans="1:4">
      <c r="A28" s="7" t="s">
        <v>54</v>
      </c>
      <c r="B28" s="7" t="s">
        <v>184</v>
      </c>
      <c r="C28" s="7">
        <v>558401</v>
      </c>
      <c r="D28" s="7">
        <v>27</v>
      </c>
    </row>
    <row r="29" spans="1:4">
      <c r="A29" s="7" t="s">
        <v>56</v>
      </c>
      <c r="B29" s="7" t="s">
        <v>55</v>
      </c>
      <c r="C29" s="7">
        <v>1244222</v>
      </c>
      <c r="D29" s="7">
        <v>28</v>
      </c>
    </row>
    <row r="30" spans="1:4">
      <c r="A30" s="7" t="s">
        <v>83</v>
      </c>
      <c r="B30" s="7" t="s">
        <v>57</v>
      </c>
      <c r="C30" s="7">
        <v>1750830</v>
      </c>
      <c r="D30" s="7">
        <v>29</v>
      </c>
    </row>
    <row r="31" spans="1:4">
      <c r="A31" s="7" t="s">
        <v>59</v>
      </c>
      <c r="B31" s="7" t="s">
        <v>58</v>
      </c>
      <c r="C31" s="7">
        <v>64058</v>
      </c>
      <c r="D31" s="7">
        <v>30</v>
      </c>
    </row>
    <row r="32" spans="1:4">
      <c r="A32" s="7" t="s">
        <v>60</v>
      </c>
      <c r="B32" s="7" t="s">
        <v>174</v>
      </c>
      <c r="C32" s="7">
        <v>209526</v>
      </c>
      <c r="D32" s="7">
        <v>31</v>
      </c>
    </row>
    <row r="33" spans="1:4">
      <c r="A33" s="7" t="s">
        <v>93</v>
      </c>
      <c r="B33" s="7" t="s">
        <v>185</v>
      </c>
      <c r="C33" s="7">
        <v>1175450</v>
      </c>
      <c r="D33" s="7">
        <v>32</v>
      </c>
    </row>
    <row r="34" spans="1:4">
      <c r="A34" s="30" t="s">
        <v>51</v>
      </c>
      <c r="B34" s="30" t="s">
        <v>50</v>
      </c>
      <c r="C34" s="30" t="s">
        <v>51</v>
      </c>
      <c r="D34" s="7">
        <v>33</v>
      </c>
    </row>
    <row r="35" spans="1:4">
      <c r="A35" s="7" t="s">
        <v>84</v>
      </c>
      <c r="B35" s="7" t="s">
        <v>61</v>
      </c>
      <c r="C35" s="7">
        <v>256143</v>
      </c>
      <c r="D35" s="7">
        <v>34</v>
      </c>
    </row>
    <row r="36" spans="1:4">
      <c r="A36" s="7" t="s">
        <v>63</v>
      </c>
      <c r="B36" s="7" t="s">
        <v>62</v>
      </c>
      <c r="C36" s="7">
        <v>280769</v>
      </c>
      <c r="D36" s="7">
        <v>35</v>
      </c>
    </row>
    <row r="37" spans="1:4">
      <c r="A37" s="7" t="s">
        <v>65</v>
      </c>
      <c r="B37" s="7" t="s">
        <v>64</v>
      </c>
      <c r="C37" s="7">
        <v>556710</v>
      </c>
      <c r="D37" s="7">
        <v>36</v>
      </c>
    </row>
    <row r="38" spans="1:4">
      <c r="A38" s="7" t="s">
        <v>67</v>
      </c>
      <c r="B38" s="7" t="s">
        <v>66</v>
      </c>
      <c r="C38" s="7">
        <v>1173417</v>
      </c>
      <c r="D38" s="7">
        <v>37</v>
      </c>
    </row>
    <row r="39" spans="1:4">
      <c r="A39" s="30" t="s">
        <v>51</v>
      </c>
      <c r="B39" s="30" t="s">
        <v>50</v>
      </c>
      <c r="C39" s="30" t="s">
        <v>51</v>
      </c>
      <c r="D39" s="7">
        <v>38</v>
      </c>
    </row>
    <row r="40" spans="1:4">
      <c r="A40" s="7" t="s">
        <v>51</v>
      </c>
      <c r="B40" s="7" t="s">
        <v>50</v>
      </c>
      <c r="C40" s="7" t="s">
        <v>51</v>
      </c>
      <c r="D40" s="7">
        <v>39</v>
      </c>
    </row>
    <row r="41" spans="1:4">
      <c r="A41" s="30" t="s">
        <v>51</v>
      </c>
      <c r="B41" s="30" t="s">
        <v>50</v>
      </c>
      <c r="C41" s="30" t="s">
        <v>51</v>
      </c>
      <c r="D41" s="7">
        <v>40</v>
      </c>
    </row>
    <row r="42" spans="1:4">
      <c r="A42" s="30" t="s">
        <v>51</v>
      </c>
      <c r="B42" s="30" t="s">
        <v>50</v>
      </c>
      <c r="C42" s="30" t="s">
        <v>51</v>
      </c>
      <c r="D42" s="7">
        <v>41</v>
      </c>
    </row>
    <row r="43" spans="1:4">
      <c r="A43" s="30" t="s">
        <v>51</v>
      </c>
      <c r="B43" s="30" t="s">
        <v>50</v>
      </c>
      <c r="C43" s="30" t="s">
        <v>51</v>
      </c>
      <c r="D43" s="7">
        <v>42</v>
      </c>
    </row>
    <row r="44" spans="1:4">
      <c r="A44" s="7" t="s">
        <v>51</v>
      </c>
      <c r="B44" s="9" t="s">
        <v>50</v>
      </c>
      <c r="C44" s="7" t="s">
        <v>51</v>
      </c>
      <c r="D44" s="7">
        <v>43</v>
      </c>
    </row>
    <row r="45" spans="1:4">
      <c r="A45" s="7" t="s">
        <v>69</v>
      </c>
      <c r="B45" s="7" t="s">
        <v>68</v>
      </c>
      <c r="C45" s="7">
        <v>56716</v>
      </c>
      <c r="D45" s="7">
        <v>44</v>
      </c>
    </row>
    <row r="46" spans="1:4">
      <c r="A46" s="7" t="s">
        <v>71</v>
      </c>
      <c r="B46" s="7" t="s">
        <v>70</v>
      </c>
      <c r="C46" s="7">
        <v>471260</v>
      </c>
      <c r="D46" s="7">
        <v>45</v>
      </c>
    </row>
    <row r="47" spans="1:4">
      <c r="A47" s="7" t="s">
        <v>51</v>
      </c>
      <c r="B47" s="7" t="s">
        <v>50</v>
      </c>
      <c r="C47" s="7" t="s">
        <v>51</v>
      </c>
      <c r="D47" s="7">
        <v>46</v>
      </c>
    </row>
    <row r="48" spans="1:4">
      <c r="A48" s="7" t="s">
        <v>72</v>
      </c>
      <c r="B48" s="7" t="s">
        <v>234</v>
      </c>
      <c r="C48" s="7">
        <v>27630</v>
      </c>
      <c r="D48" s="7">
        <v>47</v>
      </c>
    </row>
    <row r="49" spans="1:4">
      <c r="A49" s="7" t="s">
        <v>73</v>
      </c>
      <c r="B49" s="7" t="s">
        <v>236</v>
      </c>
      <c r="C49" s="7">
        <v>216741</v>
      </c>
      <c r="D49" s="7">
        <v>48</v>
      </c>
    </row>
    <row r="50" spans="1:4">
      <c r="A50" s="7" t="s">
        <v>178</v>
      </c>
      <c r="B50" s="7" t="s">
        <v>179</v>
      </c>
      <c r="C50" s="7">
        <v>1935364</v>
      </c>
      <c r="D50" s="7">
        <v>53</v>
      </c>
    </row>
    <row r="51" spans="1:4">
      <c r="A51" s="7" t="s">
        <v>177</v>
      </c>
      <c r="B51" s="7" t="s">
        <v>175</v>
      </c>
      <c r="C51" s="7">
        <v>2133492</v>
      </c>
      <c r="D51" s="7">
        <v>58</v>
      </c>
    </row>
    <row r="52" spans="1:4">
      <c r="A52" s="7" t="s">
        <v>176</v>
      </c>
      <c r="B52" s="7" t="s">
        <v>238</v>
      </c>
      <c r="C52" s="7">
        <v>2177725</v>
      </c>
      <c r="D52" s="7">
        <v>59</v>
      </c>
    </row>
    <row r="53" spans="1:4">
      <c r="A53" s="7" t="s">
        <v>186</v>
      </c>
      <c r="B53" s="7" t="s">
        <v>31</v>
      </c>
      <c r="C53" s="7">
        <v>2264009</v>
      </c>
      <c r="D53" s="7">
        <v>60</v>
      </c>
    </row>
    <row r="54" spans="1:4">
      <c r="A54" s="7" t="s">
        <v>187</v>
      </c>
      <c r="B54" s="7" t="s">
        <v>188</v>
      </c>
      <c r="C54" s="7">
        <v>2272144</v>
      </c>
      <c r="D54" s="7">
        <v>63</v>
      </c>
    </row>
    <row r="55" spans="1:4">
      <c r="A55" s="7" t="s">
        <v>189</v>
      </c>
      <c r="B55" s="7" t="s">
        <v>190</v>
      </c>
      <c r="C55" s="7">
        <v>2325150</v>
      </c>
      <c r="D55" s="7">
        <v>64</v>
      </c>
    </row>
    <row r="56" spans="1:4">
      <c r="A56" s="65" t="s">
        <v>239</v>
      </c>
      <c r="B56" t="s">
        <v>242</v>
      </c>
      <c r="C56">
        <v>2555928</v>
      </c>
      <c r="D56">
        <v>65</v>
      </c>
    </row>
    <row r="57" spans="1:4">
      <c r="A57" t="s">
        <v>169</v>
      </c>
      <c r="B57" t="s">
        <v>170</v>
      </c>
      <c r="C57">
        <v>1440373</v>
      </c>
      <c r="D57" t="s">
        <v>240</v>
      </c>
    </row>
    <row r="58" spans="1:4">
      <c r="A58" t="s">
        <v>243</v>
      </c>
      <c r="B58" t="s">
        <v>244</v>
      </c>
      <c r="C58">
        <v>2752347</v>
      </c>
      <c r="D58">
        <v>37</v>
      </c>
    </row>
    <row r="59" spans="1:4">
      <c r="A59" t="s">
        <v>246</v>
      </c>
      <c r="B59" t="s">
        <v>245</v>
      </c>
      <c r="C59">
        <v>2822006</v>
      </c>
      <c r="D59">
        <v>67</v>
      </c>
    </row>
    <row r="62" spans="1:4">
      <c r="A62" s="22" t="s">
        <v>130</v>
      </c>
    </row>
    <row r="63" spans="1:4">
      <c r="A63" s="22">
        <v>1</v>
      </c>
    </row>
    <row r="64" spans="1:4">
      <c r="A64" s="22">
        <v>2</v>
      </c>
    </row>
    <row r="65" spans="1:1">
      <c r="A65" s="22">
        <v>3</v>
      </c>
    </row>
    <row r="66" spans="1:1">
      <c r="A66" s="22">
        <v>4</v>
      </c>
    </row>
    <row r="67" spans="1:1">
      <c r="A67" s="22">
        <v>5</v>
      </c>
    </row>
    <row r="68" spans="1:1">
      <c r="A68" s="22">
        <v>6</v>
      </c>
    </row>
    <row r="69" spans="1:1">
      <c r="A69" s="22">
        <v>7</v>
      </c>
    </row>
    <row r="70" spans="1:1">
      <c r="A70" s="22">
        <v>8</v>
      </c>
    </row>
    <row r="71" spans="1:1">
      <c r="A71" s="22">
        <v>9</v>
      </c>
    </row>
    <row r="72" spans="1:1">
      <c r="A72" s="22">
        <v>10</v>
      </c>
    </row>
    <row r="73" spans="1:1">
      <c r="A73" s="22">
        <v>11</v>
      </c>
    </row>
    <row r="74" spans="1:1">
      <c r="A74" s="22">
        <v>12</v>
      </c>
    </row>
  </sheetData>
  <sheetProtection selectLockedCells="1" selectUnlockedCells="1"/>
  <autoFilter ref="A1:D59" xr:uid="{00000000-0009-0000-0000-000004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PLA TRESORERIA 2026</vt:lpstr>
      <vt:lpstr>II.PROVEÏDORS</vt:lpstr>
      <vt:lpstr>III.DESPESA FINANCERA</vt:lpstr>
      <vt:lpstr>IV.ALTRES PAGAMENTS</vt:lpstr>
      <vt:lpstr>NIF-CREDITOR</vt:lpstr>
      <vt:lpstr>II.PROVEÏDORS!Área_de_impresión</vt:lpstr>
      <vt:lpstr>'PLA TRESORERIA 2026'!Área_de_impresión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</dc:creator>
  <cp:lastModifiedBy>Damaso Antonio Ybañez Bosch</cp:lastModifiedBy>
  <cp:lastPrinted>2018-05-04T08:31:24Z</cp:lastPrinted>
  <dcterms:created xsi:type="dcterms:W3CDTF">2014-11-18T11:59:24Z</dcterms:created>
  <dcterms:modified xsi:type="dcterms:W3CDTF">2026-04-29T11:07:05Z</dcterms:modified>
</cp:coreProperties>
</file>