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G:\SERVEI UNIVERSITAT\Ajudes formació professorat universitari\"/>
    </mc:Choice>
  </mc:AlternateContent>
  <xr:revisionPtr revIDLastSave="0" documentId="13_ncr:1_{49825304-B74E-497A-8936-62F4D06ED51C}" xr6:coauthVersionLast="47" xr6:coauthVersionMax="47" xr10:uidLastSave="{00000000-0000-0000-0000-000000000000}"/>
  <bookViews>
    <workbookView xWindow="-120" yWindow="-120" windowWidth="29040" windowHeight="15840" tabRatio="655" activeTab="1" xr2:uid="{00000000-000D-0000-FFFF-FFFF00000000}"/>
  </bookViews>
  <sheets>
    <sheet name="Pàgina 1 - Declaració" sheetId="1" r:id="rId1"/>
    <sheet name="Pàgina 3 - Relació despeses" sheetId="3" r:id="rId2"/>
    <sheet name="J.Pagaments" sheetId="4" state="hidden" r:id="rId3"/>
  </sheets>
  <externalReferences>
    <externalReference r:id="rId4"/>
  </externalReferences>
  <definedNames>
    <definedName name="_xlnm._FilterDatabase" localSheetId="2" hidden="1">J.Pagaments!$A$22:$R$42</definedName>
    <definedName name="_xlnm.Print_Area" localSheetId="1">'Pàgina 3 - Relació despeses'!$A$1:$L$60</definedName>
    <definedName name="Concepte">'Pàgina 3 - Relació despeses'!#REF!</definedName>
    <definedName name="Nòmina">'Pàgina 3 - Relació despeses'!#REF!</definedName>
    <definedName name="TipoDocumento">[1]Datos!$B$10:$B$12</definedName>
  </definedName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3" l="1"/>
  <c r="D42" i="3"/>
  <c r="D17" i="3"/>
  <c r="I48" i="3"/>
  <c r="I49" i="3" s="1"/>
  <c r="J40" i="3" l="1"/>
  <c r="D46" i="3" s="1"/>
  <c r="D47" i="3" s="1"/>
  <c r="E40" i="3"/>
  <c r="D44" i="3" s="1"/>
  <c r="I40" i="3"/>
  <c r="I43" i="3" l="1"/>
</calcChain>
</file>

<file path=xl/sharedStrings.xml><?xml version="1.0" encoding="utf-8"?>
<sst xmlns="http://schemas.openxmlformats.org/spreadsheetml/2006/main" count="310" uniqueCount="150">
  <si>
    <t>Núm. d’expedient</t>
  </si>
  <si>
    <t>Exercici o exercicis pressupostaris</t>
  </si>
  <si>
    <t>Partida pressupostària</t>
  </si>
  <si>
    <t>Beneficiari</t>
  </si>
  <si>
    <t>UNIVERSITAT DE LES ILLES BALEARS</t>
  </si>
  <si>
    <t>NIF</t>
  </si>
  <si>
    <t>Q0718001A</t>
  </si>
  <si>
    <t>Concepte</t>
  </si>
  <si>
    <t>Data de concessió</t>
  </si>
  <si>
    <t xml:space="preserve">Data de justificació </t>
  </si>
  <si>
    <t>Declar que:</t>
  </si>
  <si>
    <r>
      <rPr>
        <i/>
        <sz val="9"/>
        <color indexed="8"/>
        <rFont val="LegacySanITCBoo"/>
        <family val="2"/>
      </rPr>
      <t>a</t>
    </r>
    <r>
      <rPr>
        <sz val="9"/>
        <color indexed="8"/>
        <rFont val="LegacySanITCBoo"/>
        <family val="2"/>
      </rPr>
      <t>) Aquest compte justificatiu inclou la realització completa de l'activitat subvencionada i conté la totalitat dels justificants imputables al projecte subvencionat.</t>
    </r>
  </si>
  <si>
    <r>
      <rPr>
        <i/>
        <sz val="9"/>
        <color indexed="8"/>
        <rFont val="LegacySanITCBoo"/>
        <family val="2"/>
      </rPr>
      <t>b</t>
    </r>
    <r>
      <rPr>
        <sz val="9"/>
        <color indexed="8"/>
        <rFont val="LegacySanITCBoo"/>
        <family val="2"/>
      </rPr>
      <t>) Totes les dades contingudes en aquest compte justificatiu són vertaderes i correctes.</t>
    </r>
  </si>
  <si>
    <r>
      <rPr>
        <i/>
        <sz val="9"/>
        <color indexed="8"/>
        <rFont val="LegacySanITCBoo"/>
        <family val="2"/>
      </rPr>
      <t>c</t>
    </r>
    <r>
      <rPr>
        <sz val="9"/>
        <color indexed="8"/>
        <rFont val="LegacySanITCBoo"/>
        <family val="2"/>
      </rPr>
      <t>) Els justificants originals de despeses, ingressos, cobraments i pagaments que s'hi detallen estan custodiats sota la meva responsabilitat.</t>
    </r>
  </si>
  <si>
    <r>
      <rPr>
        <i/>
        <sz val="9"/>
        <color indexed="8"/>
        <rFont val="LegacySanITCBoo"/>
        <family val="2"/>
      </rPr>
      <t>d</t>
    </r>
    <r>
      <rPr>
        <sz val="9"/>
        <color indexed="8"/>
        <rFont val="LegacySanITCBoo"/>
        <family val="2"/>
      </rPr>
      <t>) Els justificants esmentats estan a disposició de qualsevol òrgan de control intern o extern de l'Administració autonòmica, estatal o europea.</t>
    </r>
  </si>
  <si>
    <r>
      <rPr>
        <i/>
        <sz val="9"/>
        <color indexed="8"/>
        <rFont val="LegacySanITCBoo"/>
        <family val="2"/>
      </rPr>
      <t>e</t>
    </r>
    <r>
      <rPr>
        <sz val="9"/>
        <color indexed="8"/>
        <rFont val="LegacySanITCBoo"/>
        <family val="2"/>
      </rPr>
      <t>) Em compromet a col·laborar en les actuacions de comprovació i verificació que l'Administració o els seus òrgans de control considerin necessàries per comprovar la veracitat o la correcció de les activitats subvencionades o de la justificació presentada.</t>
    </r>
  </si>
  <si>
    <t xml:space="preserve">Data: </t>
  </si>
  <si>
    <t xml:space="preserve">Palma, en data de la signatura electrònica. </t>
  </si>
  <si>
    <t>Signat per:</t>
  </si>
  <si>
    <t>M. Consolación Hernández, gerenta</t>
  </si>
  <si>
    <t>Signatura:</t>
  </si>
  <si>
    <t>NOTES:</t>
  </si>
  <si>
    <t>Les zones ombrejades les ha d'emplenar l'Administració.</t>
  </si>
  <si>
    <t>Memòria econòmica</t>
  </si>
  <si>
    <t xml:space="preserve">Relació de justificants imputats </t>
  </si>
  <si>
    <t>Entitat beneficiària</t>
  </si>
  <si>
    <t>Exercici o exercicis  
pressupostaris</t>
  </si>
  <si>
    <t>Percentatge de l’ajut concedit (B)</t>
  </si>
  <si>
    <t>Import de l’ajut concedit (C)</t>
  </si>
  <si>
    <t>Import d’altres ajuts (C1)</t>
  </si>
  <si>
    <t xml:space="preserve"> </t>
  </si>
  <si>
    <t>Identificació dels justificants</t>
  </si>
  <si>
    <t>Costs justificats</t>
  </si>
  <si>
    <t>Núm. del
justificant</t>
  </si>
  <si>
    <t>Data</t>
  </si>
  <si>
    <t xml:space="preserve">Proveïdor </t>
  </si>
  <si>
    <t>Núm. de la factura</t>
  </si>
  <si>
    <t>Import total justificat</t>
  </si>
  <si>
    <t xml:space="preserve">Altres ajuts </t>
  </si>
  <si>
    <t>Data de pagament</t>
  </si>
  <si>
    <r>
      <t>Percentatge d’imputació</t>
    </r>
    <r>
      <rPr>
        <sz val="8"/>
        <color indexed="8"/>
        <rFont val="LegacySanITCBoo"/>
        <family val="2"/>
      </rPr>
      <t>*</t>
    </r>
  </si>
  <si>
    <t>Import justificat imputat</t>
  </si>
  <si>
    <t>Cost elegible</t>
  </si>
  <si>
    <t xml:space="preserve">TOTAL </t>
  </si>
  <si>
    <t>TOTAL</t>
  </si>
  <si>
    <t>(D)</t>
  </si>
  <si>
    <t>(E)</t>
  </si>
  <si>
    <t>Import total de l’acció que s’ha de justificar</t>
  </si>
  <si>
    <t>(A)</t>
  </si>
  <si>
    <t xml:space="preserve">Import de l’ajut concedit </t>
  </si>
  <si>
    <t>(C)</t>
  </si>
  <si>
    <t>Import de la subvenció justificat</t>
  </si>
  <si>
    <t>(H) = (G) x (B)</t>
  </si>
  <si>
    <t xml:space="preserve">Import total justificat </t>
  </si>
  <si>
    <t>Quantitat reintegrada</t>
  </si>
  <si>
    <t>(R)</t>
  </si>
  <si>
    <t>Import d’altres ajuts justificat</t>
  </si>
  <si>
    <t>Import que s’ha de reduir en el pròxim  pagament</t>
  </si>
  <si>
    <t>(I) = (C) - (H)</t>
  </si>
  <si>
    <t>(F)</t>
  </si>
  <si>
    <t>Import elegible</t>
  </si>
  <si>
    <t>(G) = (E) + (F)</t>
  </si>
  <si>
    <t>Import corregit</t>
  </si>
  <si>
    <t>(K) = (C) - (I) + R</t>
  </si>
  <si>
    <t>Import pagat</t>
  </si>
  <si>
    <t>(J)</t>
  </si>
  <si>
    <t>Document comptable</t>
  </si>
  <si>
    <t>Import</t>
  </si>
  <si>
    <t xml:space="preserve">Import del pròxim pagament </t>
  </si>
  <si>
    <t>M = (K) - (J)</t>
  </si>
  <si>
    <t>Total  (J)</t>
  </si>
  <si>
    <t>Obsevacions:</t>
  </si>
  <si>
    <t>El beneficiari</t>
  </si>
  <si>
    <t>Gerent</t>
  </si>
  <si>
    <t>BALEAR DE ASCENDORES S.L.</t>
  </si>
  <si>
    <t>2306001123</t>
  </si>
  <si>
    <t>Nº acte</t>
  </si>
  <si>
    <t>Data Pagament</t>
  </si>
  <si>
    <t>Nº relació</t>
  </si>
  <si>
    <t>7133</t>
  </si>
  <si>
    <t>COMUNICACIONES CUARTA EVOLUCION S.L.</t>
  </si>
  <si>
    <t>7127</t>
  </si>
  <si>
    <t>ESTEL INGENIERIA Y OBRAS S.A.</t>
  </si>
  <si>
    <t>00552</t>
  </si>
  <si>
    <t>REALITZACIÓ DE REFLECTOMETRIES PER CONNECTAR L'EDIFICI COMPLEX AMB EL CPD PRINCIPAL DEL PARC BIT. S'HAN DE FUSIONAR VINT-I-QUATRE FIBRES PER DONAR SERVEI AL NOU EDIFICI</t>
  </si>
  <si>
    <t>REPARACIONS DE LA INSTAL·LACIÓ CONTRA INCENDIS DE L'EDIFICI COMPLEX I+D+I  PER AL SEU CORRECTE FUNCIONAMENT. AQUESTES ACTUACIONS SÓN NECESSÀRIES PER A LA POSADA EN MARXA DE L'EDIFICI</t>
  </si>
  <si>
    <t>REPARACIONS DE LA LAMPISTERIA I SANEJAMENT DE LES INSTAL·LACIONS DE L'EDIFICI COMPLEX I+D+I. AQUESTES ACTUACIONS SÓN NECESSÀRES PER LA POSADA EN MARXA DE L'EDIFICI</t>
  </si>
  <si>
    <t>FUSIONAR 24 FIBRES MONOMODO PER A PODER DONAR SERVEI A L'EDIFICI COMPLEX I+D+I</t>
  </si>
  <si>
    <t>REPARACIÓ DELS APARELLS ELEVADORS DEL NOU EDIFICI COMPLEX I+D+I, UBICAT AL PARC BIT, PER A LA POSADA EN MARXA DE L'EDIFICI</t>
  </si>
  <si>
    <t>00479</t>
  </si>
  <si>
    <t>REVISIÓ I COMPROVACIÓ DEL FUNCIONANMENT DELS EQUIPS DE CLIMATITZACIÓ DE LES SALES DE SERVIDORS DE L'EDIFICI COMPLEX I+D+I</t>
  </si>
  <si>
    <t>00456</t>
  </si>
  <si>
    <t>AUDITORIA DE LES INSTAL·LACIONS DE L'EDIFICI COMPLEX I+D+I UBICAT AL PARC BIT</t>
  </si>
  <si>
    <t>00553</t>
  </si>
  <si>
    <t>ESMENA DE LES ANOMALIES DE LA INSTAL·LACIÓ ELÈCTRICA DEL NOU EDIFICI COMPLEX I+D+I DEL PARC BIT, NECESSARI PER LA POSADA EN MARXA DEL EDIFICI</t>
  </si>
  <si>
    <t>INAY ENERGIAS S.L.</t>
  </si>
  <si>
    <t>087</t>
  </si>
  <si>
    <t>SUBMINISTRAMENT I INSTAL·LACIÓ DEL CCTV DE L'EDIFICI COMPLEX I+D+I ,UBICAT AL  PARC BIT, PER SUBSTITUCIÓ DE L'ACTUAL EQUIP</t>
  </si>
  <si>
    <t>INSTALACIONES ESPECIALES 2001 S.L.</t>
  </si>
  <si>
    <t>088/23</t>
  </si>
  <si>
    <t>SUBSTITUCIÓ DEL RACK DE CIRCUIT TANCAT DE TELEVISIÓ DEL NOU EDIFICI COMPLEX I+D+I</t>
  </si>
  <si>
    <t>195</t>
  </si>
  <si>
    <t>REVISIÓ ANUAL DEL CENTRE DE MANIOBRA I MITJANA TRANSFORMACIÓ DE L'EDIFICI CÒMPLEX</t>
  </si>
  <si>
    <t>23232</t>
  </si>
  <si>
    <t>REDES Y TENDIDOS DE BALEARES S.A.</t>
  </si>
  <si>
    <t>REVISIÓ DEL CENTRE DE TRANSFORMACIÓ DE L'EDIFICI COMPLEX PER UNA OCA, ES FARÀ CONJUNTAMENT AMB LA REVISIÓ ANUAL DEL CENTRE DE TRANSFORMACIÓ</t>
  </si>
  <si>
    <t>SIO23-0871</t>
  </si>
  <si>
    <t>SAMPOL INGENIERIA Y OBRAS S.A.</t>
  </si>
  <si>
    <t>5600399134</t>
  </si>
  <si>
    <t>SERVEO SERVICIOS S.A.U.</t>
  </si>
  <si>
    <t>PRIMERA FASE DE NETEJA DLE NOU EDIFICI COMPLEX I+D+I  UBICAT AL PARC BIT</t>
  </si>
  <si>
    <t>2304009445</t>
  </si>
  <si>
    <t>SERVEI DE MANTENIMENT ANUAL DELS APARELLS ELEVADORS DEL NOU EDIFICI COMPLEX I+D+I, UBICAT AL PARC BIT, AGOST.</t>
  </si>
  <si>
    <t>SERVEI DE MANTENIMENT ANUAL DELS APARELLS ELEVADORS DEL NOU EDIFICI COMPLEX I+D+I, UBICAT AL PARC BIT, SETEMBRE 2023</t>
  </si>
  <si>
    <t>2304010089</t>
  </si>
  <si>
    <t>SERVEI DE MANTENIMENT ANUAL DELS APARELLS ELEVADORS DEL NOU EDIFICI COMPLEX I+D+I, UBICAT AL PARC BIT, OCTUBRE 2023.</t>
  </si>
  <si>
    <t>2304012444</t>
  </si>
  <si>
    <t>SERVEI DE MANTENIMENT ANUAL DELS APARELLS ELEVADORS DEL NOU EDIFICI COMPLEX I+D+I, UBICAT AL PARC BIT, NOVEMBRE</t>
  </si>
  <si>
    <t>2304012760</t>
  </si>
  <si>
    <t>2305000570</t>
  </si>
  <si>
    <t>SERVEI DE MANTENIMENT ANUAL DELS APARELLS ELEVADORS DEL NOU EDIFICI COMPLEX I+D+I, UBICAT AL PARC BIT, DESEMBRE</t>
  </si>
  <si>
    <t>Percentatge d’imputació*</t>
  </si>
  <si>
    <t>Analítica</t>
  </si>
  <si>
    <t>0316AA</t>
  </si>
  <si>
    <t>031701</t>
  </si>
  <si>
    <t>FF2592</t>
  </si>
  <si>
    <t>031601</t>
  </si>
  <si>
    <t>641C</t>
  </si>
  <si>
    <t>541A</t>
  </si>
  <si>
    <t>Funcional</t>
  </si>
  <si>
    <t>Row Labels</t>
  </si>
  <si>
    <t>Grand Total</t>
  </si>
  <si>
    <t>N/A</t>
  </si>
  <si>
    <t>100%</t>
  </si>
  <si>
    <t>Palma, en la data de la signatura electrònica</t>
  </si>
  <si>
    <t>MEMÒRIA ACTIVITAT</t>
  </si>
  <si>
    <t>COMPTE JUSTIFICATIU</t>
  </si>
  <si>
    <t>Breu descripció activitat</t>
  </si>
  <si>
    <t>Referència BOIB i data convocatòria</t>
  </si>
  <si>
    <t>Data d'execució</t>
  </si>
  <si>
    <t>Investigador contractat</t>
  </si>
  <si>
    <t>Nom i Llinatges</t>
  </si>
  <si>
    <t>DNI</t>
  </si>
  <si>
    <t>Data d’execució d'aquesta justificació</t>
  </si>
  <si>
    <t>Observacions</t>
  </si>
  <si>
    <t>Inform favorablement sobre aquest compte justificatiu i propòs el pagament de _____ euros.</t>
  </si>
  <si>
    <t xml:space="preserve">Import del projecte aprovat (4 anys)(A)
</t>
  </si>
  <si>
    <t>Heu de presentar aquest document a la Direcció General competent en universitat a través del tràmit telemàtic de la Seu Electrònica de la CAIB.</t>
  </si>
  <si>
    <t>Heu de presentar aquest document a la Direcció General competent en universitat en suport electrònic abans de la data de justificació que correspongui (dguni.caib.es; dguniversitat@dguni.caib.es)</t>
  </si>
  <si>
    <t>Aquest compte justificatiu correspon al cost total definitiu de l’ajut indicat, els justificants del qual s’adjunten com a annexos a aquesta relació, si escau.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</si>
</sst>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0\ &quot;€&quot;_-;\-* #,##0.000\ &quot;€&quot;_-;_-* &quot;-&quot;??\ &quot;€&quot;_-;_-@_-"/>
    <numFmt numFmtId="166" formatCode="#,##0_ ;\-#,##0\ "/>
  </numFmts>
  <fonts count="45">
    <font>
      <sz val="11"/>
      <color theme="1"/>
      <name val="Calibri"/>
      <family val="2"/>
      <scheme val="minor"/>
    </font>
    <font>
      <sz val="10"/>
      <color indexed="8"/>
      <name val="LegacySanITCBoo"/>
      <family val="2"/>
    </font>
    <font>
      <sz val="9"/>
      <color indexed="8"/>
      <name val="LegacySanITCBoo"/>
      <family val="2"/>
    </font>
    <font>
      <i/>
      <sz val="9"/>
      <color indexed="8"/>
      <name val="LegacySanITCBoo"/>
      <family val="2"/>
    </font>
    <font>
      <sz val="11"/>
      <color indexed="8"/>
      <name val="Calibri"/>
      <family val="2"/>
    </font>
    <font>
      <sz val="10"/>
      <color indexed="8"/>
      <name val="LegacySanITCBoo"/>
      <family val="2"/>
    </font>
    <font>
      <b/>
      <u/>
      <sz val="10"/>
      <color indexed="8"/>
      <name val="LegacySanITCBoo"/>
      <family val="2"/>
    </font>
    <font>
      <u/>
      <sz val="10"/>
      <color indexed="12"/>
      <name val="LegacySanITCBoo"/>
      <family val="2"/>
    </font>
    <font>
      <b/>
      <sz val="10"/>
      <color indexed="8"/>
      <name val="LegacySanITCBoo"/>
      <family val="2"/>
    </font>
    <font>
      <sz val="12"/>
      <color indexed="8"/>
      <name val="Arial"/>
      <family val="2"/>
    </font>
    <font>
      <sz val="8"/>
      <color indexed="8"/>
      <name val="LegacySanITCBoo"/>
      <family val="2"/>
    </font>
    <font>
      <b/>
      <sz val="8"/>
      <color indexed="8"/>
      <name val="LegacySanITCBoo"/>
      <family val="2"/>
    </font>
    <font>
      <sz val="7"/>
      <color indexed="8"/>
      <name val="LegacySanITCBoo"/>
      <family val="2"/>
    </font>
    <font>
      <sz val="8"/>
      <color indexed="10"/>
      <name val="LegacySanITCBoo"/>
      <family val="2"/>
    </font>
    <font>
      <b/>
      <sz val="11"/>
      <color indexed="8"/>
      <name val="LegacySanITCBoo"/>
      <family val="2"/>
    </font>
    <font>
      <sz val="8"/>
      <name val="Calibri"/>
      <family val="2"/>
    </font>
    <font>
      <b/>
      <sz val="9"/>
      <color indexed="8"/>
      <name val="LegacySanITCBoo"/>
      <family val="2"/>
    </font>
    <font>
      <b/>
      <i/>
      <sz val="8"/>
      <color indexed="8"/>
      <name val="LegacySanITCBoo"/>
      <family val="2"/>
    </font>
    <font>
      <i/>
      <sz val="8"/>
      <color indexed="8"/>
      <name val="LegacySanITCBoo"/>
      <family val="2"/>
    </font>
    <font>
      <i/>
      <sz val="7"/>
      <color indexed="8"/>
      <name val="LegacySanITCBoo"/>
      <family val="2"/>
    </font>
    <font>
      <sz val="14"/>
      <color indexed="8"/>
      <name val="LegacySanITCBoo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</font>
    <font>
      <sz val="8"/>
      <color theme="1"/>
      <name val="Arial"/>
    </font>
    <font>
      <b/>
      <sz val="14"/>
      <color indexed="8"/>
      <name val="LegacySanITCBoo"/>
      <family val="2"/>
    </font>
    <font>
      <b/>
      <sz val="14"/>
      <color rgb="FF000000"/>
      <name val="LegacySanITCBoo"/>
    </font>
    <font>
      <b/>
      <sz val="8"/>
      <color indexed="8"/>
      <name val="LegacySanITCBoo"/>
    </font>
    <font>
      <sz val="9"/>
      <color indexed="8"/>
      <name val="LegacySanITCBoo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6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16" applyNumberFormat="0" applyAlignment="0" applyProtection="0"/>
    <xf numFmtId="0" fontId="31" fillId="8" borderId="17" applyNumberFormat="0" applyAlignment="0" applyProtection="0"/>
    <xf numFmtId="0" fontId="32" fillId="8" borderId="16" applyNumberFormat="0" applyAlignment="0" applyProtection="0"/>
    <xf numFmtId="0" fontId="33" fillId="0" borderId="18" applyNumberFormat="0" applyFill="0" applyAlignment="0" applyProtection="0"/>
    <xf numFmtId="0" fontId="34" fillId="9" borderId="19" applyNumberFormat="0" applyAlignment="0" applyProtection="0"/>
    <xf numFmtId="0" fontId="35" fillId="0" borderId="0" applyNumberFormat="0" applyFill="0" applyBorder="0" applyAlignment="0" applyProtection="0"/>
    <xf numFmtId="0" fontId="22" fillId="10" borderId="20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21" applyNumberFormat="0" applyFill="0" applyAlignment="0" applyProtection="0"/>
    <xf numFmtId="0" fontId="38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8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8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8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8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8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</cellStyleXfs>
  <cellXfs count="236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2" borderId="5" xfId="1" applyFont="1" applyFill="1" applyBorder="1" applyAlignment="1" applyProtection="1"/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2" borderId="4" xfId="0" applyFont="1" applyFill="1" applyBorder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3" borderId="0" xfId="0" applyFont="1" applyFill="1" applyProtection="1">
      <protection locked="0"/>
    </xf>
    <xf numFmtId="2" fontId="12" fillId="2" borderId="1" xfId="0" applyNumberFormat="1" applyFont="1" applyFill="1" applyBorder="1" applyAlignment="1" applyProtection="1">
      <alignment vertical="top"/>
      <protection locked="0"/>
    </xf>
    <xf numFmtId="44" fontId="10" fillId="0" borderId="0" xfId="2" applyFont="1" applyBorder="1" applyProtection="1">
      <protection locked="0"/>
    </xf>
    <xf numFmtId="2" fontId="12" fillId="2" borderId="4" xfId="0" applyNumberFormat="1" applyFont="1" applyFill="1" applyBorder="1" applyAlignment="1" applyProtection="1">
      <alignment vertical="top"/>
      <protection locked="0"/>
    </xf>
    <xf numFmtId="0" fontId="12" fillId="0" borderId="0" xfId="0" applyFont="1" applyProtection="1">
      <protection locked="0"/>
    </xf>
    <xf numFmtId="0" fontId="12" fillId="2" borderId="1" xfId="0" applyFont="1" applyFill="1" applyBorder="1" applyAlignment="1" applyProtection="1">
      <alignment vertical="top"/>
      <protection locked="0"/>
    </xf>
    <xf numFmtId="0" fontId="13" fillId="3" borderId="0" xfId="0" applyFont="1" applyFill="1" applyAlignment="1" applyProtection="1">
      <alignment horizontal="left" vertical="top" wrapText="1"/>
      <protection locked="0"/>
    </xf>
    <xf numFmtId="44" fontId="10" fillId="3" borderId="0" xfId="0" applyNumberFormat="1" applyFont="1" applyFill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3" xfId="0" applyFont="1" applyBorder="1" applyProtection="1">
      <protection locked="0"/>
    </xf>
    <xf numFmtId="44" fontId="10" fillId="2" borderId="4" xfId="0" applyNumberFormat="1" applyFont="1" applyFill="1" applyBorder="1" applyAlignment="1">
      <alignment horizontal="right" vertical="top"/>
    </xf>
    <xf numFmtId="0" fontId="10" fillId="0" borderId="0" xfId="0" applyFont="1"/>
    <xf numFmtId="0" fontId="19" fillId="0" borderId="4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>
      <alignment horizontal="left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4" fontId="10" fillId="0" borderId="0" xfId="2" applyFont="1" applyBorder="1" applyAlignment="1" applyProtection="1">
      <alignment horizontal="center" vertical="center"/>
      <protection locked="0"/>
    </xf>
    <xf numFmtId="9" fontId="10" fillId="0" borderId="0" xfId="3" applyFont="1" applyBorder="1" applyAlignment="1" applyProtection="1">
      <alignment horizontal="center" vertical="center"/>
      <protection locked="0"/>
    </xf>
    <xf numFmtId="44" fontId="11" fillId="0" borderId="4" xfId="2" applyFont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0" xfId="0" applyFont="1"/>
    <xf numFmtId="14" fontId="1" fillId="0" borderId="2" xfId="0" applyNumberFormat="1" applyFont="1" applyBorder="1" applyAlignment="1">
      <alignment horizontal="left"/>
    </xf>
    <xf numFmtId="14" fontId="1" fillId="0" borderId="3" xfId="0" applyNumberFormat="1" applyFont="1" applyBorder="1" applyAlignment="1">
      <alignment horizontal="left"/>
    </xf>
    <xf numFmtId="0" fontId="4" fillId="0" borderId="4" xfId="45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top"/>
    </xf>
    <xf numFmtId="0" fontId="1" fillId="0" borderId="3" xfId="0" applyFont="1" applyBorder="1"/>
    <xf numFmtId="0" fontId="1" fillId="0" borderId="2" xfId="0" applyFont="1" applyBorder="1"/>
    <xf numFmtId="0" fontId="1" fillId="2" borderId="6" xfId="0" applyFont="1" applyFill="1" applyBorder="1"/>
    <xf numFmtId="0" fontId="1" fillId="2" borderId="7" xfId="0" applyFont="1" applyFill="1" applyBorder="1"/>
    <xf numFmtId="0" fontId="11" fillId="0" borderId="3" xfId="0" applyFont="1" applyBorder="1"/>
    <xf numFmtId="0" fontId="10" fillId="0" borderId="0" xfId="0" applyFont="1" applyAlignment="1" applyProtection="1">
      <alignment horizontal="justify" vertical="top" wrapText="1"/>
      <protection locked="0"/>
    </xf>
    <xf numFmtId="0" fontId="41" fillId="0" borderId="0" xfId="0" applyFont="1" applyProtection="1"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14" fontId="10" fillId="0" borderId="0" xfId="0" applyNumberFormat="1" applyFont="1" applyProtection="1">
      <protection locked="0"/>
    </xf>
    <xf numFmtId="4" fontId="10" fillId="0" borderId="0" xfId="0" applyNumberFormat="1" applyFont="1" applyProtection="1">
      <protection locked="0"/>
    </xf>
    <xf numFmtId="0" fontId="37" fillId="0" borderId="0" xfId="0" applyFont="1"/>
    <xf numFmtId="9" fontId="37" fillId="0" borderId="0" xfId="3" applyFont="1"/>
    <xf numFmtId="9" fontId="0" fillId="0" borderId="0" xfId="3" applyFont="1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37" fillId="36" borderId="0" xfId="0" applyFont="1" applyFill="1"/>
    <xf numFmtId="0" fontId="10" fillId="0" borderId="0" xfId="0" quotePrefix="1" applyFont="1" applyProtection="1">
      <protection locked="0"/>
    </xf>
    <xf numFmtId="44" fontId="39" fillId="0" borderId="4" xfId="0" applyNumberFormat="1" applyFont="1" applyBorder="1" applyAlignment="1" applyProtection="1">
      <alignment horizontal="center" vertical="center"/>
      <protection locked="0"/>
    </xf>
    <xf numFmtId="0" fontId="39" fillId="0" borderId="4" xfId="45" applyFont="1" applyBorder="1" applyAlignment="1">
      <alignment horizontal="center" vertical="center" wrapText="1"/>
    </xf>
    <xf numFmtId="44" fontId="43" fillId="0" borderId="0" xfId="0" applyNumberFormat="1" applyFont="1" applyProtection="1">
      <protection locked="0"/>
    </xf>
    <xf numFmtId="0" fontId="43" fillId="0" borderId="0" xfId="0" applyFont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0" fontId="0" fillId="0" borderId="0" xfId="3" applyNumberFormat="1" applyFont="1"/>
    <xf numFmtId="14" fontId="40" fillId="0" borderId="4" xfId="0" applyNumberFormat="1" applyFont="1" applyBorder="1" applyAlignment="1">
      <alignment horizontal="center" vertical="center" wrapText="1"/>
    </xf>
    <xf numFmtId="0" fontId="40" fillId="0" borderId="4" xfId="0" quotePrefix="1" applyFont="1" applyBorder="1" applyAlignment="1">
      <alignment horizontal="center" vertical="center" wrapText="1"/>
    </xf>
    <xf numFmtId="2" fontId="39" fillId="0" borderId="4" xfId="0" applyNumberFormat="1" applyFont="1" applyBorder="1" applyAlignment="1" applyProtection="1">
      <alignment horizontal="center" vertical="center"/>
      <protection locked="0"/>
    </xf>
    <xf numFmtId="10" fontId="39" fillId="0" borderId="4" xfId="0" applyNumberFormat="1" applyFont="1" applyBorder="1" applyAlignment="1" applyProtection="1">
      <alignment horizontal="center" vertical="center"/>
      <protection locked="0"/>
    </xf>
    <xf numFmtId="0" fontId="39" fillId="0" borderId="4" xfId="45" quotePrefix="1" applyFont="1" applyBorder="1" applyAlignment="1">
      <alignment horizontal="center" vertical="center" wrapText="1"/>
    </xf>
    <xf numFmtId="2" fontId="39" fillId="0" borderId="1" xfId="0" applyNumberFormat="1" applyFont="1" applyBorder="1" applyAlignment="1" applyProtection="1">
      <alignment horizontal="center" vertical="center"/>
      <protection locked="0"/>
    </xf>
    <xf numFmtId="14" fontId="39" fillId="0" borderId="22" xfId="0" applyNumberFormat="1" applyFont="1" applyBorder="1" applyAlignment="1" applyProtection="1">
      <alignment horizontal="center" vertical="center"/>
      <protection locked="0"/>
    </xf>
    <xf numFmtId="8" fontId="39" fillId="0" borderId="4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2"/>
    </xf>
    <xf numFmtId="0" fontId="0" fillId="35" borderId="0" xfId="0" applyFill="1"/>
    <xf numFmtId="44" fontId="43" fillId="3" borderId="4" xfId="0" applyNumberFormat="1" applyFont="1" applyFill="1" applyBorder="1"/>
    <xf numFmtId="0" fontId="10" fillId="2" borderId="4" xfId="0" applyFont="1" applyFill="1" applyBorder="1" applyAlignment="1" applyProtection="1">
      <alignment horizontal="left" vertical="center"/>
      <protection locked="0"/>
    </xf>
    <xf numFmtId="44" fontId="10" fillId="0" borderId="0" xfId="2" applyFont="1" applyProtection="1">
      <protection locked="0"/>
    </xf>
    <xf numFmtId="44" fontId="10" fillId="0" borderId="6" xfId="2" applyFont="1" applyBorder="1" applyProtection="1">
      <protection locked="0"/>
    </xf>
    <xf numFmtId="44" fontId="18" fillId="2" borderId="4" xfId="2" applyFont="1" applyFill="1" applyBorder="1" applyAlignment="1" applyProtection="1">
      <alignment horizontal="center" vertical="center" wrapText="1"/>
      <protection locked="0"/>
    </xf>
    <xf numFmtId="44" fontId="10" fillId="2" borderId="4" xfId="2" applyFont="1" applyFill="1" applyBorder="1" applyAlignment="1" applyProtection="1">
      <alignment vertical="center"/>
      <protection locked="0"/>
    </xf>
    <xf numFmtId="44" fontId="10" fillId="2" borderId="4" xfId="2" applyFont="1" applyFill="1" applyBorder="1"/>
    <xf numFmtId="44" fontId="10" fillId="3" borderId="0" xfId="2" applyFont="1" applyFill="1" applyProtection="1">
      <protection locked="0"/>
    </xf>
    <xf numFmtId="165" fontId="10" fillId="0" borderId="0" xfId="2" quotePrefix="1" applyNumberFormat="1" applyFont="1" applyProtection="1">
      <protection locked="0"/>
    </xf>
    <xf numFmtId="165" fontId="10" fillId="0" borderId="0" xfId="0" quotePrefix="1" applyNumberFormat="1" applyFont="1" applyProtection="1">
      <protection locked="0"/>
    </xf>
    <xf numFmtId="166" fontId="18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10" fillId="37" borderId="9" xfId="0" applyFont="1" applyFill="1" applyBorder="1" applyAlignment="1" applyProtection="1">
      <alignment horizontal="center" vertical="top" wrapText="1"/>
      <protection locked="0"/>
    </xf>
    <xf numFmtId="0" fontId="10" fillId="37" borderId="0" xfId="0" applyFont="1" applyFill="1" applyAlignment="1" applyProtection="1">
      <alignment horizontal="center" vertical="center" wrapText="1"/>
      <protection locked="0"/>
    </xf>
    <xf numFmtId="0" fontId="10" fillId="37" borderId="0" xfId="0" applyFont="1" applyFill="1" applyAlignment="1" applyProtection="1">
      <alignment vertical="center"/>
      <protection locked="0"/>
    </xf>
    <xf numFmtId="0" fontId="10" fillId="37" borderId="0" xfId="0" applyFont="1" applyFill="1" applyAlignment="1" applyProtection="1">
      <alignment horizontal="left" vertical="center"/>
      <protection locked="0"/>
    </xf>
    <xf numFmtId="0" fontId="10" fillId="37" borderId="0" xfId="0" applyFont="1" applyFill="1" applyProtection="1">
      <protection locked="0"/>
    </xf>
    <xf numFmtId="44" fontId="10" fillId="37" borderId="0" xfId="2" applyFont="1" applyFill="1" applyProtection="1">
      <protection locked="0"/>
    </xf>
    <xf numFmtId="0" fontId="10" fillId="0" borderId="3" xfId="0" applyFont="1" applyBorder="1" applyAlignment="1" applyProtection="1">
      <alignment vertical="top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14" fontId="1" fillId="0" borderId="3" xfId="0" applyNumberFormat="1" applyFont="1" applyBorder="1" applyAlignment="1">
      <alignment horizontal="left"/>
    </xf>
    <xf numFmtId="0" fontId="2" fillId="0" borderId="4" xfId="0" applyFont="1" applyBorder="1" applyAlignment="1">
      <alignment horizontal="justify" vertical="top" wrapText="1"/>
    </xf>
    <xf numFmtId="0" fontId="1" fillId="2" borderId="4" xfId="0" applyFont="1" applyFill="1" applyBorder="1"/>
    <xf numFmtId="0" fontId="1" fillId="0" borderId="12" xfId="0" applyFont="1" applyBorder="1"/>
    <xf numFmtId="0" fontId="1" fillId="0" borderId="4" xfId="0" applyFont="1" applyBorder="1"/>
    <xf numFmtId="0" fontId="2" fillId="0" borderId="1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justify" wrapText="1"/>
    </xf>
    <xf numFmtId="0" fontId="1" fillId="0" borderId="1" xfId="0" applyFont="1" applyBorder="1"/>
    <xf numFmtId="0" fontId="1" fillId="0" borderId="3" xfId="0" applyFont="1" applyBorder="1"/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3" xfId="0" applyFont="1" applyFill="1" applyBorder="1"/>
    <xf numFmtId="3" fontId="1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10" fillId="2" borderId="3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39" fillId="0" borderId="1" xfId="45" applyFont="1" applyBorder="1" applyAlignment="1">
      <alignment horizontal="center" vertical="center" wrapText="1"/>
    </xf>
    <xf numFmtId="0" fontId="39" fillId="0" borderId="3" xfId="45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top"/>
      <protection locked="0"/>
    </xf>
    <xf numFmtId="0" fontId="10" fillId="0" borderId="2" xfId="0" applyFont="1" applyBorder="1" applyAlignment="1" applyProtection="1">
      <alignment horizontal="left" vertical="top"/>
      <protection locked="0"/>
    </xf>
    <xf numFmtId="0" fontId="10" fillId="0" borderId="3" xfId="0" applyFont="1" applyBorder="1" applyAlignment="1" applyProtection="1">
      <alignment horizontal="left" vertical="top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Protection="1">
      <protection locked="0"/>
    </xf>
    <xf numFmtId="44" fontId="10" fillId="2" borderId="4" xfId="2" applyFont="1" applyFill="1" applyBorder="1" applyAlignment="1" applyProtection="1">
      <alignment horizontal="left" vertical="top"/>
      <protection locked="0"/>
    </xf>
    <xf numFmtId="44" fontId="10" fillId="0" borderId="1" xfId="2" applyFont="1" applyBorder="1" applyAlignment="1" applyProtection="1">
      <alignment horizontal="center" vertical="top" wrapText="1"/>
      <protection locked="0"/>
    </xf>
    <xf numFmtId="44" fontId="10" fillId="0" borderId="2" xfId="2" applyFont="1" applyBorder="1" applyAlignment="1" applyProtection="1">
      <alignment horizontal="center" vertical="top" wrapText="1"/>
      <protection locked="0"/>
    </xf>
    <xf numFmtId="44" fontId="10" fillId="0" borderId="3" xfId="2" applyFont="1" applyBorder="1" applyAlignment="1" applyProtection="1">
      <alignment horizontal="center" vertical="top" wrapText="1"/>
      <protection locked="0"/>
    </xf>
    <xf numFmtId="0" fontId="10" fillId="0" borderId="4" xfId="0" applyFont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0" fillId="0" borderId="2" xfId="0" applyFont="1" applyBorder="1" applyAlignment="1" applyProtection="1">
      <alignment horizontal="center" wrapText="1"/>
      <protection locked="0"/>
    </xf>
    <xf numFmtId="0" fontId="10" fillId="0" borderId="3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vertical="top"/>
      <protection locked="0"/>
    </xf>
    <xf numFmtId="0" fontId="10" fillId="0" borderId="2" xfId="0" applyFont="1" applyBorder="1" applyAlignment="1" applyProtection="1">
      <alignment horizontal="center" vertical="top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horizontal="left"/>
      <protection locked="0"/>
    </xf>
    <xf numFmtId="14" fontId="10" fillId="0" borderId="1" xfId="0" applyNumberFormat="1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0" fillId="2" borderId="4" xfId="0" applyFont="1" applyFill="1" applyBorder="1" applyProtection="1">
      <protection locked="0"/>
    </xf>
    <xf numFmtId="0" fontId="10" fillId="0" borderId="5" xfId="0" applyFont="1" applyBorder="1" applyAlignment="1" applyProtection="1">
      <alignment horizontal="left" vertical="top"/>
      <protection locked="0"/>
    </xf>
    <xf numFmtId="0" fontId="10" fillId="0" borderId="7" xfId="0" applyFont="1" applyBorder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6" fillId="0" borderId="6" xfId="0" applyFont="1" applyBorder="1" applyAlignment="1" applyProtection="1">
      <alignment horizontal="left"/>
      <protection locked="0"/>
    </xf>
    <xf numFmtId="2" fontId="10" fillId="2" borderId="1" xfId="0" applyNumberFormat="1" applyFont="1" applyFill="1" applyBorder="1" applyAlignment="1" applyProtection="1">
      <alignment horizontal="left" vertical="top"/>
      <protection locked="0"/>
    </xf>
    <xf numFmtId="2" fontId="10" fillId="2" borderId="3" xfId="0" applyNumberFormat="1" applyFont="1" applyFill="1" applyBorder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0" fillId="0" borderId="2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1" xfId="0" applyFont="1" applyBorder="1" applyAlignment="1" applyProtection="1">
      <alignment horizontal="justify" vertical="top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44" fontId="10" fillId="0" borderId="1" xfId="2" applyFont="1" applyBorder="1" applyAlignment="1" applyProtection="1">
      <alignment horizontal="right"/>
      <protection locked="0"/>
    </xf>
    <xf numFmtId="44" fontId="10" fillId="0" borderId="3" xfId="2" applyFont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left" vertical="top" wrapText="1"/>
      <protection locked="0"/>
    </xf>
    <xf numFmtId="2" fontId="10" fillId="2" borderId="3" xfId="0" applyNumberFormat="1" applyFont="1" applyFill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49" fontId="10" fillId="0" borderId="1" xfId="3" applyNumberFormat="1" applyFont="1" applyBorder="1" applyAlignment="1" applyProtection="1">
      <alignment horizontal="right"/>
      <protection locked="0"/>
    </xf>
    <xf numFmtId="49" fontId="10" fillId="0" borderId="3" xfId="3" applyNumberFormat="1" applyFont="1" applyBorder="1" applyAlignment="1" applyProtection="1">
      <alignment horizontal="right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center" vertical="top"/>
      <protection locked="0"/>
    </xf>
    <xf numFmtId="0" fontId="10" fillId="0" borderId="8" xfId="0" applyFont="1" applyBorder="1" applyAlignment="1" applyProtection="1">
      <alignment horizontal="center" vertical="top"/>
      <protection locked="0"/>
    </xf>
    <xf numFmtId="0" fontId="10" fillId="0" borderId="9" xfId="0" applyFont="1" applyBorder="1" applyAlignment="1" applyProtection="1">
      <alignment horizontal="center" vertical="top"/>
      <protection locked="0"/>
    </xf>
    <xf numFmtId="0" fontId="10" fillId="0" borderId="10" xfId="0" applyFont="1" applyBorder="1" applyAlignment="1" applyProtection="1">
      <alignment horizontal="center" vertical="top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 applyProtection="1">
      <alignment horizontal="center" vertical="top" wrapText="1"/>
      <protection locked="0"/>
    </xf>
    <xf numFmtId="0" fontId="10" fillId="0" borderId="4" xfId="0" applyFont="1" applyBorder="1" applyAlignment="1" applyProtection="1">
      <alignment horizontal="center" vertical="top"/>
      <protection locked="0"/>
    </xf>
    <xf numFmtId="0" fontId="44" fillId="0" borderId="4" xfId="0" applyFont="1" applyBorder="1" applyAlignment="1" applyProtection="1">
      <alignment horizontal="left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44" fontId="10" fillId="2" borderId="4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right" vertical="top"/>
    </xf>
    <xf numFmtId="2" fontId="10" fillId="2" borderId="4" xfId="0" applyNumberFormat="1" applyFont="1" applyFill="1" applyBorder="1" applyAlignment="1">
      <alignment horizontal="right" vertical="top"/>
    </xf>
    <xf numFmtId="44" fontId="10" fillId="0" borderId="1" xfId="2" applyFont="1" applyBorder="1" applyAlignment="1" applyProtection="1">
      <alignment horizontal="left"/>
      <protection locked="0"/>
    </xf>
    <xf numFmtId="44" fontId="10" fillId="0" borderId="3" xfId="2" applyFont="1" applyBorder="1" applyAlignment="1" applyProtection="1">
      <alignment horizontal="left"/>
      <protection locked="0"/>
    </xf>
    <xf numFmtId="44" fontId="10" fillId="2" borderId="4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 vertical="top"/>
      <protection locked="0"/>
    </xf>
    <xf numFmtId="0" fontId="10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 applyProtection="1">
      <alignment horizontal="center" vertical="top"/>
      <protection locked="0"/>
    </xf>
    <xf numFmtId="164" fontId="10" fillId="2" borderId="1" xfId="0" applyNumberFormat="1" applyFont="1" applyFill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14" fontId="39" fillId="0" borderId="1" xfId="0" applyNumberFormat="1" applyFont="1" applyBorder="1" applyAlignment="1" applyProtection="1">
      <alignment horizontal="center" vertical="center" wrapText="1"/>
      <protection locked="0"/>
    </xf>
    <xf numFmtId="14" fontId="39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Protection="1">
      <protection locked="0"/>
    </xf>
    <xf numFmtId="44" fontId="10" fillId="2" borderId="4" xfId="0" applyNumberFormat="1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center"/>
      <protection locked="0"/>
    </xf>
    <xf numFmtId="44" fontId="11" fillId="0" borderId="23" xfId="2" applyFont="1" applyBorder="1" applyProtection="1"/>
  </cellXfs>
  <cellStyles count="46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Hipervínculo" xfId="1" builtinId="8"/>
    <cellStyle name="Incorrecto" xfId="10" builtinId="27" customBuiltin="1"/>
    <cellStyle name="Moneda" xfId="2" builtinId="4"/>
    <cellStyle name="Neutral" xfId="11" builtinId="28" customBuiltin="1"/>
    <cellStyle name="Normal" xfId="0" builtinId="0"/>
    <cellStyle name="Normal 2" xfId="45" xr:uid="{8AD9FC72-4832-499C-971C-C66D238FA7ED}"/>
    <cellStyle name="Notas" xfId="18" builtinId="10" customBuiltin="1"/>
    <cellStyle name="Porcentaje" xfId="3" builtinId="5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653561</xdr:colOff>
      <xdr:row>0</xdr:row>
      <xdr:rowOff>9525</xdr:rowOff>
    </xdr:from>
    <xdr:to>
      <xdr:col>5</xdr:col>
      <xdr:colOff>25644</xdr:colOff>
      <xdr:row>3</xdr:row>
      <xdr:rowOff>185371</xdr:rowOff>
    </xdr:to>
    <xdr:pic>
      <xdr:nvPicPr>
        <xdr:cNvPr id="7" name="Imagen 1" descr="Composició horitzontal">
          <a:extLst>
            <a:ext uri="{FF2B5EF4-FFF2-40B4-BE49-F238E27FC236}">
              <a16:creationId xmlns:a16="http://schemas.microsoft.com/office/drawing/2014/main" id="{BC2FACA5-7372-484E-87A5-FF02E60F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4286" y="9525"/>
          <a:ext cx="1658083" cy="690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2</xdr:col>
      <xdr:colOff>377865</xdr:colOff>
      <xdr:row>3</xdr:row>
      <xdr:rowOff>265561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A6A56F-9AC4-F2B5-564E-4C888F8C1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2368590" cy="741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304067</xdr:colOff>
      <xdr:row>0</xdr:row>
      <xdr:rowOff>0</xdr:rowOff>
    </xdr:from>
    <xdr:to>
      <xdr:col>5</xdr:col>
      <xdr:colOff>28575</xdr:colOff>
      <xdr:row>3</xdr:row>
      <xdr:rowOff>89388</xdr:rowOff>
    </xdr:to>
    <xdr:pic>
      <xdr:nvPicPr>
        <xdr:cNvPr id="19285" name="Imagen 1" descr="Composició horitzontal">
          <a:extLst>
            <a:ext uri="{FF2B5EF4-FFF2-40B4-BE49-F238E27FC236}">
              <a16:creationId xmlns:a16="http://schemas.microsoft.com/office/drawing/2014/main" id="{7DB84B5F-DFF5-C2AA-E5EE-2F2154F2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167" y="0"/>
          <a:ext cx="1658083" cy="689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1758990</xdr:colOff>
      <xdr:row>3</xdr:row>
      <xdr:rowOff>141736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6E426A-9FFE-433C-A479-7AB9FF89B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68590" cy="7418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doc.pas.uib.es\Usuaris$\Users\frangarcia\Downloads\file:\C:\DOCUME~1\u05694\CONFIG~1\Temp\Domino%20Web%20Access\Annex%20III%20(compte%20justificatiu%20format%20digit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ágina 1 Declaració"/>
      <sheetName val="Pàgina 2 - Memòria i criteris"/>
      <sheetName val="Pàgina 3 Relació despeses"/>
      <sheetName val="Signature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a Andreea Muntean Breaz" refreshedDate="45637.520336111113" createdVersion="8" refreshedVersion="8" minRefreshableVersion="3" recordCount="18" xr:uid="{EF2FDCC7-8F82-4498-8436-D4E0D458439E}">
  <cacheSource type="worksheet">
    <worksheetSource ref="A22:P40" sheet="J.Pagaments"/>
  </cacheSource>
  <cacheFields count="16">
    <cacheField name="Núm. del_x000a_justificant" numFmtId="0">
      <sharedItems containsSemiMixedTypes="0" containsString="0" containsNumber="1" containsInteger="1" minValue="1" maxValue="18"/>
    </cacheField>
    <cacheField name="Concepte" numFmtId="0">
      <sharedItems/>
    </cacheField>
    <cacheField name="Data" numFmtId="0">
      <sharedItems containsSemiMixedTypes="0" containsString="0" containsNumber="1" containsInteger="1" minValue="45061" maxValue="45261"/>
    </cacheField>
    <cacheField name="Proveïdor " numFmtId="0">
      <sharedItems/>
    </cacheField>
    <cacheField name="Núm. de la factura" numFmtId="0">
      <sharedItems count="18">
        <s v="2306001123"/>
        <s v="7133"/>
        <s v="7127"/>
        <s v="00552"/>
        <s v="00479"/>
        <s v="00456"/>
        <s v="00553"/>
        <s v="087"/>
        <s v="088/23"/>
        <s v="195"/>
        <s v="23232"/>
        <s v="SIO23-0871"/>
        <s v="5600399134"/>
        <s v="2304009445"/>
        <s v="2304010089"/>
        <s v="2304012444"/>
        <s v="2304012760"/>
        <s v="2305000570"/>
      </sharedItems>
    </cacheField>
    <cacheField name="Import total justificat" numFmtId="4">
      <sharedItems containsSemiMixedTypes="0" containsString="0" containsNumber="1" minValue="508.2" maxValue="20057.73"/>
    </cacheField>
    <cacheField name="Altres ajuts " numFmtId="0">
      <sharedItems containsNonDate="0" containsString="0" containsBlank="1"/>
    </cacheField>
    <cacheField name="Data de pagament" numFmtId="0">
      <sharedItems containsSemiMixedTypes="0" containsString="0" containsNumber="1" containsInteger="1" minValue="45091" maxValue="45275"/>
    </cacheField>
    <cacheField name="Percentatge d’imputació*" numFmtId="10">
      <sharedItems containsSemiMixedTypes="0" containsString="0" containsNumber="1" minValue="0.82644620422731041" maxValue="0.98958677685950425"/>
    </cacheField>
    <cacheField name="Import justificat imputat" numFmtId="4">
      <sharedItems containsSemiMixedTypes="0" containsString="0" containsNumber="1" minValue="420" maxValue="19848.864381818184"/>
    </cacheField>
    <cacheField name="Cost elegible" numFmtId="0">
      <sharedItems containsNonDate="0" containsString="0" containsBlank="1"/>
    </cacheField>
    <cacheField name="Nº acte" numFmtId="0">
      <sharedItems containsSemiMixedTypes="0" containsString="0" containsNumber="1" containsInteger="1" minValue="36775" maxValue="88063"/>
    </cacheField>
    <cacheField name="Data Pagament" numFmtId="0">
      <sharedItems containsSemiMixedTypes="0" containsString="0" containsNumber="1" containsInteger="1" minValue="45091" maxValue="45275"/>
    </cacheField>
    <cacheField name="Nº relació" numFmtId="0">
      <sharedItems containsSemiMixedTypes="0" containsString="0" containsNumber="1" containsInteger="1" minValue="1461" maxValue="3039"/>
    </cacheField>
    <cacheField name="Analítica" numFmtId="0">
      <sharedItems count="4">
        <s v="0316AA"/>
        <s v="031701"/>
        <s v="FF2592"/>
        <s v="031601"/>
      </sharedItems>
    </cacheField>
    <cacheField name="Funcional" numFmtId="0">
      <sharedItems count="2">
        <s v="541A"/>
        <s v="641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n v="1"/>
    <s v="REPARACIÓ DELS APARELLS ELEVADORS DEL NOU EDIFICI COMPLEX I+D+I, UBICAT AL PARC BIT, PER A LA POSADA EN MARXA DE L'EDIFICI"/>
    <n v="45198"/>
    <s v="BALEAR DE ASCENDORES S.L."/>
    <x v="0"/>
    <n v="17225.61"/>
    <m/>
    <n v="45205"/>
    <n v="0.82644620422731041"/>
    <n v="14236.04"/>
    <m/>
    <n v="66461"/>
    <n v="45205"/>
    <n v="2296"/>
    <x v="0"/>
    <x v="0"/>
  </r>
  <r>
    <n v="2"/>
    <s v="FUSIONAR 24 FIBRES MONOMODO PER A PODER DONAR SERVEI A L'EDIFICI COMPLEX I+D+I"/>
    <n v="45162"/>
    <s v="COMUNICACIONES CUARTA EVOLUCION S.L."/>
    <x v="1"/>
    <n v="1519.76"/>
    <m/>
    <n v="45190"/>
    <n v="0.98958677685950425"/>
    <n v="1503.9344000000001"/>
    <m/>
    <n v="59534"/>
    <n v="45190"/>
    <n v="2092"/>
    <x v="1"/>
    <x v="1"/>
  </r>
  <r>
    <n v="3"/>
    <s v="REALITZACIÓ DE REFLECTOMETRIES PER CONNECTAR L'EDIFICI COMPLEX AMB EL CPD PRINCIPAL DEL PARC BIT. S'HAN DE FUSIONAR VINT-I-QUATRE FIBRES PER DONAR SERVEI AL NOU EDIFICI"/>
    <n v="45161"/>
    <s v="COMUNICACIONES CUARTA EVOLUCION S.L."/>
    <x v="2"/>
    <n v="642.51"/>
    <m/>
    <n v="45195"/>
    <n v="0.98958677685950425"/>
    <n v="635.81940000000009"/>
    <m/>
    <n v="60366"/>
    <n v="45195"/>
    <n v="2130"/>
    <x v="1"/>
    <x v="1"/>
  </r>
  <r>
    <n v="4"/>
    <s v="REPARACIONS DE LA LAMPISTERIA I SANEJAMENT DE LES INSTAL·LACIONS DE L'EDIFICI COMPLEX I+D+I. AQUESTES ACTUACIONS SÓN NECESSÀRES PER LA POSADA EN MARXA DE L'EDIFICI"/>
    <n v="45238"/>
    <s v="ESTEL INGENIERIA Y OBRAS S.A."/>
    <x v="3"/>
    <n v="20057.73"/>
    <m/>
    <n v="45250"/>
    <n v="0.98958677685950425"/>
    <n v="19848.864381818184"/>
    <m/>
    <n v="78656"/>
    <n v="45250"/>
    <n v="2761"/>
    <x v="1"/>
    <x v="1"/>
  </r>
  <r>
    <n v="5"/>
    <s v="REPARACIONS DE LA INSTAL·LACIÓ CONTRA INCENDIS DE L'EDIFICI COMPLEX I+D+I  PER AL SEU CORRECTE FUNCIONAMENT. AQUESTES ACTUACIONS SÓN NECESSÀRIES PER A LA POSADA EN MARXA DE L'EDIFICI"/>
    <n v="45199"/>
    <s v="ESTEL INGENIERIA Y OBRAS S.A."/>
    <x v="4"/>
    <n v="8863.73"/>
    <m/>
    <n v="45216"/>
    <n v="0.98958677685950425"/>
    <n v="8771.4300016528923"/>
    <m/>
    <n v="67500"/>
    <n v="45216"/>
    <n v="2369"/>
    <x v="1"/>
    <x v="1"/>
  </r>
  <r>
    <n v="6"/>
    <s v="REVISIÓ I COMPROVACIÓ DEL FUNCIONANMENT DELS EQUIPS DE CLIMATITZACIÓ DE LES SALES DE SERVIDORS DE L'EDIFICI COMPLEX I+D+I"/>
    <n v="45188"/>
    <s v="ESTEL INGENIERIA Y OBRAS S.A."/>
    <x v="5"/>
    <n v="5177.4699999999993"/>
    <m/>
    <n v="45202"/>
    <n v="0.98958677685950425"/>
    <n v="5123.5558495867772"/>
    <m/>
    <n v="64666"/>
    <n v="45202"/>
    <n v="2220"/>
    <x v="1"/>
    <x v="1"/>
  </r>
  <r>
    <n v="7"/>
    <s v="AUDITORIA DE LES INSTAL·LACIONS DE L'EDIFICI COMPLEX I+D+I UBICAT AL PARC BIT"/>
    <n v="45238"/>
    <s v="ESTEL INGENIERIA Y OBRAS S.A."/>
    <x v="6"/>
    <n v="4596.92"/>
    <m/>
    <n v="45250"/>
    <n v="0.98958677685950425"/>
    <n v="4549.051246280992"/>
    <m/>
    <n v="78659"/>
    <n v="45250"/>
    <n v="2771"/>
    <x v="1"/>
    <x v="1"/>
  </r>
  <r>
    <n v="8"/>
    <s v="ESMENA DE LES ANOMALIES DE LA INSTAL·LACIÓ ELÈCTRICA DEL NOU EDIFICI COMPLEX I+D+I DEL PARC BIT, NECESSARI PER LA POSADA EN MARXA DEL EDIFICI"/>
    <n v="45203"/>
    <s v="INAY ENERGIAS S.L."/>
    <x v="7"/>
    <n v="18057.5"/>
    <m/>
    <n v="45223"/>
    <n v="0.98958677685950425"/>
    <n v="17869.463223140498"/>
    <m/>
    <n v="70498"/>
    <n v="45223"/>
    <n v="2462"/>
    <x v="1"/>
    <x v="1"/>
  </r>
  <r>
    <n v="9"/>
    <s v="SUBMINISTRAMENT I INSTAL·LACIÓ DEL CCTV DE L'EDIFICI COMPLEX I+D+I ,UBICAT AL  PARC BIT, PER SUBSTITUCIÓ DE L'ACTUAL EQUIP"/>
    <n v="45061"/>
    <s v="INSTALACIONES ESPECIALES 2001 S.L."/>
    <x v="8"/>
    <n v="4770.76"/>
    <m/>
    <n v="45091"/>
    <n v="0.8264469392717303"/>
    <n v="3942.78"/>
    <m/>
    <n v="36775"/>
    <n v="45091"/>
    <n v="1461"/>
    <x v="2"/>
    <x v="0"/>
  </r>
  <r>
    <n v="10"/>
    <s v="SUBSTITUCIÓ DEL RACK DE CIRCUIT TANCAT DE TELEVISIÓ DEL NOU EDIFICI COMPLEX I+D+I"/>
    <n v="45229"/>
    <s v="INSTALACIONES ESPECIALES 2001 S.L."/>
    <x v="9"/>
    <n v="950.43000000000006"/>
    <m/>
    <n v="45250"/>
    <n v="0.98958677685950425"/>
    <n v="940.5329603305787"/>
    <m/>
    <n v="79459"/>
    <n v="45250"/>
    <n v="2755"/>
    <x v="1"/>
    <x v="1"/>
  </r>
  <r>
    <n v="11"/>
    <s v="REVISIÓ ANUAL DEL CENTRE DE MANIOBRA I MITJANA TRANSFORMACIÓ DE L'EDIFICI CÒMPLEX"/>
    <n v="45111"/>
    <s v="REDES Y TENDIDOS DE BALEARES S.A."/>
    <x v="10"/>
    <n v="907.5"/>
    <m/>
    <n v="45131"/>
    <n v="0.98958677685950425"/>
    <n v="898.05000000000007"/>
    <m/>
    <n v="50048"/>
    <n v="45131"/>
    <n v="1769"/>
    <x v="3"/>
    <x v="1"/>
  </r>
  <r>
    <n v="12"/>
    <s v="REVISIÓ DEL CENTRE DE TRANSFORMACIÓ DE L'EDIFICI COMPLEX PER UNA OCA, ES FARÀ CONJUNTAMENT AMB LA REVISIÓ ANUAL DEL CENTRE DE TRANSFORMACIÓ"/>
    <n v="45160"/>
    <s v="SAMPOL INGENIERIA Y OBRAS S.A."/>
    <x v="11"/>
    <n v="1282.5999999999999"/>
    <m/>
    <n v="45196"/>
    <n v="0.98958677685950425"/>
    <n v="1269.2440000000001"/>
    <m/>
    <n v="60966"/>
    <n v="45196"/>
    <n v="2193"/>
    <x v="3"/>
    <x v="1"/>
  </r>
  <r>
    <n v="13"/>
    <s v="PRIMERA FASE DE NETEJA DLE NOU EDIFICI COMPLEX I+D+I  UBICAT AL PARC BIT"/>
    <n v="45103"/>
    <s v="SERVEO SERVICIOS S.A.U."/>
    <x v="12"/>
    <n v="17335.77"/>
    <m/>
    <n v="45131"/>
    <n v="0.98958677685950425"/>
    <n v="17155.248758677688"/>
    <m/>
    <n v="49898"/>
    <n v="45131"/>
    <n v="1790"/>
    <x v="1"/>
    <x v="1"/>
  </r>
  <r>
    <n v="14"/>
    <s v="SERVEI DE MANTENIMENT ANUAL DELS APARELLS ELEVADORS DEL NOU EDIFICI COMPLEX I+D+I, UBICAT AL PARC BIT, AGOST."/>
    <n v="45169"/>
    <s v="BALEAR DE ASCENDORES S.L."/>
    <x v="13"/>
    <n v="508.2"/>
    <m/>
    <n v="45194"/>
    <n v="0.82644628099173556"/>
    <n v="420"/>
    <m/>
    <n v="59646"/>
    <n v="45194"/>
    <n v="2097"/>
    <x v="0"/>
    <x v="0"/>
  </r>
  <r>
    <n v="15"/>
    <s v="SERVEI DE MANTENIMENT ANUAL DELS APARELLS ELEVADORS DEL NOU EDIFICI COMPLEX I+D+I, UBICAT AL PARC BIT, SETEMBRE 2023"/>
    <n v="45199"/>
    <s v="BALEAR DE ASCENDORES S.L."/>
    <x v="14"/>
    <n v="508.2"/>
    <m/>
    <n v="45212"/>
    <n v="0.82644628099173556"/>
    <n v="420"/>
    <m/>
    <n v="67839"/>
    <n v="45212"/>
    <n v="2335"/>
    <x v="0"/>
    <x v="0"/>
  </r>
  <r>
    <n v="16"/>
    <s v="SERVEI DE MANTENIMENT ANUAL DELS APARELLS ELEVADORS DEL NOU EDIFICI COMPLEX I+D+I, UBICAT AL PARC BIT, OCTUBRE 2023."/>
    <n v="45230"/>
    <s v="BALEAR DE ASCENDORES S.L."/>
    <x v="15"/>
    <n v="508.2"/>
    <m/>
    <n v="45250"/>
    <n v="0.82644628099173556"/>
    <n v="420"/>
    <m/>
    <n v="79203"/>
    <n v="45250"/>
    <n v="2756"/>
    <x v="0"/>
    <x v="0"/>
  </r>
  <r>
    <n v="17"/>
    <s v="SERVEI DE MANTENIMENT ANUAL DELS APARELLS ELEVADORS DEL NOU EDIFICI COMPLEX I+D+I, UBICAT AL PARC BIT, NOVEMBRE"/>
    <n v="45260"/>
    <s v="BALEAR DE ASCENDORES S.L."/>
    <x v="16"/>
    <n v="508.2"/>
    <m/>
    <n v="45275"/>
    <n v="0.82644628099173556"/>
    <n v="420"/>
    <m/>
    <n v="88056"/>
    <n v="45275"/>
    <n v="3039"/>
    <x v="0"/>
    <x v="0"/>
  </r>
  <r>
    <n v="18"/>
    <s v="SERVEI DE MANTENIMENT ANUAL DELS APARELLS ELEVADORS DEL NOU EDIFICI COMPLEX I+D+I, UBICAT AL PARC BIT, DESEMBRE"/>
    <n v="45261"/>
    <s v="BALEAR DE ASCENDORES S.L."/>
    <x v="17"/>
    <n v="508.2"/>
    <m/>
    <n v="45275"/>
    <n v="0.82644628099173556"/>
    <n v="420"/>
    <m/>
    <n v="88063"/>
    <n v="45275"/>
    <n v="3039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E14CCC-B3A8-4667-BEFC-F5E238111D8C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45:B70" firstHeaderRow="1" firstDataRow="1" firstDataCol="1"/>
  <pivotFields count="16">
    <pivotField showAll="0"/>
    <pivotField showAll="0"/>
    <pivotField showAll="0"/>
    <pivotField showAll="0"/>
    <pivotField axis="axisRow" showAll="0">
      <items count="19">
        <item x="5"/>
        <item x="4"/>
        <item x="3"/>
        <item x="6"/>
        <item x="7"/>
        <item x="8"/>
        <item x="9"/>
        <item x="13"/>
        <item x="14"/>
        <item x="15"/>
        <item x="16"/>
        <item x="17"/>
        <item x="0"/>
        <item x="10"/>
        <item x="12"/>
        <item x="2"/>
        <item x="1"/>
        <item x="11"/>
        <item t="default"/>
      </items>
    </pivotField>
    <pivotField numFmtId="4" showAll="0"/>
    <pivotField showAll="0"/>
    <pivotField showAll="0"/>
    <pivotField numFmtId="10" showAll="0"/>
    <pivotField numFmtId="4"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axis="axisRow" showAll="0">
      <items count="3">
        <item x="0"/>
        <item x="1"/>
        <item t="default"/>
      </items>
    </pivotField>
  </pivotFields>
  <rowFields count="3">
    <field x="15"/>
    <field x="14"/>
    <field x="4"/>
  </rowFields>
  <rowItems count="25">
    <i>
      <x/>
    </i>
    <i r="1">
      <x v="1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3"/>
    </i>
    <i r="2">
      <x v="5"/>
    </i>
    <i>
      <x v="1"/>
    </i>
    <i r="1">
      <x/>
    </i>
    <i r="2">
      <x v="13"/>
    </i>
    <i r="2">
      <x v="17"/>
    </i>
    <i r="1">
      <x v="2"/>
    </i>
    <i r="2">
      <x/>
    </i>
    <i r="2">
      <x v="1"/>
    </i>
    <i r="2">
      <x v="2"/>
    </i>
    <i r="2">
      <x v="3"/>
    </i>
    <i r="2">
      <x v="4"/>
    </i>
    <i r="2">
      <x v="6"/>
    </i>
    <i r="2">
      <x v="14"/>
    </i>
    <i r="2">
      <x v="15"/>
    </i>
    <i r="2">
      <x v="1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/>
  <dimension ref="A1:G37"/>
  <sheetViews>
    <sheetView showWhiteSpace="0" zoomScaleNormal="100" zoomScalePageLayoutView="118" workbookViewId="0">
      <selection activeCell="C16" sqref="C16:G16"/>
    </sheetView>
  </sheetViews>
  <sheetFormatPr baseColWidth="10" defaultColWidth="11.42578125" defaultRowHeight="12.75"/>
  <cols>
    <col min="1" max="1" width="19.42578125" style="1" bestFit="1" customWidth="1"/>
    <col min="2" max="2" width="10.42578125" style="1" bestFit="1" customWidth="1"/>
    <col min="3" max="6" width="11.42578125" style="1"/>
    <col min="7" max="7" width="13.85546875" style="1" customWidth="1"/>
    <col min="8" max="16384" width="11.42578125" style="1"/>
  </cols>
  <sheetData>
    <row r="1" spans="1:7" ht="15">
      <c r="A1" s="6"/>
      <c r="B1" s="45"/>
      <c r="C1" s="45"/>
      <c r="D1" s="45"/>
      <c r="E1" s="45"/>
      <c r="F1" s="45"/>
      <c r="G1" s="45"/>
    </row>
    <row r="3" spans="1:7">
      <c r="A3" s="45"/>
      <c r="B3" s="45"/>
      <c r="C3" s="134"/>
      <c r="D3" s="134"/>
      <c r="E3" s="50"/>
      <c r="F3" s="45"/>
      <c r="G3" s="45"/>
    </row>
    <row r="4" spans="1:7" ht="31.5" customHeight="1">
      <c r="A4" s="45"/>
      <c r="B4" s="45"/>
      <c r="C4" s="134"/>
      <c r="D4" s="134"/>
      <c r="E4" s="50"/>
      <c r="F4" s="45"/>
      <c r="G4" s="45"/>
    </row>
    <row r="5" spans="1:7">
      <c r="A5" s="45"/>
      <c r="B5" s="45"/>
      <c r="C5" s="5"/>
      <c r="D5" s="5"/>
      <c r="E5" s="50"/>
      <c r="F5" s="45"/>
      <c r="G5" s="45"/>
    </row>
    <row r="6" spans="1:7">
      <c r="A6" s="45"/>
      <c r="B6" s="45"/>
      <c r="C6" s="5"/>
      <c r="D6" s="5"/>
      <c r="E6" s="50"/>
      <c r="F6" s="45"/>
      <c r="G6" s="45"/>
    </row>
    <row r="7" spans="1:7" ht="15">
      <c r="A7" s="135" t="s">
        <v>136</v>
      </c>
      <c r="B7" s="135"/>
      <c r="C7" s="135"/>
      <c r="D7" s="135"/>
      <c r="E7" s="135"/>
      <c r="F7" s="135"/>
      <c r="G7" s="135"/>
    </row>
    <row r="8" spans="1:7" ht="24.75" customHeight="1">
      <c r="A8" s="135" t="s">
        <v>135</v>
      </c>
      <c r="B8" s="135"/>
      <c r="C8" s="135"/>
      <c r="D8" s="135"/>
      <c r="E8" s="135"/>
      <c r="F8" s="135"/>
      <c r="G8" s="135"/>
    </row>
    <row r="10" spans="1:7" ht="18" customHeight="1">
      <c r="A10" s="141" t="s">
        <v>0</v>
      </c>
      <c r="B10" s="142"/>
      <c r="C10" s="138"/>
      <c r="D10" s="139"/>
      <c r="E10" s="139"/>
      <c r="F10" s="139"/>
      <c r="G10" s="140"/>
    </row>
    <row r="11" spans="1:7" ht="18" customHeight="1">
      <c r="A11" s="141" t="s">
        <v>1</v>
      </c>
      <c r="B11" s="142"/>
      <c r="C11" s="138"/>
      <c r="D11" s="139"/>
      <c r="E11" s="139"/>
      <c r="F11" s="139"/>
      <c r="G11" s="140"/>
    </row>
    <row r="12" spans="1:7" ht="18" customHeight="1">
      <c r="A12" s="141" t="s">
        <v>2</v>
      </c>
      <c r="B12" s="142"/>
      <c r="C12" s="143"/>
      <c r="D12" s="139"/>
      <c r="E12" s="139"/>
      <c r="F12" s="139"/>
      <c r="G12" s="140"/>
    </row>
    <row r="14" spans="1:7" ht="18" customHeight="1">
      <c r="A14" s="124" t="s">
        <v>3</v>
      </c>
      <c r="B14" s="125"/>
      <c r="C14" s="131" t="s">
        <v>4</v>
      </c>
      <c r="D14" s="132"/>
      <c r="E14" s="132"/>
      <c r="F14" s="132"/>
      <c r="G14" s="133"/>
    </row>
    <row r="15" spans="1:7" ht="18" customHeight="1">
      <c r="A15" s="124" t="s">
        <v>5</v>
      </c>
      <c r="B15" s="125"/>
      <c r="C15" s="131" t="s">
        <v>6</v>
      </c>
      <c r="D15" s="132"/>
      <c r="E15" s="132"/>
      <c r="F15" s="132"/>
      <c r="G15" s="133"/>
    </row>
    <row r="16" spans="1:7" ht="25.5" customHeight="1">
      <c r="A16" s="126" t="s">
        <v>137</v>
      </c>
      <c r="B16" s="127"/>
      <c r="C16" s="128"/>
      <c r="D16" s="129"/>
      <c r="E16" s="129"/>
      <c r="F16" s="129"/>
      <c r="G16" s="130"/>
    </row>
    <row r="18" spans="1:7" ht="18" customHeight="1">
      <c r="A18" s="136" t="s">
        <v>138</v>
      </c>
      <c r="B18" s="137"/>
      <c r="C18" s="113" t="s">
        <v>132</v>
      </c>
      <c r="D18" s="114"/>
      <c r="E18" s="114"/>
      <c r="F18" s="114"/>
      <c r="G18" s="115"/>
    </row>
    <row r="19" spans="1:7" ht="18" customHeight="1">
      <c r="A19" s="124" t="s">
        <v>8</v>
      </c>
      <c r="B19" s="125"/>
      <c r="C19" s="113" t="s">
        <v>132</v>
      </c>
      <c r="D19" s="114"/>
      <c r="E19" s="114"/>
      <c r="F19" s="114"/>
      <c r="G19" s="115"/>
    </row>
    <row r="20" spans="1:7" ht="27" customHeight="1">
      <c r="A20" s="121" t="s">
        <v>139</v>
      </c>
      <c r="B20" s="122"/>
      <c r="C20" s="113" t="s">
        <v>132</v>
      </c>
      <c r="D20" s="114"/>
      <c r="E20" s="114"/>
      <c r="F20" s="114"/>
      <c r="G20" s="115"/>
    </row>
    <row r="21" spans="1:7" ht="18" customHeight="1">
      <c r="A21" s="124" t="s">
        <v>9</v>
      </c>
      <c r="B21" s="125"/>
      <c r="C21" s="31"/>
      <c r="D21" s="46"/>
      <c r="E21" s="46"/>
      <c r="F21" s="46"/>
      <c r="G21" s="47"/>
    </row>
    <row r="23" spans="1:7">
      <c r="A23" s="123" t="s">
        <v>10</v>
      </c>
      <c r="B23" s="123"/>
      <c r="C23" s="123"/>
      <c r="D23" s="123"/>
      <c r="E23" s="123"/>
      <c r="F23" s="123"/>
      <c r="G23" s="123"/>
    </row>
    <row r="24" spans="1:7" s="2" customFormat="1" ht="25.5" customHeight="1">
      <c r="A24" s="116" t="s">
        <v>11</v>
      </c>
      <c r="B24" s="116"/>
      <c r="C24" s="116"/>
      <c r="D24" s="116"/>
      <c r="E24" s="116"/>
      <c r="F24" s="116"/>
      <c r="G24" s="116"/>
    </row>
    <row r="25" spans="1:7" s="2" customFormat="1" ht="12.75" customHeight="1">
      <c r="A25" s="116" t="s">
        <v>12</v>
      </c>
      <c r="B25" s="116"/>
      <c r="C25" s="116"/>
      <c r="D25" s="116"/>
      <c r="E25" s="116"/>
      <c r="F25" s="116"/>
      <c r="G25" s="116"/>
    </row>
    <row r="26" spans="1:7" s="2" customFormat="1" ht="26.25" customHeight="1">
      <c r="A26" s="116" t="s">
        <v>13</v>
      </c>
      <c r="B26" s="116"/>
      <c r="C26" s="116"/>
      <c r="D26" s="116"/>
      <c r="E26" s="116"/>
      <c r="F26" s="116"/>
      <c r="G26" s="116"/>
    </row>
    <row r="27" spans="1:7" s="2" customFormat="1" ht="23.25" customHeight="1">
      <c r="A27" s="116" t="s">
        <v>14</v>
      </c>
      <c r="B27" s="116"/>
      <c r="C27" s="116"/>
      <c r="D27" s="116"/>
      <c r="E27" s="116"/>
      <c r="F27" s="116"/>
      <c r="G27" s="116"/>
    </row>
    <row r="28" spans="1:7" s="2" customFormat="1" ht="38.25" customHeight="1">
      <c r="A28" s="116" t="s">
        <v>15</v>
      </c>
      <c r="B28" s="120"/>
      <c r="C28" s="120"/>
      <c r="D28" s="120"/>
      <c r="E28" s="120"/>
      <c r="F28" s="120"/>
      <c r="G28" s="120"/>
    </row>
    <row r="29" spans="1:7" ht="21.75" customHeight="1">
      <c r="A29" s="42" t="s">
        <v>16</v>
      </c>
      <c r="B29" s="31" t="s">
        <v>17</v>
      </c>
      <c r="C29" s="52"/>
      <c r="D29" s="52"/>
      <c r="E29" s="52"/>
      <c r="F29" s="52"/>
      <c r="G29" s="51"/>
    </row>
    <row r="30" spans="1:7" ht="21.75" customHeight="1">
      <c r="A30" s="43" t="s">
        <v>18</v>
      </c>
      <c r="B30" s="118" t="s">
        <v>19</v>
      </c>
      <c r="C30" s="118"/>
      <c r="D30" s="118"/>
      <c r="E30" s="118"/>
      <c r="F30" s="118"/>
      <c r="G30" s="118"/>
    </row>
    <row r="31" spans="1:7" ht="64.5" customHeight="1">
      <c r="A31" s="44" t="s">
        <v>20</v>
      </c>
      <c r="B31" s="119"/>
      <c r="C31" s="119"/>
      <c r="D31" s="119"/>
      <c r="E31" s="119"/>
      <c r="F31" s="119"/>
      <c r="G31" s="119"/>
    </row>
    <row r="33" spans="1:7">
      <c r="A33" s="3" t="s">
        <v>21</v>
      </c>
      <c r="B33" s="45"/>
      <c r="C33" s="45"/>
      <c r="D33" s="45"/>
      <c r="E33" s="45"/>
      <c r="F33" s="45"/>
      <c r="G33" s="45"/>
    </row>
    <row r="34" spans="1:7" ht="14.25" customHeight="1">
      <c r="A34" s="117" t="s">
        <v>22</v>
      </c>
      <c r="B34" s="117"/>
      <c r="C34" s="117"/>
      <c r="D34" s="117"/>
      <c r="E34" s="117"/>
      <c r="F34" s="117"/>
      <c r="G34" s="117"/>
    </row>
    <row r="35" spans="1:7" ht="29.25" customHeight="1">
      <c r="A35" s="112" t="s">
        <v>147</v>
      </c>
      <c r="B35" s="112"/>
      <c r="C35" s="112"/>
      <c r="D35" s="112"/>
      <c r="E35" s="112"/>
      <c r="F35" s="112"/>
      <c r="G35" s="112"/>
    </row>
    <row r="36" spans="1:7" ht="42.95" customHeight="1">
      <c r="A36" s="109" t="s">
        <v>148</v>
      </c>
      <c r="B36" s="110"/>
      <c r="C36" s="110"/>
      <c r="D36" s="110"/>
      <c r="E36" s="110"/>
      <c r="F36" s="110"/>
      <c r="G36" s="111"/>
    </row>
    <row r="37" spans="1:7" ht="0.75" customHeight="1">
      <c r="A37" s="4"/>
      <c r="B37" s="53"/>
      <c r="C37" s="53"/>
      <c r="D37" s="53"/>
      <c r="E37" s="53"/>
      <c r="F37" s="53"/>
      <c r="G37" s="54"/>
    </row>
  </sheetData>
  <protectedRanges>
    <protectedRange sqref="B29:G31" name="Rango3"/>
    <protectedRange sqref="C14:G15" name="Rango1"/>
    <protectedRange sqref="C18:G21" name="Rango2"/>
  </protectedRanges>
  <mergeCells count="34">
    <mergeCell ref="C3:D3"/>
    <mergeCell ref="C4:D4"/>
    <mergeCell ref="A7:G7"/>
    <mergeCell ref="A8:G8"/>
    <mergeCell ref="A25:G25"/>
    <mergeCell ref="A14:B14"/>
    <mergeCell ref="A24:G24"/>
    <mergeCell ref="A18:B18"/>
    <mergeCell ref="C14:G14"/>
    <mergeCell ref="C10:G10"/>
    <mergeCell ref="C19:G19"/>
    <mergeCell ref="A10:B10"/>
    <mergeCell ref="A11:B11"/>
    <mergeCell ref="C11:G11"/>
    <mergeCell ref="C12:G12"/>
    <mergeCell ref="A12:B12"/>
    <mergeCell ref="A16:B16"/>
    <mergeCell ref="A19:B19"/>
    <mergeCell ref="C16:G16"/>
    <mergeCell ref="C18:G18"/>
    <mergeCell ref="C15:G15"/>
    <mergeCell ref="A15:B15"/>
    <mergeCell ref="A36:G36"/>
    <mergeCell ref="A35:G35"/>
    <mergeCell ref="C20:G20"/>
    <mergeCell ref="A27:G27"/>
    <mergeCell ref="A34:G34"/>
    <mergeCell ref="B30:G30"/>
    <mergeCell ref="A26:G26"/>
    <mergeCell ref="B31:G31"/>
    <mergeCell ref="A28:G28"/>
    <mergeCell ref="A20:B20"/>
    <mergeCell ref="A23:G23"/>
    <mergeCell ref="A21:B21"/>
  </mergeCells>
  <phoneticPr fontId="15" type="noConversion"/>
  <pageMargins left="0.51" right="0.33" top="0.4" bottom="0.44" header="0.2800000000000000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ull3">
    <pageSetUpPr fitToPage="1"/>
  </sheetPr>
  <dimension ref="A1:V61"/>
  <sheetViews>
    <sheetView tabSelected="1" zoomScale="110" zoomScaleNormal="110" workbookViewId="0">
      <selection activeCell="A10" sqref="A10:B10"/>
    </sheetView>
  </sheetViews>
  <sheetFormatPr baseColWidth="10" defaultColWidth="12.140625" defaultRowHeight="11.25"/>
  <cols>
    <col min="1" max="1" width="6.7109375" style="7" customWidth="1"/>
    <col min="2" max="2" width="35.140625" style="7" customWidth="1"/>
    <col min="3" max="3" width="10.140625" style="7" customWidth="1"/>
    <col min="4" max="4" width="14.28515625" style="7" customWidth="1"/>
    <col min="5" max="5" width="13.85546875" style="7" customWidth="1"/>
    <col min="6" max="6" width="10.7109375" style="35" customWidth="1"/>
    <col min="7" max="7" width="11" style="7" customWidth="1"/>
    <col min="8" max="8" width="10.7109375" style="7" customWidth="1"/>
    <col min="9" max="9" width="12.28515625" style="7" customWidth="1"/>
    <col min="10" max="10" width="12.42578125" style="7" bestFit="1" customWidth="1"/>
    <col min="11" max="11" width="13.42578125" style="90" customWidth="1"/>
    <col min="12" max="12" width="8.5703125" style="7" customWidth="1"/>
    <col min="13" max="16384" width="12.140625" style="7"/>
  </cols>
  <sheetData>
    <row r="1" spans="1:14" ht="18">
      <c r="E1" s="29"/>
      <c r="F1" s="34"/>
      <c r="G1" s="29"/>
    </row>
    <row r="3" spans="1:14" ht="18">
      <c r="E3" s="57"/>
    </row>
    <row r="6" spans="1:14" ht="18">
      <c r="F6" s="59" t="s">
        <v>23</v>
      </c>
    </row>
    <row r="7" spans="1:14" ht="12">
      <c r="A7" s="186" t="s">
        <v>24</v>
      </c>
      <c r="B7" s="186"/>
      <c r="C7" s="186"/>
      <c r="D7" s="186"/>
    </row>
    <row r="8" spans="1:14" ht="14.25" customHeight="1">
      <c r="A8" s="198" t="s">
        <v>25</v>
      </c>
      <c r="B8" s="198"/>
      <c r="C8" s="173" t="s">
        <v>4</v>
      </c>
      <c r="D8" s="174"/>
      <c r="E8" s="202"/>
      <c r="G8" s="108" t="s">
        <v>0</v>
      </c>
      <c r="H8" s="89"/>
      <c r="I8" s="148"/>
      <c r="J8" s="149"/>
    </row>
    <row r="9" spans="1:14" ht="21.75" customHeight="1">
      <c r="A9" s="193" t="s">
        <v>5</v>
      </c>
      <c r="B9" s="193"/>
      <c r="C9" s="203" t="s">
        <v>6</v>
      </c>
      <c r="D9" s="204"/>
      <c r="E9" s="205"/>
      <c r="G9" s="144" t="s">
        <v>26</v>
      </c>
      <c r="H9" s="145"/>
      <c r="I9" s="148"/>
      <c r="J9" s="149"/>
    </row>
    <row r="10" spans="1:14" ht="29.25" customHeight="1">
      <c r="A10" s="158" t="s">
        <v>7</v>
      </c>
      <c r="B10" s="160"/>
      <c r="C10" s="206"/>
      <c r="D10" s="207"/>
      <c r="E10" s="208"/>
      <c r="F10" s="36"/>
      <c r="G10" s="146" t="s">
        <v>2</v>
      </c>
      <c r="H10" s="147"/>
      <c r="I10" s="148"/>
      <c r="J10" s="149"/>
    </row>
    <row r="11" spans="1:14" s="103" customFormat="1" ht="17.25" customHeight="1">
      <c r="A11" s="186" t="s">
        <v>140</v>
      </c>
      <c r="B11" s="186"/>
      <c r="C11" s="186"/>
      <c r="D11" s="186"/>
      <c r="E11" s="99"/>
      <c r="F11" s="100"/>
      <c r="G11" s="101"/>
      <c r="H11" s="102"/>
      <c r="I11" s="102"/>
      <c r="K11" s="104"/>
    </row>
    <row r="12" spans="1:14" s="103" customFormat="1" ht="17.25" customHeight="1">
      <c r="A12" s="210" t="s">
        <v>141</v>
      </c>
      <c r="B12" s="210"/>
      <c r="C12" s="211"/>
      <c r="D12" s="211"/>
      <c r="E12" s="211"/>
      <c r="F12" s="100"/>
      <c r="G12" s="101"/>
      <c r="H12" s="102"/>
      <c r="I12" s="102"/>
      <c r="K12" s="104"/>
    </row>
    <row r="13" spans="1:14" ht="21" customHeight="1">
      <c r="A13" s="201" t="s">
        <v>142</v>
      </c>
      <c r="B13" s="201"/>
      <c r="C13" s="209"/>
      <c r="D13" s="209"/>
      <c r="E13" s="209"/>
      <c r="G13" s="8"/>
    </row>
    <row r="14" spans="1:14" ht="13.5" customHeight="1"/>
    <row r="15" spans="1:14" ht="21" customHeight="1">
      <c r="A15" s="189" t="s">
        <v>146</v>
      </c>
      <c r="B15" s="190"/>
      <c r="C15" s="191"/>
      <c r="D15" s="194"/>
      <c r="E15" s="195"/>
      <c r="F15" s="37"/>
      <c r="G15" s="155" t="s">
        <v>8</v>
      </c>
      <c r="H15" s="156"/>
      <c r="I15" s="157"/>
      <c r="J15" s="106"/>
    </row>
    <row r="16" spans="1:14" ht="14.25" customHeight="1">
      <c r="A16" s="192" t="s">
        <v>27</v>
      </c>
      <c r="B16" s="190"/>
      <c r="C16" s="191"/>
      <c r="D16" s="199" t="s">
        <v>133</v>
      </c>
      <c r="E16" s="200"/>
      <c r="F16" s="38"/>
      <c r="G16" s="158" t="s">
        <v>143</v>
      </c>
      <c r="H16" s="159"/>
      <c r="I16" s="160"/>
      <c r="J16" s="105"/>
      <c r="N16" s="25"/>
    </row>
    <row r="17" spans="1:22" ht="12.75" customHeight="1">
      <c r="A17" s="192" t="s">
        <v>28</v>
      </c>
      <c r="B17" s="190"/>
      <c r="C17" s="191"/>
      <c r="D17" s="194">
        <f>+D15</f>
        <v>0</v>
      </c>
      <c r="E17" s="195"/>
      <c r="F17" s="37"/>
      <c r="G17" s="155" t="s">
        <v>9</v>
      </c>
      <c r="H17" s="156"/>
      <c r="I17" s="157"/>
      <c r="J17" s="107"/>
    </row>
    <row r="18" spans="1:22" ht="14.25" customHeight="1">
      <c r="A18" s="192" t="s">
        <v>29</v>
      </c>
      <c r="B18" s="190"/>
      <c r="C18" s="191"/>
      <c r="D18" s="217">
        <v>0</v>
      </c>
      <c r="E18" s="218"/>
      <c r="F18" s="37"/>
      <c r="G18" s="56"/>
    </row>
    <row r="19" spans="1:22">
      <c r="A19" s="220" t="s">
        <v>30</v>
      </c>
      <c r="B19" s="220"/>
      <c r="C19" s="220"/>
      <c r="D19" s="220"/>
      <c r="E19" s="220"/>
      <c r="F19" s="220"/>
      <c r="G19" s="220"/>
      <c r="H19" s="220"/>
      <c r="I19" s="220"/>
      <c r="J19" s="220"/>
      <c r="K19" s="91"/>
    </row>
    <row r="20" spans="1:22" ht="15" customHeight="1">
      <c r="A20" s="152" t="s">
        <v>31</v>
      </c>
      <c r="B20" s="153"/>
      <c r="C20" s="153"/>
      <c r="D20" s="153"/>
      <c r="E20" s="153"/>
      <c r="F20" s="153"/>
      <c r="G20" s="154"/>
      <c r="H20" s="152" t="s">
        <v>32</v>
      </c>
      <c r="I20" s="153"/>
      <c r="J20" s="234" t="s">
        <v>42</v>
      </c>
      <c r="K20" s="234"/>
    </row>
    <row r="21" spans="1:22" s="9" customFormat="1" ht="37.5" customHeight="1">
      <c r="A21" s="26" t="s">
        <v>33</v>
      </c>
      <c r="B21" s="161" t="s">
        <v>7</v>
      </c>
      <c r="C21" s="162"/>
      <c r="D21" s="27" t="s">
        <v>34</v>
      </c>
      <c r="E21" s="27" t="s">
        <v>67</v>
      </c>
      <c r="F21" s="27" t="s">
        <v>38</v>
      </c>
      <c r="G21" s="27" t="s">
        <v>39</v>
      </c>
      <c r="H21" s="27" t="s">
        <v>40</v>
      </c>
      <c r="I21" s="28" t="s">
        <v>41</v>
      </c>
      <c r="J21" s="92" t="s">
        <v>42</v>
      </c>
      <c r="K21" s="92" t="s">
        <v>144</v>
      </c>
    </row>
    <row r="22" spans="1:22">
      <c r="A22" s="30">
        <v>1</v>
      </c>
      <c r="B22" s="227"/>
      <c r="C22" s="228"/>
      <c r="D22" s="79"/>
      <c r="E22" s="70"/>
      <c r="F22" s="80"/>
      <c r="G22" s="78"/>
      <c r="H22" s="81"/>
      <c r="I22" s="70"/>
      <c r="J22" s="93"/>
      <c r="K22" s="98"/>
      <c r="L22" s="60"/>
      <c r="Q22" s="72"/>
      <c r="T22" s="61"/>
    </row>
    <row r="23" spans="1:22">
      <c r="A23" s="30">
        <v>2</v>
      </c>
      <c r="B23" s="227"/>
      <c r="C23" s="228"/>
      <c r="D23" s="79"/>
      <c r="E23" s="70"/>
      <c r="F23" s="80"/>
      <c r="G23" s="78"/>
      <c r="H23" s="81"/>
      <c r="I23" s="70"/>
      <c r="J23" s="93"/>
      <c r="K23" s="98"/>
      <c r="L23" s="60"/>
      <c r="N23" s="69"/>
      <c r="O23" s="69"/>
      <c r="Q23" s="72"/>
      <c r="T23" s="61"/>
      <c r="U23" s="61"/>
    </row>
    <row r="24" spans="1:22">
      <c r="A24" s="30">
        <v>3</v>
      </c>
      <c r="B24" s="227"/>
      <c r="C24" s="228"/>
      <c r="D24" s="79"/>
      <c r="E24" s="70"/>
      <c r="F24" s="80"/>
      <c r="G24" s="78"/>
      <c r="H24" s="81"/>
      <c r="I24" s="70"/>
      <c r="J24" s="93"/>
      <c r="K24" s="98"/>
      <c r="L24" s="60"/>
      <c r="N24" s="69"/>
      <c r="O24" s="69"/>
      <c r="Q24" s="72"/>
      <c r="V24" s="61"/>
    </row>
    <row r="25" spans="1:22">
      <c r="A25" s="30">
        <v>4</v>
      </c>
      <c r="B25" s="227"/>
      <c r="C25" s="228"/>
      <c r="D25" s="79"/>
      <c r="E25" s="70"/>
      <c r="F25" s="80"/>
      <c r="G25" s="78"/>
      <c r="H25" s="81"/>
      <c r="I25" s="70"/>
      <c r="J25" s="93"/>
      <c r="K25" s="98"/>
      <c r="L25" s="60"/>
      <c r="N25" s="69"/>
      <c r="O25" s="69"/>
      <c r="Q25" s="72"/>
    </row>
    <row r="26" spans="1:22" ht="12" customHeight="1">
      <c r="A26" s="30">
        <v>5</v>
      </c>
      <c r="B26" s="227"/>
      <c r="C26" s="228"/>
      <c r="D26" s="79"/>
      <c r="E26" s="70"/>
      <c r="F26" s="80"/>
      <c r="G26" s="78"/>
      <c r="H26" s="81"/>
      <c r="I26" s="70"/>
      <c r="J26" s="93"/>
      <c r="K26" s="98"/>
      <c r="L26" s="60"/>
      <c r="N26" s="69"/>
      <c r="O26" s="69"/>
      <c r="Q26" s="72"/>
    </row>
    <row r="27" spans="1:22" ht="10.5" customHeight="1">
      <c r="A27" s="30">
        <v>6</v>
      </c>
      <c r="B27" s="150"/>
      <c r="C27" s="151"/>
      <c r="D27" s="82"/>
      <c r="E27" s="70"/>
      <c r="F27" s="83"/>
      <c r="G27" s="78"/>
      <c r="H27" s="81"/>
      <c r="I27" s="70"/>
      <c r="J27" s="93"/>
      <c r="K27" s="98"/>
      <c r="L27" s="60"/>
      <c r="N27" s="69"/>
      <c r="O27" s="69"/>
      <c r="Q27" s="72"/>
    </row>
    <row r="28" spans="1:22">
      <c r="A28" s="30">
        <v>7</v>
      </c>
      <c r="B28" s="150"/>
      <c r="C28" s="151"/>
      <c r="D28" s="82"/>
      <c r="E28" s="70"/>
      <c r="F28" s="83"/>
      <c r="G28" s="78"/>
      <c r="H28" s="81"/>
      <c r="I28" s="70"/>
      <c r="J28" s="93"/>
      <c r="K28" s="98"/>
      <c r="L28" s="60"/>
      <c r="N28" s="69"/>
      <c r="O28" s="69"/>
      <c r="Q28" s="72"/>
    </row>
    <row r="29" spans="1:22">
      <c r="A29" s="30">
        <v>8</v>
      </c>
      <c r="B29" s="150"/>
      <c r="C29" s="151"/>
      <c r="D29" s="82"/>
      <c r="E29" s="70"/>
      <c r="F29" s="83"/>
      <c r="G29" s="84"/>
      <c r="H29" s="81"/>
      <c r="I29" s="70"/>
      <c r="J29" s="93"/>
      <c r="K29" s="98"/>
      <c r="L29" s="60"/>
      <c r="N29" s="69"/>
      <c r="O29" s="69"/>
      <c r="Q29" s="72"/>
    </row>
    <row r="30" spans="1:22">
      <c r="A30" s="30">
        <v>9</v>
      </c>
      <c r="B30" s="150"/>
      <c r="C30" s="151"/>
      <c r="D30" s="82"/>
      <c r="E30" s="70"/>
      <c r="F30" s="83"/>
      <c r="G30" s="84"/>
      <c r="H30" s="81"/>
      <c r="I30" s="85"/>
      <c r="J30" s="93"/>
      <c r="K30" s="98"/>
      <c r="L30" s="60"/>
      <c r="N30" s="69"/>
      <c r="O30" s="69"/>
      <c r="Q30" s="73"/>
    </row>
    <row r="31" spans="1:22">
      <c r="A31" s="30">
        <v>10</v>
      </c>
      <c r="B31" s="150"/>
      <c r="C31" s="151"/>
      <c r="D31" s="82"/>
      <c r="E31" s="70"/>
      <c r="F31" s="83"/>
      <c r="G31" s="84"/>
      <c r="H31" s="81"/>
      <c r="I31" s="85"/>
      <c r="J31" s="93"/>
      <c r="K31" s="98"/>
      <c r="L31" s="60"/>
      <c r="N31" s="69"/>
      <c r="O31" s="69"/>
      <c r="Q31" s="72"/>
    </row>
    <row r="32" spans="1:22">
      <c r="A32" s="30">
        <v>11</v>
      </c>
      <c r="B32" s="150"/>
      <c r="C32" s="151"/>
      <c r="D32" s="82"/>
      <c r="E32" s="70"/>
      <c r="F32" s="83"/>
      <c r="G32" s="84"/>
      <c r="H32" s="81"/>
      <c r="I32" s="85"/>
      <c r="J32" s="93"/>
      <c r="K32" s="98"/>
      <c r="L32" s="60"/>
      <c r="N32" s="69"/>
      <c r="O32" s="69"/>
      <c r="Q32" s="72"/>
    </row>
    <row r="33" spans="1:17">
      <c r="A33" s="30">
        <v>12</v>
      </c>
      <c r="B33" s="150"/>
      <c r="C33" s="151"/>
      <c r="D33" s="71"/>
      <c r="E33" s="70"/>
      <c r="F33" s="83"/>
      <c r="G33" s="84"/>
      <c r="H33" s="81"/>
      <c r="I33" s="85"/>
      <c r="J33" s="93"/>
      <c r="K33" s="98"/>
      <c r="L33" s="60"/>
      <c r="N33" s="69"/>
      <c r="O33" s="69"/>
      <c r="Q33" s="72"/>
    </row>
    <row r="34" spans="1:17">
      <c r="A34" s="30">
        <v>13</v>
      </c>
      <c r="B34" s="150"/>
      <c r="C34" s="151"/>
      <c r="D34" s="82"/>
      <c r="E34" s="70"/>
      <c r="F34" s="83"/>
      <c r="G34" s="84"/>
      <c r="H34" s="81"/>
      <c r="I34" s="85"/>
      <c r="J34" s="93"/>
      <c r="K34" s="98"/>
      <c r="L34" s="60"/>
      <c r="N34" s="69"/>
      <c r="O34" s="69"/>
      <c r="Q34" s="72"/>
    </row>
    <row r="35" spans="1:17">
      <c r="A35" s="30">
        <v>14</v>
      </c>
      <c r="B35" s="150"/>
      <c r="C35" s="151"/>
      <c r="D35" s="82"/>
      <c r="E35" s="70"/>
      <c r="F35" s="83"/>
      <c r="G35" s="84"/>
      <c r="H35" s="81"/>
      <c r="I35" s="85"/>
      <c r="J35" s="93"/>
      <c r="K35" s="98"/>
      <c r="L35" s="60"/>
      <c r="N35" s="96"/>
      <c r="O35" s="69"/>
      <c r="Q35" s="72"/>
    </row>
    <row r="36" spans="1:17">
      <c r="A36" s="30">
        <v>15</v>
      </c>
      <c r="B36" s="150"/>
      <c r="C36" s="151"/>
      <c r="D36" s="82"/>
      <c r="E36" s="70"/>
      <c r="F36" s="83"/>
      <c r="G36" s="84"/>
      <c r="H36" s="81"/>
      <c r="I36" s="85"/>
      <c r="J36" s="93"/>
      <c r="K36" s="98"/>
      <c r="L36" s="60"/>
      <c r="N36" s="96"/>
      <c r="O36" s="69"/>
      <c r="Q36" s="72"/>
    </row>
    <row r="37" spans="1:17">
      <c r="A37" s="30">
        <v>16</v>
      </c>
      <c r="B37" s="150"/>
      <c r="C37" s="151"/>
      <c r="D37" s="82"/>
      <c r="E37" s="70"/>
      <c r="F37" s="83"/>
      <c r="G37" s="84"/>
      <c r="H37" s="81"/>
      <c r="I37" s="85"/>
      <c r="J37" s="93"/>
      <c r="K37" s="98"/>
      <c r="L37" s="60"/>
      <c r="N37" s="97"/>
      <c r="O37" s="69"/>
      <c r="Q37" s="72"/>
    </row>
    <row r="38" spans="1:17">
      <c r="A38" s="30">
        <v>17</v>
      </c>
      <c r="B38" s="150"/>
      <c r="C38" s="151"/>
      <c r="D38" s="82"/>
      <c r="E38" s="70"/>
      <c r="F38" s="83"/>
      <c r="G38" s="84"/>
      <c r="H38" s="81"/>
      <c r="I38" s="85"/>
      <c r="J38" s="93"/>
      <c r="K38" s="98"/>
      <c r="L38" s="60"/>
      <c r="Q38" s="72"/>
    </row>
    <row r="39" spans="1:17">
      <c r="A39" s="30">
        <v>18</v>
      </c>
      <c r="B39" s="150"/>
      <c r="C39" s="151"/>
      <c r="D39" s="82"/>
      <c r="E39" s="70"/>
      <c r="F39" s="83"/>
      <c r="G39" s="84"/>
      <c r="H39" s="81"/>
      <c r="I39" s="85"/>
      <c r="J39" s="93"/>
      <c r="K39" s="98"/>
      <c r="L39" s="60"/>
      <c r="Q39" s="72"/>
    </row>
    <row r="40" spans="1:17" ht="15.75" customHeight="1">
      <c r="D40" s="49" t="s">
        <v>43</v>
      </c>
      <c r="E40" s="39">
        <f>SUM(E22:E39)</f>
        <v>0</v>
      </c>
      <c r="F40" s="7"/>
      <c r="G40" s="235"/>
      <c r="H40" s="55" t="s">
        <v>44</v>
      </c>
      <c r="I40" s="88">
        <f>SUM(I22:I39)</f>
        <v>0</v>
      </c>
      <c r="J40" s="94">
        <f>SUM(J22:J39)</f>
        <v>0</v>
      </c>
      <c r="K40" s="7"/>
    </row>
    <row r="41" spans="1:17" ht="15">
      <c r="D41" s="48"/>
      <c r="E41" s="30" t="s">
        <v>45</v>
      </c>
      <c r="F41" s="30" t="s">
        <v>46</v>
      </c>
      <c r="H41" s="11"/>
      <c r="I41" s="11"/>
    </row>
    <row r="42" spans="1:17" ht="24.75" customHeight="1">
      <c r="A42" s="196" t="s">
        <v>47</v>
      </c>
      <c r="B42" s="197"/>
      <c r="C42" s="14" t="s">
        <v>48</v>
      </c>
      <c r="D42" s="24">
        <f>D15</f>
        <v>0</v>
      </c>
      <c r="G42" s="15"/>
      <c r="I42" s="58"/>
      <c r="J42" s="12"/>
      <c r="O42" s="61"/>
    </row>
    <row r="43" spans="1:17" ht="12.75" customHeight="1">
      <c r="A43" s="187" t="s">
        <v>49</v>
      </c>
      <c r="B43" s="188"/>
      <c r="C43" s="14" t="s">
        <v>50</v>
      </c>
      <c r="D43" s="24">
        <f>D17</f>
        <v>0</v>
      </c>
      <c r="F43" s="212" t="s">
        <v>51</v>
      </c>
      <c r="G43" s="213"/>
      <c r="H43" s="16" t="s">
        <v>52</v>
      </c>
      <c r="I43" s="214">
        <f>IF(E40&gt;=(D42),D47*(1),D47*(D16+E16))</f>
        <v>0</v>
      </c>
      <c r="J43" s="214"/>
    </row>
    <row r="44" spans="1:17" ht="12.75" customHeight="1">
      <c r="A44" s="187" t="s">
        <v>53</v>
      </c>
      <c r="B44" s="188"/>
      <c r="C44" s="14" t="s">
        <v>45</v>
      </c>
      <c r="D44" s="24">
        <f>E40</f>
        <v>0</v>
      </c>
      <c r="F44" s="212" t="s">
        <v>54</v>
      </c>
      <c r="G44" s="213"/>
      <c r="H44" s="16" t="s">
        <v>55</v>
      </c>
      <c r="I44" s="215">
        <v>0</v>
      </c>
      <c r="J44" s="215"/>
    </row>
    <row r="45" spans="1:17" ht="24" customHeight="1">
      <c r="A45" s="187" t="s">
        <v>56</v>
      </c>
      <c r="B45" s="188"/>
      <c r="C45" s="14" t="s">
        <v>46</v>
      </c>
      <c r="D45" s="24"/>
      <c r="F45" s="212" t="s">
        <v>57</v>
      </c>
      <c r="G45" s="213"/>
      <c r="H45" s="16" t="s">
        <v>58</v>
      </c>
      <c r="I45" s="216"/>
      <c r="J45" s="215"/>
    </row>
    <row r="46" spans="1:17" ht="12" customHeight="1">
      <c r="A46" s="187" t="s">
        <v>42</v>
      </c>
      <c r="B46" s="188"/>
      <c r="C46" s="14" t="s">
        <v>59</v>
      </c>
      <c r="D46" s="24">
        <f>IF(J40&gt;D43,D43,J40)</f>
        <v>0</v>
      </c>
      <c r="H46" s="17"/>
    </row>
    <row r="47" spans="1:17" ht="12" customHeight="1">
      <c r="A47" s="187" t="s">
        <v>60</v>
      </c>
      <c r="B47" s="188"/>
      <c r="C47" s="14" t="s">
        <v>61</v>
      </c>
      <c r="D47" s="24">
        <f>D45+D46</f>
        <v>0</v>
      </c>
      <c r="F47" s="212" t="s">
        <v>62</v>
      </c>
      <c r="G47" s="213"/>
      <c r="H47" s="18" t="s">
        <v>63</v>
      </c>
      <c r="I47" s="219"/>
      <c r="J47" s="219"/>
    </row>
    <row r="48" spans="1:17" ht="11.25" customHeight="1">
      <c r="F48" s="221" t="s">
        <v>64</v>
      </c>
      <c r="G48" s="222"/>
      <c r="H48" s="18" t="s">
        <v>65</v>
      </c>
      <c r="I48" s="225">
        <f>(C51+D51)</f>
        <v>0</v>
      </c>
      <c r="J48" s="226"/>
    </row>
    <row r="49" spans="1:11" ht="33.75">
      <c r="A49" s="175" t="s">
        <v>66</v>
      </c>
      <c r="B49" s="231"/>
      <c r="C49" s="221" t="s">
        <v>67</v>
      </c>
      <c r="D49" s="222"/>
      <c r="F49" s="40" t="s">
        <v>68</v>
      </c>
      <c r="G49" s="32"/>
      <c r="H49" s="18" t="s">
        <v>69</v>
      </c>
      <c r="I49" s="230">
        <f>(I47+J47)-(I48+J48)</f>
        <v>0</v>
      </c>
      <c r="J49" s="230"/>
    </row>
    <row r="50" spans="1:11" ht="9.75" customHeight="1">
      <c r="A50" s="232"/>
      <c r="B50" s="233"/>
      <c r="C50" s="223"/>
      <c r="D50" s="224"/>
    </row>
    <row r="51" spans="1:11" ht="11.25" customHeight="1">
      <c r="A51" s="182" t="s">
        <v>70</v>
      </c>
      <c r="B51" s="182"/>
      <c r="C51" s="164"/>
      <c r="D51" s="164"/>
    </row>
    <row r="52" spans="1:11" ht="7.5" customHeight="1">
      <c r="F52" s="41"/>
      <c r="G52" s="19"/>
      <c r="H52" s="13"/>
      <c r="I52" s="20"/>
    </row>
    <row r="53" spans="1:11" ht="24" customHeight="1">
      <c r="A53" s="181" t="s">
        <v>71</v>
      </c>
      <c r="B53" s="181"/>
      <c r="C53" s="206"/>
      <c r="D53" s="207"/>
      <c r="E53" s="207"/>
      <c r="F53" s="207"/>
      <c r="G53" s="207"/>
      <c r="H53" s="207"/>
      <c r="I53" s="207"/>
      <c r="J53" s="207"/>
      <c r="K53" s="207"/>
    </row>
    <row r="54" spans="1:11" ht="18" customHeight="1">
      <c r="A54" s="10" t="s">
        <v>71</v>
      </c>
      <c r="B54" s="10"/>
      <c r="C54" s="175"/>
      <c r="D54" s="176"/>
      <c r="E54" s="176"/>
      <c r="F54" s="176"/>
      <c r="G54" s="176"/>
      <c r="H54" s="176"/>
      <c r="I54" s="176"/>
      <c r="J54" s="176"/>
      <c r="K54" s="176"/>
    </row>
    <row r="55" spans="1:11" ht="7.5" customHeight="1">
      <c r="H55" s="13"/>
      <c r="I55" s="13"/>
      <c r="J55" s="13"/>
      <c r="K55" s="95"/>
    </row>
    <row r="56" spans="1:11" ht="12" customHeight="1">
      <c r="A56" s="169" t="s">
        <v>72</v>
      </c>
      <c r="B56" s="169"/>
      <c r="C56" s="169"/>
      <c r="D56" s="169"/>
      <c r="E56" s="169"/>
      <c r="G56" s="173"/>
      <c r="H56" s="174"/>
      <c r="I56" s="174"/>
      <c r="J56" s="174"/>
      <c r="K56" s="174"/>
    </row>
    <row r="57" spans="1:11" ht="22.5" customHeight="1">
      <c r="A57" s="168" t="s">
        <v>149</v>
      </c>
      <c r="B57" s="168"/>
      <c r="C57" s="168"/>
      <c r="D57" s="168"/>
      <c r="E57" s="168"/>
      <c r="G57" s="170" t="s">
        <v>145</v>
      </c>
      <c r="H57" s="171"/>
      <c r="I57" s="171"/>
      <c r="J57" s="171"/>
      <c r="K57" s="172"/>
    </row>
    <row r="58" spans="1:11" ht="15" customHeight="1">
      <c r="A58" s="183" t="s">
        <v>16</v>
      </c>
      <c r="B58" s="184"/>
      <c r="C58" s="177" t="s">
        <v>17</v>
      </c>
      <c r="D58" s="178"/>
      <c r="E58" s="179"/>
      <c r="G58" s="21" t="s">
        <v>16</v>
      </c>
      <c r="H58" s="165" t="s">
        <v>134</v>
      </c>
      <c r="I58" s="166"/>
      <c r="J58" s="166"/>
      <c r="K58" s="167"/>
    </row>
    <row r="59" spans="1:11" ht="22.5" customHeight="1">
      <c r="A59" s="229" t="s">
        <v>73</v>
      </c>
      <c r="B59" s="191"/>
      <c r="C59" s="180"/>
      <c r="D59" s="180"/>
      <c r="E59" s="180"/>
      <c r="G59" s="21"/>
      <c r="H59" s="170"/>
      <c r="I59" s="171"/>
      <c r="J59" s="171"/>
      <c r="K59" s="172"/>
    </row>
    <row r="60" spans="1:11" ht="34.5" customHeight="1">
      <c r="A60" s="33" t="s">
        <v>20</v>
      </c>
      <c r="B60" s="23"/>
      <c r="C60" s="180"/>
      <c r="D60" s="180"/>
      <c r="E60" s="180"/>
      <c r="G60" s="22" t="s">
        <v>20</v>
      </c>
      <c r="H60" s="185"/>
      <c r="I60" s="178"/>
      <c r="J60" s="178"/>
      <c r="K60" s="179"/>
    </row>
    <row r="61" spans="1:11">
      <c r="I61" s="163"/>
      <c r="J61" s="163"/>
      <c r="K61" s="163"/>
    </row>
  </sheetData>
  <sheetProtection formatCells="0" formatColumns="0" formatRows="0" insertColumns="0" insertRows="0" deleteColumns="0" deleteRows="0" selectLockedCells="1"/>
  <protectedRanges>
    <protectedRange sqref="D25:G39 D22:G22 D23:F24 H22:H39 B22:B39" name="Rango3_4"/>
  </protectedRanges>
  <mergeCells count="90">
    <mergeCell ref="A59:B59"/>
    <mergeCell ref="C53:K53"/>
    <mergeCell ref="I49:J49"/>
    <mergeCell ref="A49:B49"/>
    <mergeCell ref="C49:D49"/>
    <mergeCell ref="A50:B50"/>
    <mergeCell ref="C50:D50"/>
    <mergeCell ref="I48:J48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18:C18"/>
    <mergeCell ref="A45:B45"/>
    <mergeCell ref="A46:B46"/>
    <mergeCell ref="A19:J19"/>
    <mergeCell ref="F48:G48"/>
    <mergeCell ref="A47:B47"/>
    <mergeCell ref="I43:J43"/>
    <mergeCell ref="I44:J44"/>
    <mergeCell ref="I45:J45"/>
    <mergeCell ref="D18:E18"/>
    <mergeCell ref="I47:J47"/>
    <mergeCell ref="D17:E17"/>
    <mergeCell ref="F45:G45"/>
    <mergeCell ref="F47:G47"/>
    <mergeCell ref="F43:G43"/>
    <mergeCell ref="F44:G44"/>
    <mergeCell ref="C8:E8"/>
    <mergeCell ref="C9:E9"/>
    <mergeCell ref="C10:E10"/>
    <mergeCell ref="C13:E13"/>
    <mergeCell ref="A11:D11"/>
    <mergeCell ref="A12:B12"/>
    <mergeCell ref="C12:E12"/>
    <mergeCell ref="A10:B10"/>
    <mergeCell ref="A51:B51"/>
    <mergeCell ref="A58:B58"/>
    <mergeCell ref="H60:K60"/>
    <mergeCell ref="C60:E60"/>
    <mergeCell ref="A7:D7"/>
    <mergeCell ref="A43:B43"/>
    <mergeCell ref="A44:B44"/>
    <mergeCell ref="A15:C15"/>
    <mergeCell ref="A16:C16"/>
    <mergeCell ref="A17:C17"/>
    <mergeCell ref="A9:B9"/>
    <mergeCell ref="D15:E15"/>
    <mergeCell ref="A42:B42"/>
    <mergeCell ref="A8:B8"/>
    <mergeCell ref="D16:E16"/>
    <mergeCell ref="A13:B13"/>
    <mergeCell ref="G15:I15"/>
    <mergeCell ref="G16:I16"/>
    <mergeCell ref="G17:I17"/>
    <mergeCell ref="B21:C21"/>
    <mergeCell ref="I61:K61"/>
    <mergeCell ref="C51:D51"/>
    <mergeCell ref="H58:K58"/>
    <mergeCell ref="A57:E57"/>
    <mergeCell ref="A56:E56"/>
    <mergeCell ref="H59:K59"/>
    <mergeCell ref="G57:K57"/>
    <mergeCell ref="G56:K56"/>
    <mergeCell ref="C54:K54"/>
    <mergeCell ref="C58:E58"/>
    <mergeCell ref="C59:E59"/>
    <mergeCell ref="A53:B53"/>
    <mergeCell ref="B38:C38"/>
    <mergeCell ref="B39:C39"/>
    <mergeCell ref="A20:G20"/>
    <mergeCell ref="H20:I20"/>
    <mergeCell ref="J20:K20"/>
    <mergeCell ref="B33:C33"/>
    <mergeCell ref="B34:C34"/>
    <mergeCell ref="B35:C35"/>
    <mergeCell ref="B36:C36"/>
    <mergeCell ref="B37:C37"/>
    <mergeCell ref="G9:H9"/>
    <mergeCell ref="G10:H10"/>
    <mergeCell ref="I8:J8"/>
    <mergeCell ref="I9:J9"/>
    <mergeCell ref="I10:J10"/>
  </mergeCells>
  <phoneticPr fontId="15" type="noConversion"/>
  <pageMargins left="0.39370078740157483" right="0.19685039370078741" top="0.31496062992125984" bottom="0.27559055118110237" header="0.23622047244094491" footer="0.23622047244094491"/>
  <pageSetup paperSize="9" scale="88" fitToHeight="0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4346-2B59-4461-959C-A884D5EB3B0B}">
  <dimension ref="A1:P70"/>
  <sheetViews>
    <sheetView topLeftCell="A7" workbookViewId="0">
      <selection activeCell="P23" sqref="P23:P40"/>
    </sheetView>
  </sheetViews>
  <sheetFormatPr baseColWidth="10" defaultColWidth="9.140625" defaultRowHeight="15"/>
  <cols>
    <col min="1" max="1" width="18.140625" bestFit="1" customWidth="1"/>
    <col min="2" max="2" width="16.7109375" bestFit="1" customWidth="1"/>
    <col min="3" max="3" width="24.140625" bestFit="1" customWidth="1"/>
    <col min="4" max="4" width="25.7109375" bestFit="1" customWidth="1"/>
    <col min="5" max="5" width="17.42578125" bestFit="1" customWidth="1"/>
    <col min="6" max="6" width="10.140625" bestFit="1" customWidth="1"/>
    <col min="8" max="8" width="10.7109375" bestFit="1" customWidth="1"/>
    <col min="9" max="9" width="24.140625" style="64" bestFit="1" customWidth="1"/>
    <col min="10" max="10" width="23" bestFit="1" customWidth="1"/>
    <col min="12" max="12" width="7.5703125" bestFit="1" customWidth="1"/>
    <col min="13" max="13" width="14.42578125" bestFit="1" customWidth="1"/>
    <col min="14" max="14" width="9.85546875" bestFit="1" customWidth="1"/>
  </cols>
  <sheetData>
    <row r="1" spans="1:14">
      <c r="A1" s="62" t="s">
        <v>33</v>
      </c>
      <c r="B1" s="62" t="s">
        <v>7</v>
      </c>
      <c r="C1" s="62" t="s">
        <v>34</v>
      </c>
      <c r="D1" s="62" t="s">
        <v>35</v>
      </c>
      <c r="E1" s="62" t="s">
        <v>36</v>
      </c>
      <c r="F1" s="62" t="s">
        <v>37</v>
      </c>
      <c r="G1" s="62" t="s">
        <v>38</v>
      </c>
      <c r="H1" s="62" t="s">
        <v>39</v>
      </c>
      <c r="I1" s="63" t="s">
        <v>121</v>
      </c>
      <c r="J1" s="62" t="s">
        <v>41</v>
      </c>
      <c r="K1" s="62" t="s">
        <v>42</v>
      </c>
      <c r="L1" s="68" t="s">
        <v>76</v>
      </c>
      <c r="M1" s="68" t="s">
        <v>77</v>
      </c>
      <c r="N1" s="68" t="s">
        <v>78</v>
      </c>
    </row>
    <row r="2" spans="1:14">
      <c r="A2" s="67">
        <v>1</v>
      </c>
      <c r="B2" t="s">
        <v>88</v>
      </c>
      <c r="C2" s="66">
        <v>45198</v>
      </c>
      <c r="D2" t="s">
        <v>74</v>
      </c>
      <c r="E2" t="s">
        <v>75</v>
      </c>
      <c r="F2" s="65">
        <v>14236.04</v>
      </c>
      <c r="H2" s="66">
        <v>45205</v>
      </c>
      <c r="I2" s="64">
        <v>1</v>
      </c>
      <c r="J2" s="65">
        <v>14236.04</v>
      </c>
      <c r="L2">
        <v>66461</v>
      </c>
      <c r="M2">
        <v>45205</v>
      </c>
      <c r="N2">
        <v>2296</v>
      </c>
    </row>
    <row r="3" spans="1:14">
      <c r="A3" s="67">
        <v>2</v>
      </c>
      <c r="B3" t="s">
        <v>87</v>
      </c>
      <c r="C3" s="66">
        <v>45162</v>
      </c>
      <c r="D3" t="s">
        <v>80</v>
      </c>
      <c r="E3" t="s">
        <v>79</v>
      </c>
      <c r="F3" s="65">
        <v>1519.76</v>
      </c>
      <c r="H3" s="66">
        <v>45190</v>
      </c>
      <c r="I3" s="64">
        <v>0.98958677685950425</v>
      </c>
      <c r="J3" s="65">
        <v>1503.9344000000001</v>
      </c>
      <c r="L3">
        <v>59534</v>
      </c>
      <c r="M3">
        <v>45190</v>
      </c>
      <c r="N3">
        <v>2092</v>
      </c>
    </row>
    <row r="4" spans="1:14">
      <c r="A4" s="67">
        <v>3</v>
      </c>
      <c r="B4" t="s">
        <v>84</v>
      </c>
      <c r="C4" s="66">
        <v>45161</v>
      </c>
      <c r="D4" t="s">
        <v>80</v>
      </c>
      <c r="E4" t="s">
        <v>81</v>
      </c>
      <c r="F4" s="65">
        <v>642.51</v>
      </c>
      <c r="H4" s="66">
        <v>45195</v>
      </c>
      <c r="I4" s="64">
        <v>0.98958677685950425</v>
      </c>
      <c r="J4" s="65">
        <v>635.81940000000009</v>
      </c>
      <c r="L4">
        <v>60366</v>
      </c>
      <c r="M4">
        <v>45195</v>
      </c>
      <c r="N4">
        <v>2130</v>
      </c>
    </row>
    <row r="5" spans="1:14">
      <c r="A5" s="67">
        <v>4</v>
      </c>
      <c r="B5" t="s">
        <v>86</v>
      </c>
      <c r="C5" s="66">
        <v>45238</v>
      </c>
      <c r="D5" t="s">
        <v>82</v>
      </c>
      <c r="E5" t="s">
        <v>83</v>
      </c>
      <c r="F5" s="65">
        <v>20057.73</v>
      </c>
      <c r="H5" s="66">
        <v>45250</v>
      </c>
      <c r="I5" s="64">
        <v>0.98958677685950425</v>
      </c>
      <c r="J5" s="65">
        <v>19848.864381818184</v>
      </c>
      <c r="L5">
        <v>78656</v>
      </c>
      <c r="M5">
        <v>45250</v>
      </c>
      <c r="N5">
        <v>2761</v>
      </c>
    </row>
    <row r="6" spans="1:14">
      <c r="A6" s="67">
        <v>5</v>
      </c>
      <c r="B6" t="s">
        <v>85</v>
      </c>
      <c r="C6" s="66">
        <v>45199</v>
      </c>
      <c r="D6" t="s">
        <v>82</v>
      </c>
      <c r="E6" t="s">
        <v>89</v>
      </c>
      <c r="F6" s="65">
        <v>8863.73</v>
      </c>
      <c r="H6" s="66">
        <v>45216</v>
      </c>
      <c r="I6" s="64">
        <v>0.98958677685950425</v>
      </c>
      <c r="J6" s="65">
        <v>8771.4300016528923</v>
      </c>
      <c r="L6">
        <v>67500</v>
      </c>
      <c r="M6">
        <v>45216</v>
      </c>
      <c r="N6">
        <v>2369</v>
      </c>
    </row>
    <row r="7" spans="1:14">
      <c r="A7" s="67">
        <v>6</v>
      </c>
      <c r="B7" t="s">
        <v>90</v>
      </c>
      <c r="C7" s="66">
        <v>45188</v>
      </c>
      <c r="D7" t="s">
        <v>82</v>
      </c>
      <c r="E7" t="s">
        <v>91</v>
      </c>
      <c r="F7" s="65">
        <v>5177.4699999999993</v>
      </c>
      <c r="H7" s="66">
        <v>45202</v>
      </c>
      <c r="I7" s="64">
        <v>0.98958677685950425</v>
      </c>
      <c r="J7" s="65">
        <v>5123.5558495867772</v>
      </c>
      <c r="L7">
        <v>64666</v>
      </c>
      <c r="M7">
        <v>45202</v>
      </c>
      <c r="N7">
        <v>2220</v>
      </c>
    </row>
    <row r="8" spans="1:14">
      <c r="A8" s="67">
        <v>7</v>
      </c>
      <c r="B8" t="s">
        <v>92</v>
      </c>
      <c r="C8" s="66">
        <v>45238</v>
      </c>
      <c r="D8" t="s">
        <v>82</v>
      </c>
      <c r="E8" t="s">
        <v>93</v>
      </c>
      <c r="F8" s="65">
        <v>4596.92</v>
      </c>
      <c r="H8" s="66">
        <v>45250</v>
      </c>
      <c r="I8" s="64">
        <v>0.98958677685950425</v>
      </c>
      <c r="J8" s="65">
        <v>4549.051246280992</v>
      </c>
      <c r="L8">
        <v>78659</v>
      </c>
      <c r="M8">
        <v>45250</v>
      </c>
      <c r="N8">
        <v>2771</v>
      </c>
    </row>
    <row r="9" spans="1:14">
      <c r="A9" s="67">
        <v>8</v>
      </c>
      <c r="B9" t="s">
        <v>94</v>
      </c>
      <c r="C9" s="66">
        <v>45203</v>
      </c>
      <c r="D9" t="s">
        <v>95</v>
      </c>
      <c r="E9" t="s">
        <v>96</v>
      </c>
      <c r="F9" s="65">
        <v>18057.5</v>
      </c>
      <c r="H9" s="66">
        <v>45223</v>
      </c>
      <c r="I9" s="64">
        <v>0.98958677685950425</v>
      </c>
      <c r="J9" s="65">
        <v>17869.463223140498</v>
      </c>
      <c r="L9">
        <v>70498</v>
      </c>
      <c r="M9">
        <v>45223</v>
      </c>
      <c r="N9">
        <v>2462</v>
      </c>
    </row>
    <row r="10" spans="1:14">
      <c r="A10" s="67">
        <v>9</v>
      </c>
      <c r="B10" t="s">
        <v>97</v>
      </c>
      <c r="C10" s="66">
        <v>45061</v>
      </c>
      <c r="D10" t="s">
        <v>98</v>
      </c>
      <c r="E10" t="s">
        <v>99</v>
      </c>
      <c r="F10" s="65">
        <v>4770.76</v>
      </c>
      <c r="H10" s="66">
        <v>45091</v>
      </c>
      <c r="I10" s="64">
        <v>0.98958677685950425</v>
      </c>
      <c r="J10" s="65">
        <v>4721.0810115702488</v>
      </c>
      <c r="L10">
        <v>36775</v>
      </c>
      <c r="M10">
        <v>45091</v>
      </c>
      <c r="N10">
        <v>1461</v>
      </c>
    </row>
    <row r="11" spans="1:14">
      <c r="A11" s="67">
        <v>10</v>
      </c>
      <c r="B11" t="s">
        <v>100</v>
      </c>
      <c r="C11" s="66">
        <v>45229</v>
      </c>
      <c r="D11" t="s">
        <v>98</v>
      </c>
      <c r="E11" t="s">
        <v>101</v>
      </c>
      <c r="F11" s="65">
        <v>950.43000000000006</v>
      </c>
      <c r="H11" s="66">
        <v>45250</v>
      </c>
      <c r="I11" s="64">
        <v>0.98958677685950425</v>
      </c>
      <c r="J11" s="65">
        <v>940.5329603305787</v>
      </c>
      <c r="L11">
        <v>79459</v>
      </c>
      <c r="M11">
        <v>45250</v>
      </c>
      <c r="N11">
        <v>2755</v>
      </c>
    </row>
    <row r="12" spans="1:14">
      <c r="A12" s="67">
        <v>11</v>
      </c>
      <c r="B12" t="s">
        <v>102</v>
      </c>
      <c r="C12" s="66">
        <v>45111</v>
      </c>
      <c r="D12" t="s">
        <v>104</v>
      </c>
      <c r="E12" t="s">
        <v>103</v>
      </c>
      <c r="F12" s="65">
        <v>907.5</v>
      </c>
      <c r="H12" s="66">
        <v>45131</v>
      </c>
      <c r="I12" s="64">
        <v>0.98958677685950425</v>
      </c>
      <c r="J12" s="65">
        <v>898.05000000000007</v>
      </c>
      <c r="L12">
        <v>50048</v>
      </c>
      <c r="M12">
        <v>45131</v>
      </c>
      <c r="N12">
        <v>1769</v>
      </c>
    </row>
    <row r="13" spans="1:14">
      <c r="A13" s="67">
        <v>12</v>
      </c>
      <c r="B13" t="s">
        <v>105</v>
      </c>
      <c r="C13" s="66">
        <v>45160</v>
      </c>
      <c r="D13" t="s">
        <v>107</v>
      </c>
      <c r="E13" t="s">
        <v>106</v>
      </c>
      <c r="F13" s="65">
        <v>1282.5999999999999</v>
      </c>
      <c r="H13" s="66">
        <v>45196</v>
      </c>
      <c r="I13" s="64">
        <v>0.98958677685950425</v>
      </c>
      <c r="J13" s="65">
        <v>1269.2440000000001</v>
      </c>
      <c r="L13">
        <v>60966</v>
      </c>
      <c r="M13">
        <v>45196</v>
      </c>
      <c r="N13">
        <v>2193</v>
      </c>
    </row>
    <row r="14" spans="1:14">
      <c r="A14" s="67">
        <v>13</v>
      </c>
      <c r="B14" t="s">
        <v>110</v>
      </c>
      <c r="C14" s="66">
        <v>45103</v>
      </c>
      <c r="D14" t="s">
        <v>109</v>
      </c>
      <c r="E14" t="s">
        <v>108</v>
      </c>
      <c r="F14" s="65">
        <v>17335.77</v>
      </c>
      <c r="H14" s="66">
        <v>45131</v>
      </c>
      <c r="I14" s="64">
        <v>0.98958677685950425</v>
      </c>
      <c r="J14" s="65">
        <v>17155.248758677688</v>
      </c>
      <c r="L14">
        <v>49898</v>
      </c>
      <c r="M14">
        <v>45131</v>
      </c>
      <c r="N14">
        <v>1790</v>
      </c>
    </row>
    <row r="15" spans="1:14">
      <c r="A15" s="67">
        <v>14</v>
      </c>
      <c r="B15" t="s">
        <v>112</v>
      </c>
      <c r="C15" s="66">
        <v>45169</v>
      </c>
      <c r="D15" t="s">
        <v>74</v>
      </c>
      <c r="E15" t="s">
        <v>111</v>
      </c>
      <c r="F15" s="65">
        <v>420</v>
      </c>
      <c r="H15" s="66">
        <v>45194</v>
      </c>
      <c r="I15" s="64">
        <v>1</v>
      </c>
      <c r="J15" s="65">
        <v>420</v>
      </c>
      <c r="L15">
        <v>59646</v>
      </c>
      <c r="M15">
        <v>45194</v>
      </c>
      <c r="N15">
        <v>2097</v>
      </c>
    </row>
    <row r="16" spans="1:14">
      <c r="A16" s="67">
        <v>15</v>
      </c>
      <c r="B16" t="s">
        <v>113</v>
      </c>
      <c r="C16" s="66">
        <v>45199</v>
      </c>
      <c r="D16" t="s">
        <v>74</v>
      </c>
      <c r="E16" t="s">
        <v>114</v>
      </c>
      <c r="F16" s="65">
        <v>420</v>
      </c>
      <c r="H16" s="66">
        <v>45212</v>
      </c>
      <c r="I16" s="64">
        <v>1</v>
      </c>
      <c r="J16" s="65">
        <v>420</v>
      </c>
      <c r="L16">
        <v>67839</v>
      </c>
      <c r="M16">
        <v>45212</v>
      </c>
      <c r="N16">
        <v>2335</v>
      </c>
    </row>
    <row r="17" spans="1:16">
      <c r="A17" s="67">
        <v>16</v>
      </c>
      <c r="B17" t="s">
        <v>115</v>
      </c>
      <c r="C17" s="66">
        <v>45230</v>
      </c>
      <c r="D17" t="s">
        <v>74</v>
      </c>
      <c r="E17" t="s">
        <v>116</v>
      </c>
      <c r="F17" s="65">
        <v>420</v>
      </c>
      <c r="H17" s="66">
        <v>45250</v>
      </c>
      <c r="I17" s="64">
        <v>1</v>
      </c>
      <c r="J17" s="65">
        <v>420</v>
      </c>
      <c r="L17">
        <v>79203</v>
      </c>
      <c r="M17">
        <v>45250</v>
      </c>
      <c r="N17">
        <v>2756</v>
      </c>
    </row>
    <row r="18" spans="1:16">
      <c r="A18" s="67">
        <v>17</v>
      </c>
      <c r="B18" t="s">
        <v>117</v>
      </c>
      <c r="C18" s="66">
        <v>45260</v>
      </c>
      <c r="D18" t="s">
        <v>74</v>
      </c>
      <c r="E18" t="s">
        <v>118</v>
      </c>
      <c r="F18" s="65">
        <v>420</v>
      </c>
      <c r="H18" s="66">
        <v>45275</v>
      </c>
      <c r="I18" s="64">
        <v>1</v>
      </c>
      <c r="J18" s="65">
        <v>420</v>
      </c>
      <c r="L18">
        <v>88056</v>
      </c>
      <c r="M18">
        <v>45275</v>
      </c>
      <c r="N18">
        <v>3039</v>
      </c>
    </row>
    <row r="19" spans="1:16">
      <c r="A19" s="67">
        <v>18</v>
      </c>
      <c r="B19" t="s">
        <v>120</v>
      </c>
      <c r="C19" s="66">
        <v>45261</v>
      </c>
      <c r="D19" t="s">
        <v>74</v>
      </c>
      <c r="E19" t="s">
        <v>119</v>
      </c>
      <c r="F19" s="65">
        <v>420</v>
      </c>
      <c r="H19" s="66">
        <v>45275</v>
      </c>
      <c r="I19" s="64">
        <v>1</v>
      </c>
      <c r="J19" s="65">
        <v>420</v>
      </c>
      <c r="L19">
        <v>88063</v>
      </c>
      <c r="M19">
        <v>45275</v>
      </c>
      <c r="N19">
        <v>3039</v>
      </c>
    </row>
    <row r="22" spans="1:16">
      <c r="A22" t="s">
        <v>33</v>
      </c>
      <c r="B22" t="s">
        <v>7</v>
      </c>
      <c r="C22" t="s">
        <v>34</v>
      </c>
      <c r="D22" t="s">
        <v>35</v>
      </c>
      <c r="E22" t="s">
        <v>36</v>
      </c>
      <c r="F22" t="s">
        <v>37</v>
      </c>
      <c r="G22" t="s">
        <v>38</v>
      </c>
      <c r="H22" t="s">
        <v>39</v>
      </c>
      <c r="I22" s="64" t="s">
        <v>121</v>
      </c>
      <c r="J22" t="s">
        <v>41</v>
      </c>
      <c r="K22" t="s">
        <v>42</v>
      </c>
      <c r="L22" t="s">
        <v>76</v>
      </c>
      <c r="M22" t="s">
        <v>77</v>
      </c>
      <c r="N22" t="s">
        <v>78</v>
      </c>
      <c r="O22" t="s">
        <v>122</v>
      </c>
      <c r="P22" t="s">
        <v>129</v>
      </c>
    </row>
    <row r="23" spans="1:16">
      <c r="A23">
        <v>1</v>
      </c>
      <c r="B23" t="s">
        <v>88</v>
      </c>
      <c r="C23">
        <v>45198</v>
      </c>
      <c r="D23" t="s">
        <v>74</v>
      </c>
      <c r="E23" s="87" t="s">
        <v>75</v>
      </c>
      <c r="F23" s="65">
        <v>17225.61</v>
      </c>
      <c r="H23">
        <v>45205</v>
      </c>
      <c r="I23" s="77">
        <v>0.82644620422731041</v>
      </c>
      <c r="J23" s="65">
        <v>14236.04</v>
      </c>
      <c r="K23" s="65"/>
      <c r="L23">
        <v>66461</v>
      </c>
      <c r="M23">
        <v>45205</v>
      </c>
      <c r="N23">
        <v>2296</v>
      </c>
      <c r="O23" t="s">
        <v>123</v>
      </c>
      <c r="P23" t="s">
        <v>128</v>
      </c>
    </row>
    <row r="24" spans="1:16">
      <c r="A24">
        <v>2</v>
      </c>
      <c r="B24" t="s">
        <v>87</v>
      </c>
      <c r="C24">
        <v>45162</v>
      </c>
      <c r="D24" t="s">
        <v>80</v>
      </c>
      <c r="E24" t="s">
        <v>79</v>
      </c>
      <c r="F24" s="65">
        <v>1519.76</v>
      </c>
      <c r="H24">
        <v>45190</v>
      </c>
      <c r="I24" s="77">
        <v>0.98958677685950425</v>
      </c>
      <c r="J24" s="65">
        <v>1503.9344000000001</v>
      </c>
      <c r="L24">
        <v>59534</v>
      </c>
      <c r="M24">
        <v>45190</v>
      </c>
      <c r="N24">
        <v>2092</v>
      </c>
      <c r="O24" t="s">
        <v>124</v>
      </c>
      <c r="P24" t="s">
        <v>127</v>
      </c>
    </row>
    <row r="25" spans="1:16">
      <c r="A25">
        <v>3</v>
      </c>
      <c r="B25" t="s">
        <v>84</v>
      </c>
      <c r="C25">
        <v>45161</v>
      </c>
      <c r="D25" t="s">
        <v>80</v>
      </c>
      <c r="E25" t="s">
        <v>81</v>
      </c>
      <c r="F25" s="65">
        <v>642.51</v>
      </c>
      <c r="H25">
        <v>45195</v>
      </c>
      <c r="I25" s="77">
        <v>0.98958677685950425</v>
      </c>
      <c r="J25" s="65">
        <v>635.81940000000009</v>
      </c>
      <c r="L25">
        <v>60366</v>
      </c>
      <c r="M25">
        <v>45195</v>
      </c>
      <c r="N25">
        <v>2130</v>
      </c>
      <c r="O25" t="s">
        <v>124</v>
      </c>
      <c r="P25" t="s">
        <v>127</v>
      </c>
    </row>
    <row r="26" spans="1:16">
      <c r="A26">
        <v>4</v>
      </c>
      <c r="B26" t="s">
        <v>86</v>
      </c>
      <c r="C26">
        <v>45238</v>
      </c>
      <c r="D26" t="s">
        <v>82</v>
      </c>
      <c r="E26" t="s">
        <v>83</v>
      </c>
      <c r="F26" s="65">
        <v>20057.73</v>
      </c>
      <c r="H26">
        <v>45250</v>
      </c>
      <c r="I26" s="77">
        <v>0.98958677685950425</v>
      </c>
      <c r="J26" s="65">
        <v>19848.864381818184</v>
      </c>
      <c r="L26">
        <v>78656</v>
      </c>
      <c r="M26">
        <v>45250</v>
      </c>
      <c r="N26">
        <v>2761</v>
      </c>
      <c r="O26" t="s">
        <v>124</v>
      </c>
      <c r="P26" t="s">
        <v>127</v>
      </c>
    </row>
    <row r="27" spans="1:16">
      <c r="A27">
        <v>5</v>
      </c>
      <c r="B27" t="s">
        <v>85</v>
      </c>
      <c r="C27">
        <v>45199</v>
      </c>
      <c r="D27" t="s">
        <v>82</v>
      </c>
      <c r="E27" t="s">
        <v>89</v>
      </c>
      <c r="F27" s="65">
        <v>8863.73</v>
      </c>
      <c r="H27">
        <v>45216</v>
      </c>
      <c r="I27" s="77">
        <v>0.98958677685950425</v>
      </c>
      <c r="J27" s="65">
        <v>8771.4300016528923</v>
      </c>
      <c r="L27">
        <v>67500</v>
      </c>
      <c r="M27">
        <v>45216</v>
      </c>
      <c r="N27">
        <v>2369</v>
      </c>
      <c r="O27" t="s">
        <v>124</v>
      </c>
      <c r="P27" t="s">
        <v>127</v>
      </c>
    </row>
    <row r="28" spans="1:16">
      <c r="A28">
        <v>6</v>
      </c>
      <c r="B28" t="s">
        <v>90</v>
      </c>
      <c r="C28">
        <v>45188</v>
      </c>
      <c r="D28" t="s">
        <v>82</v>
      </c>
      <c r="E28" t="s">
        <v>91</v>
      </c>
      <c r="F28" s="65">
        <v>5177.4699999999993</v>
      </c>
      <c r="H28">
        <v>45202</v>
      </c>
      <c r="I28" s="77">
        <v>0.98958677685950425</v>
      </c>
      <c r="J28" s="65">
        <v>5123.5558495867772</v>
      </c>
      <c r="L28">
        <v>64666</v>
      </c>
      <c r="M28">
        <v>45202</v>
      </c>
      <c r="N28">
        <v>2220</v>
      </c>
      <c r="O28" t="s">
        <v>124</v>
      </c>
      <c r="P28" t="s">
        <v>127</v>
      </c>
    </row>
    <row r="29" spans="1:16">
      <c r="A29">
        <v>7</v>
      </c>
      <c r="B29" t="s">
        <v>92</v>
      </c>
      <c r="C29">
        <v>45238</v>
      </c>
      <c r="D29" t="s">
        <v>82</v>
      </c>
      <c r="E29" t="s">
        <v>93</v>
      </c>
      <c r="F29" s="65">
        <v>4596.92</v>
      </c>
      <c r="H29">
        <v>45250</v>
      </c>
      <c r="I29" s="77">
        <v>0.98958677685950425</v>
      </c>
      <c r="J29" s="65">
        <v>4549.051246280992</v>
      </c>
      <c r="L29">
        <v>78659</v>
      </c>
      <c r="M29">
        <v>45250</v>
      </c>
      <c r="N29">
        <v>2771</v>
      </c>
      <c r="O29" t="s">
        <v>124</v>
      </c>
      <c r="P29" t="s">
        <v>127</v>
      </c>
    </row>
    <row r="30" spans="1:16">
      <c r="A30">
        <v>8</v>
      </c>
      <c r="B30" t="s">
        <v>94</v>
      </c>
      <c r="C30">
        <v>45203</v>
      </c>
      <c r="D30" t="s">
        <v>95</v>
      </c>
      <c r="E30" t="s">
        <v>96</v>
      </c>
      <c r="F30" s="65">
        <v>18057.5</v>
      </c>
      <c r="H30">
        <v>45223</v>
      </c>
      <c r="I30" s="77">
        <v>0.98958677685950425</v>
      </c>
      <c r="J30" s="65">
        <v>17869.463223140498</v>
      </c>
      <c r="L30">
        <v>70498</v>
      </c>
      <c r="M30">
        <v>45223</v>
      </c>
      <c r="N30">
        <v>2462</v>
      </c>
      <c r="O30" t="s">
        <v>124</v>
      </c>
      <c r="P30" t="s">
        <v>127</v>
      </c>
    </row>
    <row r="31" spans="1:16">
      <c r="A31">
        <v>9</v>
      </c>
      <c r="B31" t="s">
        <v>97</v>
      </c>
      <c r="C31">
        <v>45061</v>
      </c>
      <c r="D31" t="s">
        <v>98</v>
      </c>
      <c r="E31" s="87" t="s">
        <v>99</v>
      </c>
      <c r="F31" s="65">
        <v>4770.76</v>
      </c>
      <c r="H31">
        <v>45091</v>
      </c>
      <c r="I31" s="77">
        <v>0.8264469392717303</v>
      </c>
      <c r="J31" s="65">
        <v>3942.78</v>
      </c>
      <c r="K31" s="65"/>
      <c r="L31">
        <v>36775</v>
      </c>
      <c r="M31">
        <v>45091</v>
      </c>
      <c r="N31">
        <v>1461</v>
      </c>
      <c r="O31" t="s">
        <v>125</v>
      </c>
      <c r="P31" t="s">
        <v>128</v>
      </c>
    </row>
    <row r="32" spans="1:16">
      <c r="A32">
        <v>10</v>
      </c>
      <c r="B32" t="s">
        <v>100</v>
      </c>
      <c r="C32">
        <v>45229</v>
      </c>
      <c r="D32" t="s">
        <v>98</v>
      </c>
      <c r="E32" t="s">
        <v>101</v>
      </c>
      <c r="F32" s="65">
        <v>950.43000000000006</v>
      </c>
      <c r="H32">
        <v>45250</v>
      </c>
      <c r="I32" s="77">
        <v>0.98958677685950425</v>
      </c>
      <c r="J32" s="65">
        <v>940.5329603305787</v>
      </c>
      <c r="L32">
        <v>79459</v>
      </c>
      <c r="M32">
        <v>45250</v>
      </c>
      <c r="N32">
        <v>2755</v>
      </c>
      <c r="O32" t="s">
        <v>124</v>
      </c>
      <c r="P32" t="s">
        <v>127</v>
      </c>
    </row>
    <row r="33" spans="1:16">
      <c r="A33">
        <v>11</v>
      </c>
      <c r="B33" t="s">
        <v>102</v>
      </c>
      <c r="C33">
        <v>45111</v>
      </c>
      <c r="D33" t="s">
        <v>104</v>
      </c>
      <c r="E33" t="s">
        <v>103</v>
      </c>
      <c r="F33" s="65">
        <v>907.5</v>
      </c>
      <c r="H33">
        <v>45131</v>
      </c>
      <c r="I33" s="77">
        <v>0.98958677685950425</v>
      </c>
      <c r="J33" s="65">
        <v>898.05000000000007</v>
      </c>
      <c r="L33">
        <v>50048</v>
      </c>
      <c r="M33">
        <v>45131</v>
      </c>
      <c r="N33">
        <v>1769</v>
      </c>
      <c r="O33" t="s">
        <v>126</v>
      </c>
      <c r="P33" t="s">
        <v>127</v>
      </c>
    </row>
    <row r="34" spans="1:16">
      <c r="A34">
        <v>12</v>
      </c>
      <c r="B34" t="s">
        <v>105</v>
      </c>
      <c r="C34">
        <v>45160</v>
      </c>
      <c r="D34" t="s">
        <v>107</v>
      </c>
      <c r="E34" t="s">
        <v>106</v>
      </c>
      <c r="F34" s="65">
        <v>1282.5999999999999</v>
      </c>
      <c r="H34">
        <v>45196</v>
      </c>
      <c r="I34" s="77">
        <v>0.98958677685950425</v>
      </c>
      <c r="J34" s="65">
        <v>1269.2440000000001</v>
      </c>
      <c r="L34">
        <v>60966</v>
      </c>
      <c r="M34">
        <v>45196</v>
      </c>
      <c r="N34">
        <v>2193</v>
      </c>
      <c r="O34" t="s">
        <v>126</v>
      </c>
      <c r="P34" t="s">
        <v>127</v>
      </c>
    </row>
    <row r="35" spans="1:16">
      <c r="A35">
        <v>13</v>
      </c>
      <c r="B35" t="s">
        <v>110</v>
      </c>
      <c r="C35">
        <v>45103</v>
      </c>
      <c r="D35" t="s">
        <v>109</v>
      </c>
      <c r="E35" t="s">
        <v>108</v>
      </c>
      <c r="F35" s="65">
        <v>17335.77</v>
      </c>
      <c r="H35">
        <v>45131</v>
      </c>
      <c r="I35" s="77">
        <v>0.98958677685950425</v>
      </c>
      <c r="J35" s="65">
        <v>17155.248758677688</v>
      </c>
      <c r="L35">
        <v>49898</v>
      </c>
      <c r="M35">
        <v>45131</v>
      </c>
      <c r="N35">
        <v>1790</v>
      </c>
      <c r="O35" t="s">
        <v>124</v>
      </c>
      <c r="P35" t="s">
        <v>127</v>
      </c>
    </row>
    <row r="36" spans="1:16">
      <c r="A36">
        <v>14</v>
      </c>
      <c r="B36" t="s">
        <v>112</v>
      </c>
      <c r="C36">
        <v>45169</v>
      </c>
      <c r="D36" t="s">
        <v>74</v>
      </c>
      <c r="E36" s="87" t="s">
        <v>111</v>
      </c>
      <c r="F36" s="65">
        <v>508.2</v>
      </c>
      <c r="H36">
        <v>45194</v>
      </c>
      <c r="I36" s="77">
        <v>0.82644628099173556</v>
      </c>
      <c r="J36" s="65">
        <v>420</v>
      </c>
      <c r="K36" s="65"/>
      <c r="L36">
        <v>59646</v>
      </c>
      <c r="M36">
        <v>45194</v>
      </c>
      <c r="N36">
        <v>2097</v>
      </c>
      <c r="O36" t="s">
        <v>123</v>
      </c>
      <c r="P36" t="s">
        <v>128</v>
      </c>
    </row>
    <row r="37" spans="1:16">
      <c r="A37">
        <v>15</v>
      </c>
      <c r="B37" t="s">
        <v>113</v>
      </c>
      <c r="C37">
        <v>45199</v>
      </c>
      <c r="D37" t="s">
        <v>74</v>
      </c>
      <c r="E37" s="87" t="s">
        <v>114</v>
      </c>
      <c r="F37" s="65">
        <v>508.2</v>
      </c>
      <c r="H37">
        <v>45212</v>
      </c>
      <c r="I37" s="77">
        <v>0.82644628099173556</v>
      </c>
      <c r="J37" s="65">
        <v>420</v>
      </c>
      <c r="K37" s="65"/>
      <c r="L37">
        <v>67839</v>
      </c>
      <c r="M37">
        <v>45212</v>
      </c>
      <c r="N37">
        <v>2335</v>
      </c>
      <c r="O37" t="s">
        <v>123</v>
      </c>
      <c r="P37" t="s">
        <v>128</v>
      </c>
    </row>
    <row r="38" spans="1:16">
      <c r="A38">
        <v>16</v>
      </c>
      <c r="B38" t="s">
        <v>115</v>
      </c>
      <c r="C38">
        <v>45230</v>
      </c>
      <c r="D38" t="s">
        <v>74</v>
      </c>
      <c r="E38" s="87" t="s">
        <v>116</v>
      </c>
      <c r="F38" s="65">
        <v>508.2</v>
      </c>
      <c r="H38">
        <v>45250</v>
      </c>
      <c r="I38" s="77">
        <v>0.82644628099173556</v>
      </c>
      <c r="J38" s="65">
        <v>420</v>
      </c>
      <c r="K38" s="65"/>
      <c r="L38">
        <v>79203</v>
      </c>
      <c r="M38">
        <v>45250</v>
      </c>
      <c r="N38">
        <v>2756</v>
      </c>
      <c r="O38" t="s">
        <v>123</v>
      </c>
      <c r="P38" t="s">
        <v>128</v>
      </c>
    </row>
    <row r="39" spans="1:16">
      <c r="A39">
        <v>17</v>
      </c>
      <c r="B39" t="s">
        <v>117</v>
      </c>
      <c r="C39">
        <v>45260</v>
      </c>
      <c r="D39" t="s">
        <v>74</v>
      </c>
      <c r="E39" s="87" t="s">
        <v>118</v>
      </c>
      <c r="F39" s="65">
        <v>508.2</v>
      </c>
      <c r="H39">
        <v>45275</v>
      </c>
      <c r="I39" s="77">
        <v>0.82644628099173556</v>
      </c>
      <c r="J39" s="65">
        <v>420</v>
      </c>
      <c r="K39" s="65"/>
      <c r="L39">
        <v>88056</v>
      </c>
      <c r="M39">
        <v>45275</v>
      </c>
      <c r="N39">
        <v>3039</v>
      </c>
      <c r="O39" t="s">
        <v>123</v>
      </c>
      <c r="P39" t="s">
        <v>128</v>
      </c>
    </row>
    <row r="40" spans="1:16">
      <c r="A40">
        <v>18</v>
      </c>
      <c r="B40" t="s">
        <v>120</v>
      </c>
      <c r="C40">
        <v>45261</v>
      </c>
      <c r="D40" t="s">
        <v>74</v>
      </c>
      <c r="E40" s="87" t="s">
        <v>119</v>
      </c>
      <c r="F40" s="65">
        <v>508.2</v>
      </c>
      <c r="H40">
        <v>45275</v>
      </c>
      <c r="I40" s="77">
        <v>0.82644628099173556</v>
      </c>
      <c r="J40" s="65">
        <v>420</v>
      </c>
      <c r="K40" s="65"/>
      <c r="L40">
        <v>88063</v>
      </c>
      <c r="M40">
        <v>45275</v>
      </c>
      <c r="N40">
        <v>3039</v>
      </c>
      <c r="O40" t="s">
        <v>123</v>
      </c>
      <c r="P40" t="s">
        <v>128</v>
      </c>
    </row>
    <row r="45" spans="1:16">
      <c r="B45" s="74" t="s">
        <v>130</v>
      </c>
    </row>
    <row r="46" spans="1:16">
      <c r="B46" s="75" t="s">
        <v>128</v>
      </c>
    </row>
    <row r="47" spans="1:16">
      <c r="B47" s="76" t="s">
        <v>123</v>
      </c>
    </row>
    <row r="48" spans="1:16">
      <c r="B48" s="86" t="s">
        <v>111</v>
      </c>
    </row>
    <row r="49" spans="2:2">
      <c r="B49" s="86" t="s">
        <v>114</v>
      </c>
    </row>
    <row r="50" spans="2:2">
      <c r="B50" s="86" t="s">
        <v>116</v>
      </c>
    </row>
    <row r="51" spans="2:2">
      <c r="B51" s="86" t="s">
        <v>118</v>
      </c>
    </row>
    <row r="52" spans="2:2">
      <c r="B52" s="86" t="s">
        <v>119</v>
      </c>
    </row>
    <row r="53" spans="2:2">
      <c r="B53" s="86" t="s">
        <v>75</v>
      </c>
    </row>
    <row r="54" spans="2:2">
      <c r="B54" s="76" t="s">
        <v>125</v>
      </c>
    </row>
    <row r="55" spans="2:2">
      <c r="B55" s="86" t="s">
        <v>99</v>
      </c>
    </row>
    <row r="56" spans="2:2">
      <c r="B56" s="75" t="s">
        <v>127</v>
      </c>
    </row>
    <row r="57" spans="2:2">
      <c r="B57" s="76" t="s">
        <v>126</v>
      </c>
    </row>
    <row r="58" spans="2:2">
      <c r="B58" s="86" t="s">
        <v>103</v>
      </c>
    </row>
    <row r="59" spans="2:2">
      <c r="B59" s="86" t="s">
        <v>106</v>
      </c>
    </row>
    <row r="60" spans="2:2">
      <c r="B60" s="76" t="s">
        <v>124</v>
      </c>
    </row>
    <row r="61" spans="2:2">
      <c r="B61" s="86" t="s">
        <v>91</v>
      </c>
    </row>
    <row r="62" spans="2:2">
      <c r="B62" s="86" t="s">
        <v>89</v>
      </c>
    </row>
    <row r="63" spans="2:2">
      <c r="B63" s="86" t="s">
        <v>83</v>
      </c>
    </row>
    <row r="64" spans="2:2">
      <c r="B64" s="86" t="s">
        <v>93</v>
      </c>
    </row>
    <row r="65" spans="2:2">
      <c r="B65" s="86" t="s">
        <v>96</v>
      </c>
    </row>
    <row r="66" spans="2:2">
      <c r="B66" s="86" t="s">
        <v>101</v>
      </c>
    </row>
    <row r="67" spans="2:2">
      <c r="B67" s="86" t="s">
        <v>108</v>
      </c>
    </row>
    <row r="68" spans="2:2">
      <c r="B68" s="86" t="s">
        <v>81</v>
      </c>
    </row>
    <row r="69" spans="2:2">
      <c r="B69" s="86" t="s">
        <v>79</v>
      </c>
    </row>
    <row r="70" spans="2:2">
      <c r="B70" s="75" t="s">
        <v>131</v>
      </c>
    </row>
  </sheetData>
  <autoFilter ref="A22:R42" xr:uid="{AAC74346-2B59-4461-959C-A884D5EB3B0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307326DBB2B46B54874CCD689F495" ma:contentTypeVersion="24" ma:contentTypeDescription="Crea un document nou" ma:contentTypeScope="" ma:versionID="e55a98d1f8c6d66c4f6ea374a5e3b771">
  <xsd:schema xmlns:xsd="http://www.w3.org/2001/XMLSchema" xmlns:xs="http://www.w3.org/2001/XMLSchema" xmlns:p="http://schemas.microsoft.com/office/2006/metadata/properties" xmlns:ns2="cef5c226-3229-46e7-a934-a7e84b1ffc6d" xmlns:ns3="5cfec958-3d5d-477a-b432-058e1d8c03c7" targetNamespace="http://schemas.microsoft.com/office/2006/metadata/properties" ma:root="true" ma:fieldsID="ec04c3b0dc02a15dcb780183117ea509" ns2:_="" ns3:_="">
    <xsd:import namespace="cef5c226-3229-46e7-a934-a7e84b1ffc6d"/>
    <xsd:import namespace="5cfec958-3d5d-477a-b432-058e1d8c03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PIC" minOccurs="0"/>
                <xsd:element ref="ns2:Gestor" minOccurs="0"/>
                <xsd:element ref="ns2:CodiPIC" minOccurs="0"/>
                <xsd:element ref="ns2:Tipusdactivitat" minOccurs="0"/>
                <xsd:element ref="ns2:Actiu" minOccurs="0"/>
                <xsd:element ref="ns2:Estat" minOccurs="0"/>
                <xsd:element ref="ns2:Properajustificaci_x00f3_" minOccurs="0"/>
                <xsd:element ref="ns2:Origen" minOccurs="0"/>
                <xsd:element ref="ns2:Import" minOccurs="0"/>
                <xsd:element ref="ns2:Revis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5c226-3229-46e7-a934-a7e84b1ffc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cb88b1a1-34dd-470e-a55e-fbd172f235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IC" ma:index="22" nillable="true" ma:displayName="PIC" ma:description="Enllaç al detall de l'activitat PIC" ma:format="Hyperlink" ma:internalName="PIC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Gestor" ma:index="23" nillable="true" ma:displayName="Gestor" ma:description="Gestor de la secció de projectes institucionals assignat a l'activitat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diPIC" ma:index="24" nillable="true" ma:displayName="Codi PIC" ma:description="Codi únic d'identificació de l'activitat PIC" ma:format="Dropdown" ma:internalName="CodiPIC">
      <xsd:simpleType>
        <xsd:restriction base="dms:Text">
          <xsd:maxLength value="6"/>
        </xsd:restriction>
      </xsd:simpleType>
    </xsd:element>
    <xsd:element name="Tipusdactivitat" ma:index="25" nillable="true" ma:displayName="Tipus d'activitat" ma:description="Selecció del tipus d'activitat" ma:format="Dropdown" ma:internalName="Tipusdactivitat">
      <xsd:simpleType>
        <xsd:restriction base="dms:Choice">
          <xsd:enumeration value="Implantació d'estudis"/>
          <xsd:enumeration value="Obra major"/>
          <xsd:enumeration value="Equipament"/>
          <xsd:enumeration value="Administració electrònica"/>
          <xsd:enumeration value="Software"/>
          <xsd:enumeration value="Innovació educativa"/>
          <xsd:enumeration value="R+D+i"/>
          <xsd:enumeration value="Cooperació"/>
          <xsd:enumeration value="Altres"/>
          <xsd:enumeration value="Cultural"/>
        </xsd:restriction>
      </xsd:simpleType>
    </xsd:element>
    <xsd:element name="Actiu" ma:index="26" nillable="true" ma:displayName="Actiu" ma:default="1" ma:description="Si el projecte està actiu o ja el consideram arxivat" ma:format="Dropdown" ma:internalName="Actiu">
      <xsd:simpleType>
        <xsd:restriction base="dms:Boolean"/>
      </xsd:simpleType>
    </xsd:element>
    <xsd:element name="Estat" ma:index="27" nillable="true" ma:displayName="Estat" ma:description="Estat del projecte dins el seu cicle de vida" ma:format="Dropdown" ma:internalName="Estat">
      <xsd:simpleType>
        <xsd:restriction base="dms:Choice">
          <xsd:enumeration value="Arxivat"/>
          <xsd:enumeration value="Justificació"/>
          <xsd:enumeration value="Execució"/>
          <xsd:enumeration value="Preparació"/>
          <xsd:enumeration value="Descartat"/>
          <xsd:enumeration value="Just. Parcial"/>
          <xsd:enumeration value="Comana de Gestió"/>
          <xsd:enumeration value="No Justificar"/>
          <xsd:enumeration value="Requeriment"/>
        </xsd:restriction>
      </xsd:simpleType>
    </xsd:element>
    <xsd:element name="Properajustificaci_x00f3_" ma:index="28" nillable="true" ma:displayName="Propera justificació" ma:description="Data de la propera justificació. En blanc si ja estan totes presentades" ma:format="DateOnly" ma:internalName="Properajustificaci_x00f3_">
      <xsd:simpleType>
        <xsd:restriction base="dms:DateTime"/>
      </xsd:simpleType>
    </xsd:element>
    <xsd:element name="Origen" ma:index="29" nillable="true" ma:displayName="Origen" ma:description="Origen del finançament" ma:format="Dropdown" ma:internalName="Origen">
      <xsd:simpleType>
        <xsd:restriction base="dms:Choice">
          <xsd:enumeration value="NGEU"/>
          <xsd:enumeration value="CAIB - Aportació extraord."/>
          <xsd:enumeration value="CAIB - conveni"/>
          <xsd:enumeration value="CAIB - REIB"/>
          <xsd:enumeration value="CAIB - ecotaxa"/>
          <xsd:enumeration value="CAIB - convocatòria"/>
          <xsd:enumeration value="FEDER 14-20"/>
          <xsd:enumeration value="FEDER 21-27"/>
          <xsd:enumeration value="Empreses"/>
          <xsd:enumeration value="Consell Mallorca"/>
          <xsd:enumeration value="Consell Menorca"/>
          <xsd:enumeration value="Consell Eivissa"/>
          <xsd:enumeration value="Consell Formentera"/>
          <xsd:enumeration value="Ministeri"/>
          <xsd:enumeration value="Erasmus"/>
          <xsd:enumeration value="Parlament IB"/>
          <xsd:enumeration value="Organismes Internacionals"/>
        </xsd:restriction>
      </xsd:simpleType>
    </xsd:element>
    <xsd:element name="Import" ma:index="30" nillable="true" ma:displayName="Import" ma:description="Import afectat" ma:format="123.456,00 € (Espanya)" ma:LCID="3082" ma:internalName="Import">
      <xsd:simpleType>
        <xsd:restriction base="dms:Currency"/>
      </xsd:simpleType>
    </xsd:element>
    <xsd:element name="Revisor" ma:index="31" nillable="true" ma:displayName="Revisor" ma:description="Persona encarregada de la revisió, prèvia a la remisió, de justificacions i respostes a requeriments" ma:format="Dropdown" ma:list="UserInfo" ma:SharePointGroup="0" ma:internalName="Revis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ec958-3d5d-477a-b432-058e1d8c03c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6deee91-96a2-4534-96e2-4f873039e8cf}" ma:internalName="TaxCatchAll" ma:showField="CatchAllData" ma:web="5cfec958-3d5d-477a-b432-058e1d8c03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fec958-3d5d-477a-b432-058e1d8c03c7" xsi:nil="true"/>
    <lcf76f155ced4ddcb4097134ff3c332f xmlns="cef5c226-3229-46e7-a934-a7e84b1ffc6d">
      <Terms xmlns="http://schemas.microsoft.com/office/infopath/2007/PartnerControls"/>
    </lcf76f155ced4ddcb4097134ff3c332f>
    <Actiu xmlns="cef5c226-3229-46e7-a934-a7e84b1ffc6d">true</Actiu>
    <Properajustificaci_x00f3_ xmlns="cef5c226-3229-46e7-a934-a7e84b1ffc6d" xsi:nil="true"/>
    <Import xmlns="cef5c226-3229-46e7-a934-a7e84b1ffc6d" xsi:nil="true"/>
    <CodiPIC xmlns="cef5c226-3229-46e7-a934-a7e84b1ffc6d" xsi:nil="true"/>
    <Tipusdactivitat xmlns="cef5c226-3229-46e7-a934-a7e84b1ffc6d" xsi:nil="true"/>
    <Estat xmlns="cef5c226-3229-46e7-a934-a7e84b1ffc6d" xsi:nil="true"/>
    <PIC xmlns="cef5c226-3229-46e7-a934-a7e84b1ffc6d">
      <Url xsi:nil="true"/>
      <Description xsi:nil="true"/>
    </PIC>
    <Gestor xmlns="cef5c226-3229-46e7-a934-a7e84b1ffc6d">
      <UserInfo>
        <DisplayName/>
        <AccountId xsi:nil="true"/>
        <AccountType/>
      </UserInfo>
    </Gestor>
    <Origen xmlns="cef5c226-3229-46e7-a934-a7e84b1ffc6d" xsi:nil="true"/>
    <Revisor xmlns="cef5c226-3229-46e7-a934-a7e84b1ffc6d">
      <UserInfo>
        <DisplayName/>
        <AccountId xsi:nil="true"/>
        <AccountType/>
      </UserInfo>
    </Reviso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A1DAFE-F7D7-4F05-A337-8CC4E0BFC1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5c226-3229-46e7-a934-a7e84b1ffc6d"/>
    <ds:schemaRef ds:uri="5cfec958-3d5d-477a-b432-058e1d8c03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C1369F-9650-4952-9290-CC29C9E940C2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cef5c226-3229-46e7-a934-a7e84b1ffc6d"/>
    <ds:schemaRef ds:uri="5cfec958-3d5d-477a-b432-058e1d8c03c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8B8BB64-7959-4162-8DB5-0503387C23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Pàgina 1 - Declaració</vt:lpstr>
      <vt:lpstr>Pàgina 3 - Relació despeses</vt:lpstr>
      <vt:lpstr>J.Pagaments</vt:lpstr>
      <vt:lpstr>'Pàgina 3 - Relació despeses'!Área_de_impresión</vt:lpstr>
    </vt:vector>
  </TitlesOfParts>
  <Manager/>
  <Company>Govern de les Illes Balears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u85638</dc:creator>
  <cp:keywords/>
  <dc:description/>
  <cp:lastModifiedBy>DG Universitat</cp:lastModifiedBy>
  <cp:revision/>
  <cp:lastPrinted>2025-02-18T12:14:30Z</cp:lastPrinted>
  <dcterms:created xsi:type="dcterms:W3CDTF">2012-07-16T08:08:36Z</dcterms:created>
  <dcterms:modified xsi:type="dcterms:W3CDTF">2025-02-18T12:14:41Z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0x01010013D307326DBB2B46B54874CCD689F495</vt:lpwstr>
  </property>
</Properties>
</file>