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2.png" ContentType="image/png"/>
  <Override PartName="/xl/media/image1.wmf" ContentType="image/x-wmf"/>
  <Override PartName="/xl/media/image3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C3-E anvers" sheetId="1" state="visible" r:id="rId2"/>
    <sheet name="Nota informativa" sheetId="2" state="visible" r:id="rId3"/>
  </sheets>
  <definedNames>
    <definedName function="false" hidden="false" localSheetId="0" name="_xlnm.Print_Area" vbProcedure="false">'CC3-E anvers'!$A$1:$AM$78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<sst xmlns="http://schemas.openxmlformats.org/spreadsheetml/2006/main" count="120" uniqueCount="102">
  <si>
    <t xml:space="preserve">ANNEX </t>
  </si>
  <si>
    <t xml:space="preserve">CC3 - E</t>
  </si>
  <si>
    <t xml:space="preserve">DECLARACIÓ DE DESPESES DE L'ACCIÓ FORMATIVA</t>
  </si>
  <si>
    <t xml:space="preserve">FORMACIÓ ADREÇADA PRIORITÀRIAMENT A TREBALLADORS DESOCUPATS.</t>
  </si>
  <si>
    <t xml:space="preserve">(RD 694/2017 de 3 de juliol, BOE 159 de 5 de juliol de 2017. ORDRE TMS/368/2019 de 28 de març, BOE núm. 78 d'1 d'abril de 2019)</t>
  </si>
  <si>
    <t xml:space="preserve">CONVOCATÒRIA DESOCUPATS 2024-2026 (BOIB núm.163 de 30 de novembre de 2023)</t>
  </si>
  <si>
    <t xml:space="preserve">1.</t>
  </si>
  <si>
    <t xml:space="preserve">NOM DEL CENTRE</t>
  </si>
  <si>
    <t xml:space="preserve">NÚM. DE CENS</t>
  </si>
  <si>
    <t xml:space="preserve">CIF/NIF</t>
  </si>
  <si>
    <t xml:space="preserve">IDENTIFICACIÓ</t>
  </si>
  <si>
    <t xml:space="preserve">01</t>
  </si>
  <si>
    <t xml:space="preserve">02</t>
  </si>
  <si>
    <t xml:space="preserve">03</t>
  </si>
  <si>
    <t xml:space="preserve">DEL CENTRE</t>
  </si>
  <si>
    <t xml:space="preserve">TITULAR JURÍDIC O DENOMINACIÓ</t>
  </si>
  <si>
    <t xml:space="preserve">04</t>
  </si>
  <si>
    <t xml:space="preserve">CARRER/PLAÇA/AV.</t>
  </si>
  <si>
    <t xml:space="preserve">DOMICILI SOCIAL</t>
  </si>
  <si>
    <t xml:space="preserve">NÚM.</t>
  </si>
  <si>
    <t xml:space="preserve">ESC.</t>
  </si>
  <si>
    <t xml:space="preserve">PIS</t>
  </si>
  <si>
    <t xml:space="preserve">PTA.</t>
  </si>
  <si>
    <t xml:space="preserve">PREF.</t>
  </si>
  <si>
    <t xml:space="preserve">TELÈFON</t>
  </si>
  <si>
    <t xml:space="preserve">05</t>
  </si>
  <si>
    <t xml:space="preserve">06</t>
  </si>
  <si>
    <t xml:space="preserve">07</t>
  </si>
  <si>
    <t xml:space="preserve">08</t>
  </si>
  <si>
    <t xml:space="preserve">MUNICIPI</t>
  </si>
  <si>
    <t xml:space="preserve">CODI</t>
  </si>
  <si>
    <t xml:space="preserve">PROVÍNCIA</t>
  </si>
  <si>
    <t xml:space="preserve">COMUNITAT AUTÒNOMA</t>
  </si>
  <si>
    <t xml:space="preserve">09</t>
  </si>
  <si>
    <t xml:space="preserve">10</t>
  </si>
  <si>
    <t xml:space="preserve">Illes Balears</t>
  </si>
  <si>
    <t xml:space="preserve">11</t>
  </si>
  <si>
    <t xml:space="preserve">2.</t>
  </si>
  <si>
    <t xml:space="preserve">NÚM ESPECIALITAT (NÚM ORDRE)</t>
  </si>
  <si>
    <t xml:space="preserve">DATA D'INICI</t>
  </si>
  <si>
    <t xml:space="preserve">DATA D'ACABAMENT</t>
  </si>
  <si>
    <t xml:space="preserve">CODI ESPECIALITAT FORMATIVA</t>
  </si>
  <si>
    <t xml:space="preserve">12</t>
  </si>
  <si>
    <t xml:space="preserve">13</t>
  </si>
  <si>
    <t xml:space="preserve">14</t>
  </si>
  <si>
    <t xml:space="preserve">15</t>
  </si>
  <si>
    <t xml:space="preserve">DEL CURS</t>
  </si>
  <si>
    <t xml:space="preserve">TIPUS DE L'ESPECIALITAT FORMATIVA</t>
  </si>
  <si>
    <t xml:space="preserve">NOM DE L'ESPECIALITAT FORMATIVA</t>
  </si>
  <si>
    <t xml:space="preserve">16</t>
  </si>
  <si>
    <t xml:space="preserve">Seleccionar</t>
  </si>
  <si>
    <t xml:space="preserve">17</t>
  </si>
  <si>
    <t xml:space="preserve">3.</t>
  </si>
  <si>
    <t xml:space="preserve">HORES DE L’ESPECIALITAT</t>
  </si>
  <si>
    <t xml:space="preserve">ALUMNES SOL·LICITATS</t>
  </si>
  <si>
    <t xml:space="preserve">MÒDUL</t>
  </si>
  <si>
    <t xml:space="preserve">PRESSUPOST PROGRAMAT</t>
  </si>
  <si>
    <t xml:space="preserve">PRESSUPOST</t>
  </si>
  <si>
    <t xml:space="preserve">21</t>
  </si>
  <si>
    <t xml:space="preserve">PROGRAMAT</t>
  </si>
  <si>
    <t xml:space="preserve">preu hora formador</t>
  </si>
  <si>
    <t xml:space="preserve">En el cas d'especialitats formatives a partir de les quals s'obtengui també un certificat d'idiomes, un permís de conduir o una certificació d'aptitud professional:</t>
  </si>
  <si>
    <t xml:space="preserve">TAXA PER ALUMNE (PRESSUPOSTAT)</t>
  </si>
  <si>
    <t xml:space="preserve">23</t>
  </si>
  <si>
    <t xml:space="preserve">PRESSUPOST TOTAL PROGRAMAT (21+23):</t>
  </si>
  <si>
    <t xml:space="preserve">24</t>
  </si>
  <si>
    <t xml:space="preserve">ALUMNES COMPUTABLES</t>
  </si>
  <si>
    <t xml:space="preserve">4.</t>
  </si>
  <si>
    <t xml:space="preserve">IMPORT</t>
  </si>
  <si>
    <t xml:space="preserve">SUBVENCIONABLE</t>
  </si>
  <si>
    <t xml:space="preserve">0</t>
  </si>
  <si>
    <t xml:space="preserve">HORES IMPARTIDES</t>
  </si>
  <si>
    <t xml:space="preserve">EL REPRESENTAT LEGAL, ABAIX SIGNANT, DECLARA, SI PERTOCA, EL COST HORA DE LA RETRIBUCIÓ DEL PERSONAL FORMADOR EN MODALITAT PRESENCIAL</t>
  </si>
  <si>
    <t xml:space="preserve">IMPORT SUBVENCIONABLE</t>
  </si>
  <si>
    <t xml:space="preserve">  FORMADOR 1:</t>
  </si>
  <si>
    <t xml:space="preserve">Seleccionar declaració del cost/hora, si pertoca</t>
  </si>
  <si>
    <t xml:space="preserve">  FORMADOR 2:</t>
  </si>
  <si>
    <t xml:space="preserve">  FORMADOR 3:</t>
  </si>
  <si>
    <t xml:space="preserve">TAXA PER ALUMNE
(COST REALITZAT)</t>
  </si>
  <si>
    <t xml:space="preserve">NÚM. D’ALUMNES EXAMINATS</t>
  </si>
  <si>
    <t xml:space="preserve">40</t>
  </si>
  <si>
    <t xml:space="preserve">TOTAL SUBVENCIONABLE (29+33+37+40):</t>
  </si>
  <si>
    <t xml:space="preserve">41</t>
  </si>
  <si>
    <t xml:space="preserve">% BESTRETA AMB CÀRREC A LA SUBVENCIÓ TOTAL</t>
  </si>
  <si>
    <t xml:space="preserve">42</t>
  </si>
  <si>
    <t xml:space="preserve">RESTA PER PERCEBRE (casella 41 - casella 42)</t>
  </si>
  <si>
    <t xml:space="preserve">43</t>
  </si>
  <si>
    <t xml:space="preserve">IMPORT A REINTEGRAR (casella 42 - casella 41)</t>
  </si>
  <si>
    <t xml:space="preserve">44</t>
  </si>
  <si>
    <t xml:space="preserve">El Sr/Sra:</t>
  </si>
  <si>
    <t xml:space="preserve">com a representant legal del centre, manifesta que totes les dades consignades són certes i</t>
  </si>
  <si>
    <t xml:space="preserve">es corresponen amb el que estableix la convocatòria.</t>
  </si>
  <si>
    <t xml:space="preserve">,</t>
  </si>
  <si>
    <t xml:space="preserve">de</t>
  </si>
  <si>
    <t xml:space="preserve">Segell centre col·laborador</t>
  </si>
  <si>
    <t xml:space="preserve">(Signatura)</t>
  </si>
  <si>
    <t xml:space="preserve">MÒDUL ECONÒMIC MÀXIM</t>
  </si>
  <si>
    <t xml:space="preserve">En modalitat presencial</t>
  </si>
  <si>
    <t xml:space="preserve">Declar que el cost/hora no és inferior a 38,22 €/h</t>
  </si>
  <si>
    <t xml:space="preserve">En modalitat teleformació</t>
  </si>
  <si>
    <t xml:space="preserve">Declar que el cost/hora és inferior a 38,22 €/h però superior a 30 €/h</t>
  </si>
  <si>
    <t xml:space="preserve">És inferior o igual a 30€/h</t>
  </si>
</sst>
</file>

<file path=xl/styles.xml><?xml version="1.0" encoding="utf-8"?>
<styleSheet xmlns="http://schemas.openxmlformats.org/spreadsheetml/2006/main">
  <numFmts count="14">
    <numFmt numFmtId="164" formatCode="@"/>
    <numFmt numFmtId="165" formatCode="General"/>
    <numFmt numFmtId="166" formatCode="\ * #,##0.00&quot; € &quot;;\-* #,##0.00&quot; € &quot;;\ * \-#&quot; € &quot;;\ @\ "/>
    <numFmt numFmtId="167" formatCode="\ * #,##0.00&quot;    &quot;;\-* #,##0.00&quot;    &quot;;\ * \-#&quot;    &quot;;\ @\ "/>
    <numFmt numFmtId="168" formatCode="0\ %"/>
    <numFmt numFmtId="169" formatCode="0"/>
    <numFmt numFmtId="170" formatCode="00000"/>
    <numFmt numFmtId="171" formatCode="00"/>
    <numFmt numFmtId="172" formatCode="DD/MM/YYYY"/>
    <numFmt numFmtId="173" formatCode="0.00"/>
    <numFmt numFmtId="174" formatCode="* #,##0.00\ [$€-C0A]\ ;\-* #,##0.00\ [$€-C0A]\ ;* \-#\ [$€-C0A]\ ;\ @\ "/>
    <numFmt numFmtId="175" formatCode="#,##0.00"/>
    <numFmt numFmtId="176" formatCode="#,##0.00\ [$€-403];[RED]\-#,##0.00\ [$€-403]"/>
    <numFmt numFmtId="177" formatCode="DD/MM/YYYY"/>
  </numFmts>
  <fonts count="6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sz val="10"/>
      <color rgb="FF333333"/>
      <name val="Calibri"/>
      <family val="2"/>
    </font>
    <font>
      <i val="true"/>
      <sz val="10"/>
      <color rgb="FF808080"/>
      <name val="Calibri"/>
      <family val="2"/>
    </font>
    <font>
      <u val="single"/>
      <sz val="10"/>
      <color rgb="FF0000EE"/>
      <name val="Calibri"/>
      <family val="2"/>
    </font>
    <font>
      <sz val="10"/>
      <color rgb="FF006600"/>
      <name val="Calibri"/>
      <family val="2"/>
    </font>
    <font>
      <sz val="10"/>
      <color rgb="FF996600"/>
      <name val="Calibri"/>
      <family val="2"/>
    </font>
    <font>
      <sz val="10"/>
      <color rgb="FFCC0000"/>
      <name val="Calibri"/>
      <family val="2"/>
    </font>
    <font>
      <b val="true"/>
      <sz val="10"/>
      <color rgb="FFFFFFFF"/>
      <name val="Calibri"/>
      <family val="2"/>
    </font>
    <font>
      <b val="true"/>
      <sz val="10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Calibri"/>
      <family val="2"/>
    </font>
    <font>
      <sz val="11"/>
      <color rgb="FF000000"/>
      <name val="Noto Sans"/>
      <family val="2"/>
    </font>
    <font>
      <sz val="11"/>
      <color rgb="FFFFFFFF"/>
      <name val="Noto Sans"/>
      <family val="2"/>
    </font>
    <font>
      <b val="true"/>
      <sz val="9"/>
      <color rgb="FF000000"/>
      <name val="Noto Sans"/>
      <family val="2"/>
    </font>
    <font>
      <sz val="14"/>
      <name val="Noto Sans"/>
      <family val="2"/>
    </font>
    <font>
      <b val="true"/>
      <sz val="10"/>
      <name val="Noto Sans"/>
      <family val="2"/>
    </font>
    <font>
      <sz val="11"/>
      <name val="Noto Sans"/>
      <family val="2"/>
    </font>
    <font>
      <sz val="12"/>
      <color rgb="FF000000"/>
      <name val="Noto Sans"/>
      <family val="2"/>
    </font>
    <font>
      <sz val="9"/>
      <name val="Noto Sans"/>
      <family val="2"/>
    </font>
    <font>
      <b val="true"/>
      <sz val="9"/>
      <name val="Noto Sans"/>
      <family val="2"/>
    </font>
    <font>
      <b val="true"/>
      <sz val="11"/>
      <name val="Noto Sans"/>
      <family val="2"/>
    </font>
    <font>
      <b val="true"/>
      <sz val="14"/>
      <name val="Noto Sans"/>
      <family val="2"/>
    </font>
    <font>
      <b val="true"/>
      <sz val="16"/>
      <name val="Noto Sans"/>
      <family val="2"/>
    </font>
    <font>
      <sz val="10"/>
      <name val="Noto Sans"/>
      <family val="2"/>
    </font>
    <font>
      <b val="true"/>
      <sz val="15"/>
      <color rgb="FFFFFFFF"/>
      <name val="Noto Sans"/>
      <family val="2"/>
    </font>
    <font>
      <b val="true"/>
      <sz val="18"/>
      <name val="Noto Sans"/>
      <family val="2"/>
    </font>
    <font>
      <sz val="18"/>
      <name val="Noto Sans"/>
      <family val="2"/>
    </font>
    <font>
      <sz val="8"/>
      <name val="Noto Sans"/>
      <family val="2"/>
    </font>
    <font>
      <b val="true"/>
      <sz val="8"/>
      <name val="Noto Sans"/>
      <family val="2"/>
    </font>
    <font>
      <sz val="8"/>
      <color rgb="FFFF0000"/>
      <name val="Noto Sans"/>
      <family val="2"/>
    </font>
    <font>
      <b val="true"/>
      <sz val="12"/>
      <color rgb="FFFFFFFF"/>
      <name val="Noto Sans"/>
      <family val="2"/>
    </font>
    <font>
      <sz val="9"/>
      <color rgb="FFFFFFFF"/>
      <name val="Noto Sans"/>
      <family val="2"/>
    </font>
    <font>
      <sz val="14"/>
      <color rgb="FF000000"/>
      <name val="Noto Sans"/>
      <family val="2"/>
    </font>
    <font>
      <sz val="16"/>
      <name val="Noto Sans"/>
      <family val="2"/>
    </font>
    <font>
      <sz val="18"/>
      <color rgb="FFFFFFFF"/>
      <name val="Noto Sans"/>
      <family val="2"/>
    </font>
    <font>
      <sz val="14"/>
      <color rgb="FFFFFFFF"/>
      <name val="Noto Sans"/>
      <family val="2"/>
    </font>
    <font>
      <sz val="14"/>
      <color rgb="FFFF0000"/>
      <name val="Noto Sans"/>
      <family val="2"/>
    </font>
    <font>
      <sz val="18"/>
      <color rgb="FFFF0000"/>
      <name val="Noto Sans"/>
      <family val="2"/>
    </font>
    <font>
      <sz val="11"/>
      <color rgb="FFFF0000"/>
      <name val="Noto Sans"/>
      <family val="2"/>
    </font>
    <font>
      <b val="true"/>
      <sz val="12"/>
      <color rgb="FFFF0000"/>
      <name val="Noto Sans"/>
      <family val="2"/>
    </font>
    <font>
      <b val="true"/>
      <sz val="13"/>
      <color rgb="FFFF0000"/>
      <name val="Noto Sans"/>
      <family val="2"/>
    </font>
    <font>
      <sz val="12"/>
      <color rgb="FFFFFFFF"/>
      <name val="Noto Sans"/>
      <family val="2"/>
    </font>
    <font>
      <b val="true"/>
      <sz val="14"/>
      <color rgb="FFFFFFFF"/>
      <name val="Noto Sans"/>
      <family val="2"/>
    </font>
    <font>
      <b val="true"/>
      <sz val="13"/>
      <color rgb="FF000000"/>
      <name val="Noto Sans"/>
      <family val="2"/>
    </font>
    <font>
      <sz val="8"/>
      <color rgb="FFFFFFFF"/>
      <name val="Noto Sans"/>
      <family val="2"/>
    </font>
    <font>
      <b val="true"/>
      <sz val="11"/>
      <color rgb="FFFFFFFF"/>
      <name val="Noto Sans"/>
      <family val="2"/>
    </font>
    <font>
      <b val="true"/>
      <sz val="8"/>
      <color rgb="FFFFFFFF"/>
      <name val="Noto Sans"/>
      <family val="2"/>
    </font>
    <font>
      <b val="true"/>
      <sz val="14"/>
      <color rgb="FFFF0000"/>
      <name val="Noto Sans"/>
      <family val="2"/>
    </font>
    <font>
      <b val="true"/>
      <sz val="12"/>
      <color rgb="FF000000"/>
      <name val="Noto Sans"/>
      <family val="2"/>
    </font>
    <font>
      <sz val="11"/>
      <color rgb="FFA6A6A6"/>
      <name val="Noto Sans"/>
      <family val="2"/>
    </font>
    <font>
      <sz val="12"/>
      <name val="Noto Sans"/>
      <family val="2"/>
    </font>
    <font>
      <b val="true"/>
      <sz val="13"/>
      <name val="Noto Sans"/>
      <family val="2"/>
    </font>
    <font>
      <b val="true"/>
      <sz val="20"/>
      <name val="Noto Sans"/>
      <family val="2"/>
    </font>
    <font>
      <b val="true"/>
      <sz val="16"/>
      <color rgb="FFFF0000"/>
      <name val="Noto Sans"/>
      <family val="2"/>
    </font>
    <font>
      <sz val="10"/>
      <color rgb="FFFFFF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FF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EEEEEE"/>
        <bgColor rgb="FFFFFFFF"/>
      </patternFill>
    </fill>
    <fill>
      <patternFill patternType="solid">
        <fgColor rgb="FFCCCCCC"/>
        <bgColor rgb="FFDDDDDD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medium"/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/>
      <right/>
      <top/>
      <bottom style="thin"/>
      <diagonal/>
    </border>
  </borders>
  <cellStyleXfs count="49"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5" fontId="5" fillId="0" borderId="0" applyFont="true" applyBorder="false" applyAlignment="true" applyProtection="false">
      <alignment horizontal="general" vertical="bottom" textRotation="0" wrapText="false" indent="0" shrinkToFit="false"/>
    </xf>
    <xf numFmtId="165" fontId="6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7" fillId="2" borderId="1" applyFont="true" applyBorder="true" applyAlignment="true" applyProtection="false">
      <alignment horizontal="general" vertical="bottom" textRotation="0" wrapText="false" indent="0" shrinkToFit="false"/>
    </xf>
    <xf numFmtId="165" fontId="8" fillId="0" borderId="0" applyFont="true" applyBorder="false" applyAlignment="true" applyProtection="false">
      <alignment horizontal="general" vertical="bottom" textRotation="0" wrapText="false" indent="0" shrinkToFit="false"/>
    </xf>
    <xf numFmtId="165" fontId="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0" fillId="3" borderId="0" applyFont="true" applyBorder="false" applyAlignment="true" applyProtection="false">
      <alignment horizontal="general" vertical="bottom" textRotation="0" wrapText="false" indent="0" shrinkToFit="false"/>
    </xf>
    <xf numFmtId="165" fontId="11" fillId="2" borderId="0" applyFont="true" applyBorder="false" applyAlignment="true" applyProtection="false">
      <alignment horizontal="general" vertical="bottom" textRotation="0" wrapText="false" indent="0" shrinkToFit="false"/>
    </xf>
    <xf numFmtId="165" fontId="12" fillId="4" borderId="0" applyFont="true" applyBorder="false" applyAlignment="true" applyProtection="false">
      <alignment horizontal="general" vertical="bottom" textRotation="0" wrapText="false" indent="0" shrinkToFit="false"/>
    </xf>
    <xf numFmtId="165" fontId="12" fillId="0" borderId="0" applyFont="true" applyBorder="false" applyAlignment="true" applyProtection="false">
      <alignment horizontal="general" vertical="bottom" textRotation="0" wrapText="false" indent="0" shrinkToFit="false"/>
    </xf>
    <xf numFmtId="165" fontId="13" fillId="5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5" fillId="6" borderId="0" applyFont="true" applyBorder="false" applyAlignment="true" applyProtection="false">
      <alignment horizontal="general" vertical="bottom" textRotation="0" wrapText="false" indent="0" shrinkToFit="false"/>
    </xf>
    <xf numFmtId="165" fontId="15" fillId="7" borderId="0" applyFont="true" applyBorder="false" applyAlignment="true" applyProtection="false">
      <alignment horizontal="general" vertical="bottom" textRotation="0" wrapText="false" indent="0" shrinkToFit="false"/>
    </xf>
    <xf numFmtId="165" fontId="14" fillId="8" borderId="0" applyFont="true" applyBorder="fals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6" fillId="0" borderId="0" applyFont="true" applyBorder="false" applyAlignment="true" applyProtection="false">
      <alignment horizontal="general" vertical="bottom" textRotation="0" wrapText="false" indent="0" shrinkToFit="false"/>
    </xf>
    <xf numFmtId="165" fontId="17" fillId="9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8" fillId="9" borderId="2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9" fillId="9" border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4" fontId="15" fillId="9" borderId="0" applyFont="true" applyBorder="false" applyAlignment="true" applyProtection="false">
      <alignment horizontal="general" vertical="bottom" textRotation="0" wrapText="false" indent="0" shrinkToFit="false"/>
    </xf>
  </cellStyleXfs>
  <cellXfs count="233"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2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3" fillId="9" borderId="0" xfId="0" applyFont="true" applyBorder="false" applyAlignment="true" applyProtection="true">
      <alignment horizontal="general" vertical="top" textRotation="0" wrapText="true" indent="0" shrinkToFit="false"/>
      <protection locked="true" hidden="true"/>
    </xf>
    <xf numFmtId="165" fontId="17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4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5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7" fillId="9" borderId="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6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2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5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21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0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1" fillId="1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32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2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7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9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5" fontId="32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1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9" fontId="31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9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0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8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7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1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4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2" fontId="31" fillId="10" borderId="8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72" fontId="31" fillId="1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31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9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17" fillId="9" borderId="2" xfId="45" applyFont="false" applyBorder="false" applyAlignment="false" applyProtection="false">
      <alignment horizontal="general" vertical="center" textRotation="0" wrapText="false" indent="0" shrinkToFit="false"/>
      <protection locked="true" hidden="true"/>
    </xf>
    <xf numFmtId="165" fontId="17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1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3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4" fillId="9" borderId="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5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5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25" fillId="9" borderId="13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33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5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4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33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30" fillId="6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30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9" fontId="30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3" fontId="28" fillId="11" borderId="8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4" fontId="28" fillId="11" borderId="8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31" fillId="9" borderId="0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6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75" fontId="3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74" fontId="31" fillId="9" borderId="9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7" fillId="9" borderId="13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37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24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3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33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5" fontId="32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75" fontId="32" fillId="9" borderId="9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justify" vertical="center" textRotation="0" wrapText="true" indent="0" shrinkToFit="false"/>
      <protection locked="true" hidden="true"/>
    </xf>
    <xf numFmtId="173" fontId="18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73" fontId="18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18" fillId="9" borderId="0" xfId="0" applyFont="true" applyBorder="false" applyAlignment="true" applyProtection="true">
      <alignment horizontal="left" vertical="bottom" textRotation="0" wrapText="false" indent="0" shrinkToFit="false"/>
      <protection locked="true" hidden="true"/>
    </xf>
    <xf numFmtId="165" fontId="37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3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1" fillId="9" borderId="7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38" fillId="9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5" fontId="3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39" fillId="9" borderId="7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9" fontId="30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73" fontId="28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4" fontId="30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3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0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1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2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3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44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8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8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17" fillId="9" borderId="7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6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5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45" fillId="9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46" fillId="9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9" fontId="30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31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9" fontId="30" fillId="9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5" fontId="21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37" fillId="9" borderId="0" xfId="0" applyFont="true" applyBorder="true" applyAlignment="true" applyProtection="true">
      <alignment horizontal="general" vertical="center" textRotation="0" wrapText="true" indent="0" shrinkToFit="false"/>
      <protection locked="true" hidden="true"/>
    </xf>
    <xf numFmtId="165" fontId="47" fillId="9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6" fillId="6" borderId="0" xfId="0" applyFont="true" applyBorder="false" applyAlignment="true" applyProtection="true">
      <alignment horizontal="center" vertical="center" textRotation="0" wrapText="true" indent="0" shrinkToFit="false"/>
      <protection locked="true" hidden="true"/>
    </xf>
    <xf numFmtId="165" fontId="0" fillId="9" borderId="0" xfId="0" applyFont="false" applyBorder="false" applyAlignment="false" applyProtection="true">
      <alignment horizontal="general" vertical="bottom" textRotation="0" wrapText="false" indent="0" shrinkToFit="false"/>
      <protection locked="true" hidden="true"/>
    </xf>
    <xf numFmtId="174" fontId="31" fillId="11" borderId="8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14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2" fontId="28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30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9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5" fontId="39" fillId="9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75" fontId="32" fillId="9" borderId="2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75" fontId="32" fillId="9" borderId="11" xfId="0" applyFont="true" applyBorder="true" applyAlignment="true" applyProtection="true">
      <alignment horizontal="right" vertical="center" textRotation="0" wrapText="false" indent="0" shrinkToFit="false"/>
      <protection locked="true" hidden="true"/>
    </xf>
    <xf numFmtId="165" fontId="3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4" fillId="9" borderId="5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65" fontId="21" fillId="9" borderId="7" xfId="0" applyFont="true" applyBorder="true" applyAlignment="true" applyProtection="true">
      <alignment horizontal="justify" vertical="top" textRotation="0" wrapText="true" indent="0" shrinkToFit="false"/>
      <protection locked="true" hidden="true"/>
    </xf>
    <xf numFmtId="173" fontId="17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4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4" fontId="37" fillId="9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19" fillId="9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65" fontId="19" fillId="9" borderId="0" xfId="47" applyFont="true" applyBorder="false" applyAlignment="false" applyProtection="false">
      <alignment horizontal="left" vertical="center" textRotation="0" wrapText="true" indent="0" shrinkToFit="false"/>
      <protection locked="true" hidden="true"/>
    </xf>
    <xf numFmtId="165" fontId="48" fillId="6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8" fillId="1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9" fillId="10" borderId="8" xfId="47" applyFont="true" applyBorder="true" applyAlignment="true" applyProtection="true">
      <alignment horizontal="center" vertical="center" textRotation="0" wrapText="true" indent="0" shrinkToFit="false"/>
      <protection locked="false" hidden="true"/>
    </xf>
    <xf numFmtId="164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75" fontId="28" fillId="11" borderId="15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4" fontId="28" fillId="11" borderId="15" xfId="17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73" fontId="19" fillId="9" borderId="0" xfId="47" applyFont="false" applyBorder="true" applyAlignment="false" applyProtection="false">
      <alignment horizontal="left" vertical="center" textRotation="0" wrapText="true" indent="0" shrinkToFit="false"/>
      <protection locked="true" hidden="true"/>
    </xf>
    <xf numFmtId="173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75" fontId="19" fillId="9" borderId="0" xfId="47" applyFont="false" applyBorder="false" applyAlignment="false" applyProtection="false">
      <alignment horizontal="left" vertical="center" textRotation="0" wrapText="true" indent="0" shrinkToFit="false"/>
      <protection locked="true" hidden="true"/>
    </xf>
    <xf numFmtId="165" fontId="25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6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8" fillId="10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50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17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3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false" applyAlignment="true" applyProtection="true">
      <alignment horizontal="left" vertical="center" textRotation="0" wrapText="false" indent="0" shrinkToFit="false"/>
      <protection locked="true" hidden="true"/>
    </xf>
    <xf numFmtId="165" fontId="4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42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true" applyProtection="true">
      <alignment horizontal="right" vertical="bottom" textRotation="0" wrapText="false" indent="0" shrinkToFit="false"/>
      <protection locked="true" hidden="true"/>
    </xf>
    <xf numFmtId="165" fontId="51" fillId="6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1" fillId="6" borderId="0" xfId="0" applyFont="true" applyBorder="false" applyAlignment="true" applyProtection="true">
      <alignment horizontal="center" vertical="center" textRotation="0" wrapText="false" indent="0" shrinkToFit="false"/>
      <protection locked="true" hidden="true"/>
    </xf>
    <xf numFmtId="166" fontId="52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6" fontId="53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true"/>
    </xf>
    <xf numFmtId="165" fontId="53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4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6" fontId="31" fillId="9" borderId="0" xfId="17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75" fontId="31" fillId="9" borderId="0" xfId="0" applyFont="true" applyBorder="false" applyAlignment="true" applyProtection="true">
      <alignment horizontal="right" vertical="center" textRotation="0" wrapText="true" indent="0" shrinkToFit="false"/>
      <protection locked="true" hidden="true"/>
    </xf>
    <xf numFmtId="165" fontId="27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22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7" fontId="5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7" fontId="40" fillId="9" borderId="0" xfId="4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7" fontId="31" fillId="9" borderId="0" xfId="40" applyFont="true" applyBorder="true" applyAlignment="true" applyProtection="true">
      <alignment horizontal="center" vertical="bottom" textRotation="0" wrapText="true" indent="0" shrinkToFit="false"/>
      <protection locked="true" hidden="true"/>
    </xf>
    <xf numFmtId="165" fontId="56" fillId="9" borderId="0" xfId="0" applyFont="true" applyBorder="false" applyAlignment="true" applyProtection="true">
      <alignment horizontal="general" vertical="center" textRotation="0" wrapText="false" indent="0" shrinkToFit="false"/>
      <protection locked="true" hidden="true"/>
    </xf>
    <xf numFmtId="165" fontId="57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7" fontId="58" fillId="9" borderId="0" xfId="40" applyFont="true" applyBorder="true" applyAlignment="true" applyProtection="true">
      <alignment horizontal="right" vertical="center" textRotation="0" wrapText="true" indent="0" shrinkToFit="false"/>
      <protection locked="true" hidden="true"/>
    </xf>
    <xf numFmtId="165" fontId="59" fillId="9" borderId="0" xfId="0" applyFont="true" applyBorder="false" applyAlignment="true" applyProtection="true">
      <alignment horizontal="right" vertical="center" textRotation="0" wrapText="false" indent="0" shrinkToFit="false"/>
      <protection locked="true" hidden="true"/>
    </xf>
    <xf numFmtId="166" fontId="59" fillId="9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6" fontId="59" fillId="9" borderId="9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20" fillId="9" borderId="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5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6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8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38" fillId="9" borderId="0" xfId="0" applyFont="true" applyBorder="true" applyAlignment="true" applyProtection="true">
      <alignment horizontal="left" vertical="top" textRotation="0" wrapText="false" indent="0" shrinkToFit="false"/>
      <protection locked="true" hidden="true"/>
    </xf>
    <xf numFmtId="165" fontId="38" fillId="10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38" fillId="9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38" fillId="9" borderId="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38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4" fontId="30" fillId="9" borderId="0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7" fontId="28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7" fontId="39" fillId="9" borderId="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0" fillId="9" borderId="0" xfId="0" applyFont="true" applyBorder="true" applyAlignment="true" applyProtection="true">
      <alignment horizontal="left" vertical="center" textRotation="0" wrapText="false" indent="0" shrinkToFit="false"/>
      <protection locked="true" hidden="true"/>
    </xf>
    <xf numFmtId="165" fontId="20" fillId="1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9" borderId="0" xfId="0" applyFont="true" applyBorder="true" applyAlignment="true" applyProtection="true">
      <alignment horizontal="center" vertical="bottom" textRotation="0" wrapText="false" indent="0" shrinkToFit="false"/>
      <protection locked="true" hidden="true"/>
    </xf>
    <xf numFmtId="165" fontId="20" fillId="1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20" fillId="10" borderId="17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7" fillId="9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17" fillId="9" borderId="9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17" fillId="0" borderId="0" xfId="0" applyFont="true" applyBorder="true" applyAlignment="true" applyProtection="true">
      <alignment horizontal="left" vertical="top" textRotation="0" wrapText="true" indent="0" shrinkToFit="false"/>
      <protection locked="true" hidden="true"/>
    </xf>
    <xf numFmtId="165" fontId="20" fillId="9" borderId="10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17" fillId="9" borderId="14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56" fillId="9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28" fillId="9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4" fontId="30" fillId="9" borderId="2" xfId="0" applyFont="true" applyBorder="true" applyAlignment="true" applyProtection="true">
      <alignment horizontal="center" vertical="top" textRotation="0" wrapText="true" indent="0" shrinkToFit="false"/>
      <protection locked="true" hidden="true"/>
    </xf>
    <xf numFmtId="177" fontId="28" fillId="9" borderId="2" xfId="0" applyFont="true" applyBorder="true" applyAlignment="true" applyProtection="true">
      <alignment horizontal="center" vertical="top" textRotation="0" wrapText="false" indent="0" shrinkToFit="false"/>
      <protection locked="true" hidden="true"/>
    </xf>
    <xf numFmtId="165" fontId="39" fillId="9" borderId="2" xfId="0" applyFont="true" applyBorder="true" applyAlignment="true" applyProtection="true">
      <alignment horizontal="general" vertical="top" textRotation="0" wrapText="false" indent="0" shrinkToFit="false"/>
      <protection locked="true" hidden="true"/>
    </xf>
    <xf numFmtId="165" fontId="56" fillId="9" borderId="2" xfId="0" applyFont="true" applyBorder="true" applyAlignment="true" applyProtection="true">
      <alignment horizontal="right" vertical="top" textRotation="0" wrapText="false" indent="0" shrinkToFit="false"/>
      <protection locked="true" hidden="true"/>
    </xf>
    <xf numFmtId="177" fontId="39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41" fillId="9" borderId="2" xfId="0" applyFont="true" applyBorder="true" applyAlignment="true" applyProtection="true">
      <alignment horizontal="center" vertical="center" textRotation="0" wrapText="true" indent="0" shrinkToFit="false"/>
      <protection locked="true" hidden="true"/>
    </xf>
    <xf numFmtId="177" fontId="20" fillId="9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5" fontId="20" fillId="9" borderId="2" xfId="0" applyFont="true" applyBorder="true" applyAlignment="false" applyProtection="true">
      <alignment horizontal="general" vertical="bottom" textRotation="0" wrapText="false" indent="0" shrinkToFit="false"/>
      <protection locked="true" hidden="true"/>
    </xf>
    <xf numFmtId="165" fontId="38" fillId="9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65" fontId="38" fillId="0" borderId="0" xfId="0" applyFont="true" applyBorder="true" applyAlignment="true" applyProtection="true">
      <alignment horizontal="left" vertical="center" textRotation="0" wrapText="true" indent="0" shrinkToFit="false"/>
      <protection locked="true" hidden="true"/>
    </xf>
    <xf numFmtId="165" fontId="6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true"/>
    </xf>
    <xf numFmtId="165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5" fontId="16" fillId="0" borderId="0" xfId="0" applyFont="true" applyBorder="false" applyAlignment="true" applyProtection="true">
      <alignment horizontal="left" vertical="center" textRotation="0" wrapText="true" indent="0" shrinkToFit="false"/>
      <protection locked="true" hidden="true"/>
    </xf>
    <xf numFmtId="17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64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65" fontId="16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  <xf numFmtId="175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true"/>
    </xf>
    <xf numFmtId="173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true"/>
    </xf>
  </cellXfs>
  <cellStyles count="35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eading" xfId="20"/>
    <cellStyle name="Heading 1" xfId="21"/>
    <cellStyle name="Heading 2" xfId="22"/>
    <cellStyle name="Text" xfId="23"/>
    <cellStyle name="Note" xfId="24"/>
    <cellStyle name="Footnote" xfId="25"/>
    <cellStyle name="Hyperlink" xfId="26"/>
    <cellStyle name="Status" xfId="27"/>
    <cellStyle name="Good" xfId="28"/>
    <cellStyle name="Neutral" xfId="29"/>
    <cellStyle name="Bad" xfId="30"/>
    <cellStyle name="Warning" xfId="31"/>
    <cellStyle name="Error" xfId="32"/>
    <cellStyle name="Accent" xfId="33"/>
    <cellStyle name="Accent 1" xfId="34"/>
    <cellStyle name="Accent 2" xfId="35"/>
    <cellStyle name="Accent 3" xfId="36"/>
    <cellStyle name="Euro" xfId="37"/>
    <cellStyle name="Millares 2" xfId="38"/>
    <cellStyle name="Millares 2 2" xfId="39"/>
    <cellStyle name="Millares 2 2 2" xfId="40"/>
    <cellStyle name="Normal 2" xfId="41"/>
    <cellStyle name="Porcentual 2" xfId="42"/>
    <cellStyle name="Porcentual 2 2" xfId="43"/>
    <cellStyle name="texte blanc" xfId="44"/>
    <cellStyle name="texte blanc i fons blanc" xfId="45"/>
    <cellStyle name="Sense títol1" xfId="46"/>
    <cellStyle name="Fons blanc" xfId="47"/>
    <cellStyle name="text blanc fons blanc" xfId="48"/>
  </cellStyles>
  <dxfs count="1">
    <dxf>
      <font>
        <name val="Calibri"/>
        <family val="2"/>
        <color rgb="FFFFFFFF"/>
        <sz val="10"/>
      </font>
      <numFmt numFmtId="164" formatCode="@"/>
      <fill>
        <patternFill>
          <bgColor rgb="FFFFFFFF"/>
        </patternFill>
      </fill>
    </dxf>
  </dxfs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CCCCC"/>
      <rgbColor rgb="FF808080"/>
      <rgbColor rgb="FF9999FF"/>
      <rgbColor rgb="FF993366"/>
      <rgbColor rgb="FFFFFFCC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257400</xdr:colOff>
      <xdr:row>1</xdr:row>
      <xdr:rowOff>147600</xdr:rowOff>
    </xdr:from>
    <xdr:to>
      <xdr:col>36</xdr:col>
      <xdr:colOff>212400</xdr:colOff>
      <xdr:row>2</xdr:row>
      <xdr:rowOff>748440</xdr:rowOff>
    </xdr:to>
    <xdr:pic>
      <xdr:nvPicPr>
        <xdr:cNvPr id="0" name="Imagen 6" descr=""/>
        <xdr:cNvPicPr/>
      </xdr:nvPicPr>
      <xdr:blipFill>
        <a:blip r:embed="rId1"/>
        <a:stretch/>
      </xdr:blipFill>
      <xdr:spPr>
        <a:xfrm>
          <a:off x="11718360" y="402840"/>
          <a:ext cx="3483000" cy="932040"/>
        </a:xfrm>
        <a:prstGeom prst="rect">
          <a:avLst/>
        </a:prstGeom>
        <a:ln>
          <a:noFill/>
        </a:ln>
      </xdr:spPr>
    </xdr:pic>
    <xdr:clientData/>
  </xdr:twoCellAnchor>
  <xdr:twoCellAnchor editAs="absolute">
    <xdr:from>
      <xdr:col>1</xdr:col>
      <xdr:colOff>108360</xdr:colOff>
      <xdr:row>51</xdr:row>
      <xdr:rowOff>65880</xdr:rowOff>
    </xdr:from>
    <xdr:to>
      <xdr:col>35</xdr:col>
      <xdr:colOff>408960</xdr:colOff>
      <xdr:row>51</xdr:row>
      <xdr:rowOff>65880</xdr:rowOff>
    </xdr:to>
    <xdr:sp>
      <xdr:nvSpPr>
        <xdr:cNvPr id="1" name="Line 1"/>
        <xdr:cNvSpPr/>
      </xdr:nvSpPr>
      <xdr:spPr>
        <a:xfrm>
          <a:off x="1262520" y="13542480"/>
          <a:ext cx="13722120" cy="0"/>
        </a:xfrm>
        <a:prstGeom prst="line">
          <a:avLst/>
        </a:prstGeom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absolute">
    <xdr:from>
      <xdr:col>1</xdr:col>
      <xdr:colOff>110880</xdr:colOff>
      <xdr:row>53</xdr:row>
      <xdr:rowOff>66960</xdr:rowOff>
    </xdr:from>
    <xdr:to>
      <xdr:col>35</xdr:col>
      <xdr:colOff>408960</xdr:colOff>
      <xdr:row>53</xdr:row>
      <xdr:rowOff>66960</xdr:rowOff>
    </xdr:to>
    <xdr:sp>
      <xdr:nvSpPr>
        <xdr:cNvPr id="2" name="Line 1"/>
        <xdr:cNvSpPr/>
      </xdr:nvSpPr>
      <xdr:spPr>
        <a:xfrm>
          <a:off x="1265040" y="13916160"/>
          <a:ext cx="13719600" cy="0"/>
        </a:xfrm>
        <a:prstGeom prst="line">
          <a:avLst/>
        </a:prstGeom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14040</xdr:colOff>
      <xdr:row>0</xdr:row>
      <xdr:rowOff>0</xdr:rowOff>
    </xdr:from>
    <xdr:to>
      <xdr:col>12</xdr:col>
      <xdr:colOff>243720</xdr:colOff>
      <xdr:row>4</xdr:row>
      <xdr:rowOff>71640</xdr:rowOff>
    </xdr:to>
    <xdr:pic>
      <xdr:nvPicPr>
        <xdr:cNvPr id="3" name="Imatge 1" descr=""/>
        <xdr:cNvPicPr/>
      </xdr:nvPicPr>
      <xdr:blipFill>
        <a:blip r:embed="rId2"/>
        <a:stretch/>
      </xdr:blipFill>
      <xdr:spPr>
        <a:xfrm>
          <a:off x="14040" y="0"/>
          <a:ext cx="5647320" cy="2163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9</xdr:col>
      <xdr:colOff>9000</xdr:colOff>
      <xdr:row>62</xdr:row>
      <xdr:rowOff>58320</xdr:rowOff>
    </xdr:to>
    <xdr:pic>
      <xdr:nvPicPr>
        <xdr:cNvPr id="4" name="Imatge 2" descr=""/>
        <xdr:cNvPicPr/>
      </xdr:nvPicPr>
      <xdr:blipFill>
        <a:blip r:embed="rId1"/>
        <a:stretch/>
      </xdr:blipFill>
      <xdr:spPr>
        <a:xfrm>
          <a:off x="0" y="0"/>
          <a:ext cx="7324200" cy="1092420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AMJ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RowHeight="13.8" zeroHeight="false" outlineLevelRow="0" outlineLevelCol="0"/>
  <cols>
    <col collapsed="false" customWidth="true" hidden="false" outlineLevel="0" max="1" min="1" style="1" width="16.36"/>
    <col collapsed="false" customWidth="true" hidden="false" outlineLevel="0" max="3" min="2" style="1" width="5.71"/>
    <col collapsed="false" customWidth="true" hidden="false" outlineLevel="0" max="4" min="4" style="1" width="7.57"/>
    <col collapsed="false" customWidth="true" hidden="false" outlineLevel="0" max="5" min="5" style="1" width="3.29"/>
    <col collapsed="false" customWidth="true" hidden="false" outlineLevel="0" max="6" min="6" style="1" width="5.28"/>
    <col collapsed="false" customWidth="true" hidden="false" outlineLevel="0" max="11" min="7" style="1" width="5.71"/>
    <col collapsed="false" customWidth="true" hidden="false" outlineLevel="0" max="12" min="12" style="1" width="4.29"/>
    <col collapsed="false" customWidth="true" hidden="false" outlineLevel="0" max="13" min="13" style="1" width="3.86"/>
    <col collapsed="false" customWidth="true" hidden="false" outlineLevel="0" max="14" min="14" style="1" width="4.14"/>
    <col collapsed="false" customWidth="true" hidden="false" outlineLevel="0" max="16" min="15" style="1" width="5.71"/>
    <col collapsed="false" customWidth="true" hidden="false" outlineLevel="0" max="17" min="17" style="1" width="7.86"/>
    <col collapsed="false" customWidth="true" hidden="false" outlineLevel="0" max="18" min="18" style="1" width="4.14"/>
    <col collapsed="false" customWidth="true" hidden="false" outlineLevel="0" max="19" min="19" style="1" width="5.71"/>
    <col collapsed="false" customWidth="true" hidden="false" outlineLevel="0" max="20" min="20" style="1" width="7.57"/>
    <col collapsed="false" customWidth="true" hidden="false" outlineLevel="0" max="22" min="21" style="1" width="5.71"/>
    <col collapsed="false" customWidth="true" hidden="false" outlineLevel="0" max="23" min="23" style="1" width="5.28"/>
    <col collapsed="false" customWidth="true" hidden="false" outlineLevel="0" max="24" min="24" style="1" width="6.49"/>
    <col collapsed="false" customWidth="true" hidden="false" outlineLevel="0" max="25" min="25" style="1" width="6.31"/>
    <col collapsed="false" customWidth="true" hidden="false" outlineLevel="0" max="27" min="26" style="1" width="5.71"/>
    <col collapsed="false" customWidth="true" hidden="false" outlineLevel="0" max="28" min="28" style="1" width="3.99"/>
    <col collapsed="false" customWidth="true" hidden="false" outlineLevel="0" max="29" min="29" style="1" width="5.71"/>
    <col collapsed="false" customWidth="true" hidden="false" outlineLevel="0" max="30" min="30" style="1" width="5.43"/>
    <col collapsed="false" customWidth="true" hidden="false" outlineLevel="0" max="32" min="31" style="1" width="5.71"/>
    <col collapsed="false" customWidth="true" hidden="false" outlineLevel="0" max="37" min="33" style="1" width="5.86"/>
    <col collapsed="false" customWidth="true" hidden="false" outlineLevel="0" max="38" min="38" style="1" width="6.36"/>
    <col collapsed="false" customWidth="true" hidden="false" outlineLevel="0" max="39" min="39" style="1" width="7.27"/>
    <col collapsed="false" customWidth="false" hidden="false" outlineLevel="0" max="40" min="40" style="1" width="11.42"/>
    <col collapsed="false" customWidth="true" hidden="false" outlineLevel="0" max="41" min="41" style="1" width="14.28"/>
    <col collapsed="false" customWidth="true" hidden="false" outlineLevel="0" max="44" min="42" style="1" width="15.86"/>
    <col collapsed="false" customWidth="true" hidden="false" outlineLevel="0" max="45" min="45" style="1" width="16"/>
    <col collapsed="false" customWidth="true" hidden="false" outlineLevel="0" max="50" min="46" style="1" width="11.57"/>
    <col collapsed="false" customWidth="false" hidden="false" outlineLevel="0" max="1021" min="51" style="1" width="11.42"/>
    <col collapsed="false" customWidth="false" hidden="false" outlineLevel="0" max="1025" min="1022" style="1" width="11.52"/>
  </cols>
  <sheetData>
    <row r="1" s="6" customFormat="true" ht="20.1" hidden="false" customHeight="true" outlineLevel="0" collapsed="false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4"/>
      <c r="AM1" s="5" t="s">
        <v>0</v>
      </c>
      <c r="AMH1" s="1"/>
      <c r="AMI1" s="1"/>
      <c r="AMJ1" s="1"/>
    </row>
    <row r="2" s="6" customFormat="true" ht="26.1" hidden="false" customHeight="true" outlineLevel="0" collapsed="false">
      <c r="A2" s="2"/>
      <c r="B2" s="7"/>
      <c r="C2" s="7"/>
      <c r="D2" s="7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8"/>
      <c r="AM2" s="5" t="s">
        <v>1</v>
      </c>
      <c r="AMH2" s="1"/>
      <c r="AMI2" s="1"/>
      <c r="AMJ2" s="1"/>
    </row>
    <row r="3" s="6" customFormat="true" ht="91.5" hidden="false" customHeight="true" outlineLevel="0" collapsed="false">
      <c r="A3" s="2"/>
      <c r="B3" s="3"/>
      <c r="C3" s="3"/>
      <c r="D3" s="3"/>
      <c r="E3" s="9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3"/>
      <c r="AJ3" s="3"/>
      <c r="AK3" s="3"/>
      <c r="AL3" s="11"/>
      <c r="AM3" s="11"/>
      <c r="AMH3" s="1"/>
      <c r="AMI3" s="1"/>
      <c r="AMJ3" s="1"/>
    </row>
    <row r="4" s="6" customFormat="true" ht="27" hidden="false" customHeight="true" outlineLevel="0" collapsed="false">
      <c r="A4" s="2"/>
      <c r="B4" s="3"/>
      <c r="C4" s="3"/>
      <c r="D4" s="3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3"/>
      <c r="AJ4" s="3"/>
      <c r="AK4" s="3"/>
      <c r="AL4" s="11"/>
      <c r="AM4" s="11"/>
      <c r="AMH4" s="1"/>
      <c r="AMI4" s="1"/>
      <c r="AMJ4" s="1"/>
    </row>
    <row r="5" s="18" customFormat="true" ht="25.5" hidden="false" customHeight="true" outlineLevel="0" collapsed="false">
      <c r="A5" s="12"/>
      <c r="B5" s="13"/>
      <c r="C5" s="13"/>
      <c r="D5" s="13"/>
      <c r="E5" s="13"/>
      <c r="F5" s="13"/>
      <c r="G5" s="14"/>
      <c r="H5" s="13"/>
      <c r="I5" s="13"/>
      <c r="J5" s="13"/>
      <c r="K5" s="13"/>
      <c r="L5" s="13"/>
      <c r="M5" s="13"/>
      <c r="N5" s="13"/>
      <c r="O5" s="15" t="s">
        <v>2</v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6"/>
      <c r="AE5" s="16"/>
      <c r="AF5" s="16"/>
      <c r="AG5" s="13"/>
      <c r="AH5" s="13"/>
      <c r="AI5" s="11"/>
      <c r="AJ5" s="11"/>
      <c r="AK5" s="17"/>
      <c r="AL5" s="13"/>
      <c r="AM5" s="11"/>
      <c r="AMH5" s="1"/>
      <c r="AMI5" s="1"/>
      <c r="AMJ5" s="1"/>
    </row>
    <row r="6" s="18" customFormat="true" ht="10.5" hidden="false" customHeight="true" outlineLevel="0" collapsed="false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1"/>
      <c r="AM6" s="11"/>
      <c r="AMH6" s="1"/>
      <c r="AMI6" s="1"/>
      <c r="AMJ6" s="1"/>
    </row>
    <row r="7" s="18" customFormat="true" ht="9.75" hidden="false" customHeight="true" outlineLevel="0" collapsed="false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MH7" s="1"/>
      <c r="AMI7" s="1"/>
      <c r="AMJ7" s="1"/>
    </row>
    <row r="8" s="18" customFormat="true" ht="30.75" hidden="false" customHeight="true" outlineLevel="0" collapsed="false">
      <c r="A8" s="12"/>
      <c r="B8" s="19" t="s">
        <v>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MH8" s="1"/>
      <c r="AMI8" s="1"/>
      <c r="AMJ8" s="1"/>
    </row>
    <row r="9" s="18" customFormat="true" ht="30.75" hidden="false" customHeight="true" outlineLevel="0" collapsed="false">
      <c r="A9" s="20"/>
      <c r="B9" s="19" t="s">
        <v>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MH9" s="1"/>
      <c r="AMI9" s="1"/>
      <c r="AMJ9" s="1"/>
    </row>
    <row r="10" s="18" customFormat="true" ht="30.75" hidden="false" customHeight="true" outlineLevel="0" collapsed="false">
      <c r="A10" s="20"/>
      <c r="B10" s="19" t="s">
        <v>5</v>
      </c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MH10" s="1"/>
      <c r="AMI10" s="1"/>
      <c r="AMJ10" s="1"/>
    </row>
    <row r="11" s="18" customFormat="true" ht="43.5" hidden="false" customHeight="true" outlineLevel="0" collapsed="false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MH11" s="1"/>
      <c r="AMI11" s="1"/>
      <c r="AMJ11" s="1"/>
    </row>
    <row r="12" s="24" customFormat="true" ht="15" hidden="false" customHeight="true" outlineLevel="0" collapsed="false">
      <c r="A12" s="21" t="s">
        <v>6</v>
      </c>
      <c r="B12" s="22" t="s">
        <v>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 t="s">
        <v>8</v>
      </c>
      <c r="T12" s="22"/>
      <c r="U12" s="22"/>
      <c r="V12" s="22"/>
      <c r="W12" s="22"/>
      <c r="X12" s="22"/>
      <c r="Y12" s="22"/>
      <c r="Z12" s="22"/>
      <c r="AA12" s="22"/>
      <c r="AB12" s="22"/>
      <c r="AC12" s="22" t="s">
        <v>9</v>
      </c>
      <c r="AD12" s="22"/>
      <c r="AE12" s="22"/>
      <c r="AF12" s="22"/>
      <c r="AG12" s="22"/>
      <c r="AH12" s="22"/>
      <c r="AI12" s="22"/>
      <c r="AJ12" s="22"/>
      <c r="AK12" s="22"/>
      <c r="AL12" s="22"/>
      <c r="AM12" s="23"/>
      <c r="AMH12" s="1"/>
      <c r="AMI12" s="1"/>
      <c r="AMJ12" s="1"/>
    </row>
    <row r="13" s="30" customFormat="true" ht="20.15" hidden="false" customHeight="true" outlineLevel="0" collapsed="false">
      <c r="A13" s="25" t="s">
        <v>10</v>
      </c>
      <c r="B13" s="26" t="s">
        <v>11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8"/>
      <c r="S13" s="26" t="s">
        <v>12</v>
      </c>
      <c r="T13" s="27"/>
      <c r="U13" s="27"/>
      <c r="V13" s="27"/>
      <c r="W13" s="27"/>
      <c r="X13" s="27"/>
      <c r="Y13" s="27"/>
      <c r="Z13" s="27"/>
      <c r="AA13" s="27"/>
      <c r="AB13" s="28"/>
      <c r="AC13" s="26" t="s">
        <v>13</v>
      </c>
      <c r="AD13" s="27"/>
      <c r="AE13" s="27"/>
      <c r="AF13" s="27"/>
      <c r="AG13" s="27"/>
      <c r="AH13" s="27"/>
      <c r="AI13" s="27"/>
      <c r="AJ13" s="27"/>
      <c r="AK13" s="27"/>
      <c r="AL13" s="27"/>
      <c r="AM13" s="29"/>
      <c r="AMH13" s="1"/>
      <c r="AMI13" s="1"/>
      <c r="AMJ13" s="1"/>
    </row>
    <row r="14" s="6" customFormat="true" ht="11.35" hidden="false" customHeight="true" outlineLevel="0" collapsed="false">
      <c r="A14" s="25" t="s">
        <v>14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1"/>
      <c r="AMH14" s="1"/>
      <c r="AMI14" s="1"/>
      <c r="AMJ14" s="1"/>
    </row>
    <row r="15" s="24" customFormat="true" ht="15" hidden="false" customHeight="true" outlineLevel="0" collapsed="false">
      <c r="A15" s="25"/>
      <c r="B15" s="32" t="s">
        <v>15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4"/>
      <c r="AMH15" s="1"/>
      <c r="AMI15" s="1"/>
      <c r="AMJ15" s="1"/>
    </row>
    <row r="16" s="30" customFormat="true" ht="20.1" hidden="false" customHeight="true" outlineLevel="0" collapsed="false">
      <c r="A16" s="25"/>
      <c r="B16" s="26" t="s">
        <v>16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4"/>
      <c r="AMH16" s="1"/>
      <c r="AMI16" s="1"/>
      <c r="AMJ16" s="1"/>
    </row>
    <row r="17" s="6" customFormat="true" ht="11.35" hidden="false" customHeight="true" outlineLevel="0" collapsed="false">
      <c r="A17" s="2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1"/>
      <c r="AMH17" s="1"/>
      <c r="AMI17" s="1"/>
      <c r="AMJ17" s="1"/>
    </row>
    <row r="18" s="24" customFormat="true" ht="15" hidden="false" customHeight="true" outlineLevel="0" collapsed="false">
      <c r="A18" s="36"/>
      <c r="B18" s="32" t="s">
        <v>17</v>
      </c>
      <c r="C18" s="32"/>
      <c r="D18" s="32"/>
      <c r="E18" s="32"/>
      <c r="F18" s="32"/>
      <c r="G18" s="32"/>
      <c r="H18" s="32"/>
      <c r="I18" s="32"/>
      <c r="J18" s="32" t="s">
        <v>18</v>
      </c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 t="s">
        <v>19</v>
      </c>
      <c r="X18" s="32"/>
      <c r="Y18" s="32" t="s">
        <v>20</v>
      </c>
      <c r="Z18" s="32"/>
      <c r="AA18" s="32" t="s">
        <v>21</v>
      </c>
      <c r="AB18" s="32"/>
      <c r="AC18" s="32" t="s">
        <v>22</v>
      </c>
      <c r="AD18" s="32"/>
      <c r="AE18" s="32"/>
      <c r="AF18" s="32"/>
      <c r="AG18" s="32"/>
      <c r="AH18" s="32" t="s">
        <v>23</v>
      </c>
      <c r="AI18" s="33"/>
      <c r="AJ18" s="32"/>
      <c r="AK18" s="32"/>
      <c r="AL18" s="37" t="s">
        <v>24</v>
      </c>
      <c r="AM18" s="34"/>
      <c r="AMH18" s="1"/>
      <c r="AMI18" s="1"/>
      <c r="AMJ18" s="1"/>
    </row>
    <row r="19" s="41" customFormat="true" ht="20.15" hidden="false" customHeight="true" outlineLevel="0" collapsed="false">
      <c r="A19" s="38"/>
      <c r="B19" s="26" t="s">
        <v>25</v>
      </c>
      <c r="C19" s="27"/>
      <c r="D19" s="27"/>
      <c r="E19" s="27"/>
      <c r="F19" s="27"/>
      <c r="G19" s="27"/>
      <c r="H19" s="27"/>
      <c r="I19" s="39"/>
      <c r="J19" s="26" t="s">
        <v>26</v>
      </c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32"/>
      <c r="V19" s="26" t="s">
        <v>27</v>
      </c>
      <c r="W19" s="27"/>
      <c r="X19" s="27"/>
      <c r="Y19" s="35"/>
      <c r="Z19" s="35"/>
      <c r="AA19" s="35"/>
      <c r="AB19" s="35"/>
      <c r="AC19" s="35"/>
      <c r="AD19" s="35"/>
      <c r="AE19" s="39"/>
      <c r="AF19" s="26" t="s">
        <v>28</v>
      </c>
      <c r="AG19" s="35"/>
      <c r="AH19" s="35"/>
      <c r="AI19" s="35"/>
      <c r="AJ19" s="35"/>
      <c r="AK19" s="35"/>
      <c r="AL19" s="35"/>
      <c r="AM19" s="40"/>
      <c r="AMH19" s="1"/>
      <c r="AMI19" s="1"/>
      <c r="AMJ19" s="1"/>
    </row>
    <row r="20" s="6" customFormat="true" ht="8.1" hidden="false" customHeight="true" outlineLevel="0" collapsed="false">
      <c r="A20" s="4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1"/>
      <c r="AMH20" s="1"/>
      <c r="AMI20" s="1"/>
      <c r="AMJ20" s="1"/>
    </row>
    <row r="21" s="24" customFormat="true" ht="15" hidden="false" customHeight="true" outlineLevel="0" collapsed="false">
      <c r="A21" s="36"/>
      <c r="B21" s="32" t="s">
        <v>29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 t="s">
        <v>30</v>
      </c>
      <c r="O21" s="32"/>
      <c r="P21" s="32"/>
      <c r="Q21" s="32"/>
      <c r="R21" s="32"/>
      <c r="S21" s="32"/>
      <c r="T21" s="32" t="s">
        <v>31</v>
      </c>
      <c r="U21" s="32"/>
      <c r="V21" s="32"/>
      <c r="W21" s="32"/>
      <c r="X21" s="32" t="s">
        <v>30</v>
      </c>
      <c r="Y21" s="32"/>
      <c r="Z21" s="32"/>
      <c r="AA21" s="32"/>
      <c r="AB21" s="32" t="s">
        <v>32</v>
      </c>
      <c r="AC21" s="32"/>
      <c r="AD21" s="32"/>
      <c r="AE21" s="32"/>
      <c r="AF21" s="32"/>
      <c r="AG21" s="32"/>
      <c r="AH21" s="32" t="s">
        <v>30</v>
      </c>
      <c r="AI21" s="32"/>
      <c r="AJ21" s="32"/>
      <c r="AK21" s="32"/>
      <c r="AL21" s="32"/>
      <c r="AM21" s="43"/>
      <c r="AMH21" s="1"/>
      <c r="AMI21" s="1"/>
      <c r="AMJ21" s="1"/>
    </row>
    <row r="22" s="30" customFormat="true" ht="20.1" hidden="false" customHeight="true" outlineLevel="0" collapsed="false">
      <c r="A22" s="38"/>
      <c r="B22" s="26" t="s">
        <v>33</v>
      </c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5"/>
      <c r="O22" s="45"/>
      <c r="P22" s="45"/>
      <c r="Q22" s="45"/>
      <c r="R22" s="32"/>
      <c r="S22" s="26" t="s">
        <v>34</v>
      </c>
      <c r="T22" s="44" t="s">
        <v>35</v>
      </c>
      <c r="U22" s="44"/>
      <c r="V22" s="44"/>
      <c r="W22" s="44"/>
      <c r="X22" s="46" t="n">
        <v>7</v>
      </c>
      <c r="Y22" s="46"/>
      <c r="Z22" s="28"/>
      <c r="AA22" s="26" t="s">
        <v>36</v>
      </c>
      <c r="AB22" s="44" t="s">
        <v>35</v>
      </c>
      <c r="AC22" s="44"/>
      <c r="AD22" s="44"/>
      <c r="AE22" s="44"/>
      <c r="AF22" s="44"/>
      <c r="AG22" s="44"/>
      <c r="AH22" s="46" t="n">
        <v>7</v>
      </c>
      <c r="AI22" s="46"/>
      <c r="AJ22" s="28"/>
      <c r="AK22" s="28"/>
      <c r="AL22" s="28"/>
      <c r="AM22" s="29"/>
      <c r="AMH22" s="1"/>
      <c r="AMI22" s="1"/>
      <c r="AMJ22" s="1"/>
    </row>
    <row r="23" s="6" customFormat="true" ht="12.75" hidden="false" customHeight="true" outlineLevel="0" collapsed="false">
      <c r="A23" s="47"/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9"/>
      <c r="AMH23" s="1"/>
      <c r="AMI23" s="1"/>
      <c r="AMJ23" s="1"/>
    </row>
    <row r="24" s="24" customFormat="true" ht="18.1" hidden="false" customHeight="true" outlineLevel="0" collapsed="false">
      <c r="A24" s="25" t="s">
        <v>37</v>
      </c>
      <c r="B24" s="32" t="s">
        <v>38</v>
      </c>
      <c r="C24" s="32"/>
      <c r="D24" s="32"/>
      <c r="E24" s="32"/>
      <c r="F24" s="32"/>
      <c r="G24" s="32"/>
      <c r="H24" s="32" t="s">
        <v>39</v>
      </c>
      <c r="I24" s="32"/>
      <c r="J24" s="32"/>
      <c r="K24" s="32"/>
      <c r="L24" s="32"/>
      <c r="M24" s="32"/>
      <c r="N24" s="32"/>
      <c r="O24" s="32" t="s">
        <v>40</v>
      </c>
      <c r="P24" s="32"/>
      <c r="Q24" s="32"/>
      <c r="R24" s="32"/>
      <c r="S24" s="32"/>
      <c r="T24" s="32"/>
      <c r="U24" s="32"/>
      <c r="V24" s="32" t="s">
        <v>41</v>
      </c>
      <c r="W24" s="32"/>
      <c r="X24" s="32"/>
      <c r="Y24" s="32"/>
      <c r="Z24" s="32"/>
      <c r="AA24" s="32"/>
      <c r="AB24" s="33"/>
      <c r="AC24" s="33"/>
      <c r="AD24" s="33"/>
      <c r="AE24" s="33"/>
      <c r="AF24" s="33"/>
      <c r="AG24" s="32"/>
      <c r="AH24" s="32"/>
      <c r="AI24" s="32"/>
      <c r="AJ24" s="32"/>
      <c r="AK24" s="32"/>
      <c r="AL24" s="32"/>
      <c r="AM24" s="43"/>
      <c r="AMH24" s="1"/>
      <c r="AMI24" s="1"/>
      <c r="AMJ24" s="1"/>
    </row>
    <row r="25" s="41" customFormat="true" ht="19.5" hidden="false" customHeight="true" outlineLevel="0" collapsed="false">
      <c r="A25" s="25" t="s">
        <v>10</v>
      </c>
      <c r="B25" s="26" t="s">
        <v>42</v>
      </c>
      <c r="C25" s="35"/>
      <c r="D25" s="35"/>
      <c r="E25" s="50"/>
      <c r="F25" s="50"/>
      <c r="G25" s="39"/>
      <c r="H25" s="26" t="s">
        <v>43</v>
      </c>
      <c r="I25" s="51"/>
      <c r="J25" s="51"/>
      <c r="K25" s="51"/>
      <c r="L25" s="51"/>
      <c r="M25" s="51"/>
      <c r="N25" s="39"/>
      <c r="O25" s="26" t="s">
        <v>44</v>
      </c>
      <c r="P25" s="51"/>
      <c r="Q25" s="51"/>
      <c r="R25" s="51"/>
      <c r="S25" s="51"/>
      <c r="T25" s="51"/>
      <c r="U25" s="39"/>
      <c r="V25" s="26" t="s">
        <v>45</v>
      </c>
      <c r="W25" s="52"/>
      <c r="X25" s="52"/>
      <c r="Y25" s="52"/>
      <c r="Z25" s="52"/>
      <c r="AA25" s="52"/>
      <c r="AB25" s="33"/>
      <c r="AC25" s="33"/>
      <c r="AD25" s="33"/>
      <c r="AE25" s="33"/>
      <c r="AF25" s="33"/>
      <c r="AG25" s="53"/>
      <c r="AH25" s="53"/>
      <c r="AI25" s="53"/>
      <c r="AJ25" s="39"/>
      <c r="AK25" s="54"/>
      <c r="AL25" s="53"/>
      <c r="AM25" s="55"/>
      <c r="AMH25" s="1"/>
      <c r="AMI25" s="1"/>
      <c r="AMJ25" s="1"/>
    </row>
    <row r="26" s="6" customFormat="true" ht="11.35" hidden="false" customHeight="true" outlineLevel="0" collapsed="false">
      <c r="A26" s="25" t="s">
        <v>46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1"/>
      <c r="AMH26" s="1"/>
      <c r="AMI26" s="1"/>
      <c r="AMJ26" s="1"/>
    </row>
    <row r="27" s="6" customFormat="true" ht="15.75" hidden="false" customHeight="true" outlineLevel="0" collapsed="false">
      <c r="A27" s="25"/>
      <c r="B27" s="32" t="s">
        <v>47</v>
      </c>
      <c r="C27" s="32"/>
      <c r="D27" s="32"/>
      <c r="E27" s="32"/>
      <c r="F27" s="32"/>
      <c r="G27" s="32"/>
      <c r="H27" s="32"/>
      <c r="I27" s="32"/>
      <c r="J27" s="32"/>
      <c r="K27" s="32" t="s">
        <v>48</v>
      </c>
      <c r="L27" s="32"/>
      <c r="M27" s="32"/>
      <c r="N27" s="32"/>
      <c r="O27" s="32"/>
      <c r="P27" s="32"/>
      <c r="Q27" s="32"/>
      <c r="R27" s="32"/>
      <c r="S27" s="32"/>
      <c r="T27" s="32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4"/>
      <c r="AMH27" s="1"/>
      <c r="AMI27" s="1"/>
      <c r="AMJ27" s="1"/>
    </row>
    <row r="28" s="6" customFormat="true" ht="19.5" hidden="false" customHeight="true" outlineLevel="0" collapsed="false">
      <c r="A28" s="25"/>
      <c r="B28" s="26" t="s">
        <v>49</v>
      </c>
      <c r="C28" s="44" t="s">
        <v>50</v>
      </c>
      <c r="D28" s="44"/>
      <c r="E28" s="44"/>
      <c r="F28" s="44"/>
      <c r="G28" s="44"/>
      <c r="H28" s="44"/>
      <c r="I28" s="44"/>
      <c r="J28" s="56"/>
      <c r="K28" s="26" t="s">
        <v>51</v>
      </c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4"/>
      <c r="AMH28" s="1"/>
      <c r="AMI28" s="1"/>
      <c r="AMJ28" s="1"/>
    </row>
    <row r="29" s="6" customFormat="true" ht="9" hidden="false" customHeight="true" outlineLevel="0" collapsed="false">
      <c r="A29" s="2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4"/>
      <c r="AMH29" s="1"/>
      <c r="AMI29" s="1"/>
      <c r="AMJ29" s="1"/>
    </row>
    <row r="30" s="6" customFormat="true" ht="15.75" hidden="false" customHeight="true" outlineLevel="0" collapsed="false">
      <c r="A30" s="47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57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9"/>
      <c r="AMH30" s="1"/>
      <c r="AMI30" s="1"/>
      <c r="AMJ30" s="1"/>
    </row>
    <row r="31" s="6" customFormat="true" ht="34" hidden="false" customHeight="true" outlineLevel="0" collapsed="false">
      <c r="A31" s="58"/>
      <c r="B31" s="59"/>
      <c r="C31" s="59"/>
      <c r="D31" s="59"/>
      <c r="E31" s="59"/>
      <c r="F31" s="60"/>
      <c r="G31" s="61"/>
      <c r="H31" s="60"/>
      <c r="I31" s="60"/>
      <c r="J31" s="60"/>
      <c r="K31" s="61"/>
      <c r="L31" s="62"/>
      <c r="M31" s="62"/>
      <c r="N31" s="62"/>
      <c r="O31" s="60"/>
      <c r="P31" s="60"/>
      <c r="Q31" s="62"/>
      <c r="R31" s="62"/>
      <c r="S31" s="62"/>
      <c r="T31" s="62"/>
      <c r="U31" s="60"/>
      <c r="V31" s="61"/>
      <c r="W31" s="60"/>
      <c r="X31" s="60"/>
      <c r="Y31" s="60"/>
      <c r="Z31" s="60"/>
      <c r="AA31" s="60"/>
      <c r="AB31" s="60"/>
      <c r="AC31" s="60"/>
      <c r="AD31" s="60"/>
      <c r="AE31" s="60"/>
      <c r="AF31" s="63"/>
      <c r="AG31" s="63"/>
      <c r="AH31" s="63"/>
      <c r="AI31" s="63"/>
      <c r="AJ31" s="63"/>
      <c r="AK31" s="63"/>
      <c r="AL31" s="63"/>
      <c r="AM31" s="64"/>
      <c r="AMH31" s="1"/>
      <c r="AMI31" s="1"/>
      <c r="AMJ31" s="1"/>
    </row>
    <row r="32" s="6" customFormat="true" ht="20.15" hidden="false" customHeight="true" outlineLevel="0" collapsed="false">
      <c r="A32" s="65" t="s">
        <v>52</v>
      </c>
      <c r="B32" s="66" t="s">
        <v>53</v>
      </c>
      <c r="C32" s="66"/>
      <c r="D32" s="66"/>
      <c r="E32" s="66"/>
      <c r="F32" s="67"/>
      <c r="G32" s="68" t="s">
        <v>54</v>
      </c>
      <c r="H32" s="69"/>
      <c r="I32" s="67"/>
      <c r="J32" s="67"/>
      <c r="K32" s="68" t="s">
        <v>55</v>
      </c>
      <c r="L32" s="70"/>
      <c r="M32" s="70"/>
      <c r="N32" s="70"/>
      <c r="O32" s="67"/>
      <c r="P32" s="3"/>
      <c r="Q32" s="4" t="s">
        <v>56</v>
      </c>
      <c r="R32" s="67"/>
      <c r="S32" s="67"/>
      <c r="T32" s="67"/>
      <c r="U32" s="67"/>
      <c r="V32" s="67"/>
      <c r="W32" s="67"/>
      <c r="X32" s="67"/>
      <c r="Y32" s="67"/>
      <c r="Z32" s="3"/>
      <c r="AA32" s="3"/>
      <c r="AB32" s="3"/>
      <c r="AC32" s="3"/>
      <c r="AD32" s="3"/>
      <c r="AE32" s="3"/>
      <c r="AF32" s="3"/>
      <c r="AG32" s="4"/>
      <c r="AH32" s="67"/>
      <c r="AI32" s="67"/>
      <c r="AJ32" s="67"/>
      <c r="AK32" s="67"/>
      <c r="AL32" s="67"/>
      <c r="AM32" s="71"/>
      <c r="AMH32" s="1"/>
      <c r="AMI32" s="1"/>
      <c r="AMJ32" s="1"/>
    </row>
    <row r="33" s="6" customFormat="true" ht="20.15" hidden="false" customHeight="true" outlineLevel="0" collapsed="false">
      <c r="A33" s="25" t="s">
        <v>57</v>
      </c>
      <c r="B33" s="72" t="n">
        <v>18</v>
      </c>
      <c r="C33" s="73"/>
      <c r="D33" s="73"/>
      <c r="E33" s="73"/>
      <c r="F33" s="69"/>
      <c r="G33" s="74" t="n">
        <v>19</v>
      </c>
      <c r="H33" s="73"/>
      <c r="I33" s="73"/>
      <c r="J33" s="69"/>
      <c r="K33" s="75" t="n">
        <v>20</v>
      </c>
      <c r="L33" s="76" t="str">
        <f aca="false">IF(C28="Seleccionar","",VLOOKUP(C28,A88:B89,2,0))</f>
        <v/>
      </c>
      <c r="M33" s="76"/>
      <c r="N33" s="76"/>
      <c r="O33" s="69"/>
      <c r="P33" s="26" t="s">
        <v>58</v>
      </c>
      <c r="Q33" s="77" t="n">
        <f aca="false">IF(L33="",0,C33*H33*L33)</f>
        <v>0</v>
      </c>
      <c r="R33" s="77"/>
      <c r="S33" s="77"/>
      <c r="T33" s="77"/>
      <c r="U33" s="77"/>
      <c r="V33" s="77"/>
      <c r="W33" s="77"/>
      <c r="X33" s="78"/>
      <c r="Y33" s="78"/>
      <c r="Z33" s="79"/>
      <c r="AA33" s="79"/>
      <c r="AB33" s="79"/>
      <c r="AC33" s="79"/>
      <c r="AD33" s="3"/>
      <c r="AE33" s="80"/>
      <c r="AF33" s="54"/>
      <c r="AG33" s="78"/>
      <c r="AH33" s="78"/>
      <c r="AI33" s="78"/>
      <c r="AJ33" s="78"/>
      <c r="AK33" s="78"/>
      <c r="AL33" s="78"/>
      <c r="AM33" s="81"/>
      <c r="AMH33" s="1"/>
      <c r="AMI33" s="1"/>
      <c r="AMJ33" s="1"/>
    </row>
    <row r="34" s="6" customFormat="true" ht="13.85" hidden="false" customHeight="true" outlineLevel="0" collapsed="false">
      <c r="A34" s="25" t="s">
        <v>59</v>
      </c>
      <c r="B34" s="82"/>
      <c r="C34" s="83"/>
      <c r="D34" s="83"/>
      <c r="E34" s="83"/>
      <c r="F34" s="67"/>
      <c r="G34" s="83"/>
      <c r="H34" s="83"/>
      <c r="I34" s="83"/>
      <c r="J34" s="83"/>
      <c r="K34" s="67"/>
      <c r="L34" s="84"/>
      <c r="M34" s="84"/>
      <c r="N34" s="84"/>
      <c r="O34" s="84"/>
      <c r="P34" s="85"/>
      <c r="Q34" s="85"/>
      <c r="R34" s="85"/>
      <c r="S34" s="85"/>
      <c r="T34" s="85"/>
      <c r="U34" s="3"/>
      <c r="V34" s="3"/>
      <c r="W34" s="3"/>
      <c r="X34" s="3"/>
      <c r="Y34" s="3"/>
      <c r="Z34" s="3"/>
      <c r="AA34" s="3"/>
      <c r="AB34" s="3"/>
      <c r="AC34" s="3"/>
      <c r="AD34" s="3"/>
      <c r="AE34" s="86"/>
      <c r="AF34" s="86"/>
      <c r="AG34" s="87"/>
      <c r="AH34" s="87"/>
      <c r="AI34" s="87"/>
      <c r="AJ34" s="87"/>
      <c r="AK34" s="87"/>
      <c r="AL34" s="87"/>
      <c r="AM34" s="88"/>
      <c r="AMH34" s="1"/>
      <c r="AMI34" s="1"/>
      <c r="AMJ34" s="1"/>
    </row>
    <row r="35" s="94" customFormat="true" ht="12.75" hidden="false" customHeight="true" outlineLevel="0" collapsed="false">
      <c r="A35" s="89"/>
      <c r="B35" s="82"/>
      <c r="C35" s="83"/>
      <c r="D35" s="83"/>
      <c r="E35" s="83"/>
      <c r="F35" s="67"/>
      <c r="G35" s="83"/>
      <c r="H35" s="83"/>
      <c r="I35" s="83"/>
      <c r="J35" s="83"/>
      <c r="K35" s="67"/>
      <c r="L35" s="84"/>
      <c r="M35" s="90"/>
      <c r="N35" s="91"/>
      <c r="O35" s="92" t="s">
        <v>60</v>
      </c>
      <c r="P35" s="93"/>
      <c r="Q35" s="93"/>
      <c r="R35" s="93"/>
      <c r="S35" s="93"/>
      <c r="T35" s="93"/>
      <c r="U35" s="93"/>
      <c r="V35" s="93"/>
      <c r="W35" s="93"/>
      <c r="X35" s="93"/>
      <c r="Y35" s="86"/>
      <c r="Z35" s="86"/>
      <c r="AA35" s="86"/>
      <c r="AB35" s="86"/>
      <c r="AC35" s="86"/>
      <c r="AD35" s="67"/>
      <c r="AE35" s="86"/>
      <c r="AF35" s="67"/>
      <c r="AG35" s="33"/>
      <c r="AH35" s="33"/>
      <c r="AI35" s="33"/>
      <c r="AJ35" s="33"/>
      <c r="AK35" s="33"/>
      <c r="AL35" s="33"/>
      <c r="AM35" s="34"/>
      <c r="AMH35" s="1"/>
      <c r="AMI35" s="1"/>
      <c r="AMJ35" s="1"/>
    </row>
    <row r="36" s="97" customFormat="true" ht="20.15" hidden="false" customHeight="true" outlineLevel="0" collapsed="false">
      <c r="A36" s="95"/>
      <c r="B36" s="69"/>
      <c r="C36" s="96" t="s">
        <v>61</v>
      </c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71"/>
      <c r="AMH36" s="1"/>
      <c r="AMI36" s="1"/>
      <c r="AMJ36" s="1"/>
    </row>
    <row r="37" s="97" customFormat="true" ht="11.7" hidden="false" customHeight="true" outlineLevel="0" collapsed="false">
      <c r="A37" s="98"/>
      <c r="B37" s="69"/>
      <c r="C37" s="69"/>
      <c r="D37" s="69"/>
      <c r="E37" s="69"/>
      <c r="F37" s="69"/>
      <c r="G37" s="69"/>
      <c r="H37" s="69"/>
      <c r="I37" s="69"/>
      <c r="J37" s="69"/>
      <c r="K37" s="99"/>
      <c r="L37" s="100"/>
      <c r="M37" s="100"/>
      <c r="N37" s="100"/>
      <c r="O37" s="101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69"/>
      <c r="AE37" s="103"/>
      <c r="AF37" s="54"/>
      <c r="AG37" s="78"/>
      <c r="AH37" s="78"/>
      <c r="AI37" s="78"/>
      <c r="AJ37" s="78"/>
      <c r="AK37" s="78"/>
      <c r="AL37" s="78"/>
      <c r="AM37" s="81"/>
      <c r="AMH37" s="1"/>
      <c r="AMI37" s="1"/>
      <c r="AMJ37" s="1"/>
    </row>
    <row r="38" s="97" customFormat="true" ht="28.35" hidden="false" customHeight="true" outlineLevel="0" collapsed="false">
      <c r="A38" s="98"/>
      <c r="B38" s="66" t="s">
        <v>62</v>
      </c>
      <c r="C38" s="66"/>
      <c r="D38" s="66"/>
      <c r="E38" s="66"/>
      <c r="F38" s="69"/>
      <c r="G38" s="69"/>
      <c r="H38" s="69"/>
      <c r="I38" s="69"/>
      <c r="J38" s="104"/>
      <c r="K38" s="101"/>
      <c r="L38" s="104"/>
      <c r="M38" s="104"/>
      <c r="N38" s="104"/>
      <c r="O38" s="101"/>
      <c r="P38" s="3"/>
      <c r="Q38" s="4" t="s">
        <v>56</v>
      </c>
      <c r="R38" s="67"/>
      <c r="S38" s="67"/>
      <c r="T38" s="67"/>
      <c r="U38" s="67"/>
      <c r="V38" s="67"/>
      <c r="W38" s="67"/>
      <c r="X38" s="67"/>
      <c r="Y38" s="67"/>
      <c r="Z38" s="105"/>
      <c r="AA38" s="105"/>
      <c r="AB38" s="106"/>
      <c r="AC38" s="106"/>
      <c r="AD38" s="107"/>
      <c r="AE38" s="106"/>
      <c r="AF38" s="108"/>
      <c r="AG38" s="108"/>
      <c r="AH38" s="108"/>
      <c r="AI38" s="108"/>
      <c r="AJ38" s="108"/>
      <c r="AK38" s="108"/>
      <c r="AL38" s="109"/>
      <c r="AM38" s="110"/>
      <c r="AMH38" s="1"/>
      <c r="AMI38" s="1"/>
      <c r="AMJ38" s="1"/>
    </row>
    <row r="39" s="94" customFormat="true" ht="20.15" hidden="false" customHeight="true" outlineLevel="0" collapsed="false">
      <c r="A39" s="111"/>
      <c r="B39" s="72" t="n">
        <v>22</v>
      </c>
      <c r="C39" s="112"/>
      <c r="D39" s="112"/>
      <c r="E39" s="112"/>
      <c r="F39" s="67"/>
      <c r="G39" s="67"/>
      <c r="H39" s="67"/>
      <c r="I39" s="67"/>
      <c r="J39" s="67"/>
      <c r="K39" s="67"/>
      <c r="L39" s="33"/>
      <c r="M39" s="33"/>
      <c r="N39" s="33"/>
      <c r="O39" s="67"/>
      <c r="P39" s="26" t="s">
        <v>63</v>
      </c>
      <c r="Q39" s="77" t="n">
        <f aca="false">IF(C28="Seleccionar",0,IF(H33=0,0,IF(C39&gt;227,H33*227,C39*H33)))</f>
        <v>0</v>
      </c>
      <c r="R39" s="77"/>
      <c r="S39" s="77"/>
      <c r="T39" s="77"/>
      <c r="U39" s="77"/>
      <c r="V39" s="77"/>
      <c r="W39" s="77"/>
      <c r="X39" s="78"/>
      <c r="Y39" s="78"/>
      <c r="Z39" s="108"/>
      <c r="AA39" s="108"/>
      <c r="AB39" s="108"/>
      <c r="AC39" s="108"/>
      <c r="AD39" s="113"/>
      <c r="AE39" s="108"/>
      <c r="AF39" s="108"/>
      <c r="AG39" s="108"/>
      <c r="AH39" s="108"/>
      <c r="AI39" s="108"/>
      <c r="AJ39" s="108"/>
      <c r="AK39" s="108"/>
      <c r="AL39" s="33"/>
      <c r="AM39" s="34"/>
      <c r="AMH39" s="1"/>
      <c r="AMI39" s="1"/>
      <c r="AMJ39" s="1"/>
    </row>
    <row r="40" s="6" customFormat="true" ht="40.5" hidden="false" customHeight="true" outlineLevel="0" collapsed="false">
      <c r="A40" s="65"/>
      <c r="B40" s="114"/>
      <c r="C40" s="115" t="str">
        <f aca="false">IF(C39&gt;227,"L'import d'aquesta taxa no podrà superar l'import de 227 € per alumne, d'acord amb la Resolució de la directora del SOIB de 20 de febrer de 2023, rectificada per la Resolució de 29 de juny de 2023.","")</f>
        <v/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115"/>
      <c r="X40" s="115"/>
      <c r="Y40" s="115"/>
      <c r="Z40" s="115"/>
      <c r="AA40" s="115"/>
      <c r="AB40" s="115"/>
      <c r="AC40" s="115"/>
      <c r="AD40" s="115"/>
      <c r="AE40" s="115"/>
      <c r="AF40" s="115"/>
      <c r="AG40" s="115"/>
      <c r="AH40" s="115"/>
      <c r="AI40" s="115"/>
      <c r="AJ40" s="115"/>
      <c r="AK40" s="115"/>
      <c r="AL40" s="115"/>
      <c r="AM40" s="71"/>
      <c r="AMH40" s="1"/>
      <c r="AMI40" s="1"/>
      <c r="AMJ40" s="1"/>
    </row>
    <row r="41" s="6" customFormat="true" ht="20.15" hidden="false" customHeight="true" outlineLevel="0" collapsed="false">
      <c r="A41" s="25"/>
      <c r="B41" s="116"/>
      <c r="C41" s="117"/>
      <c r="D41" s="117"/>
      <c r="E41" s="117"/>
      <c r="F41" s="69"/>
      <c r="G41" s="118"/>
      <c r="H41" s="117"/>
      <c r="I41" s="117"/>
      <c r="J41" s="119"/>
      <c r="K41" s="99"/>
      <c r="L41" s="100"/>
      <c r="M41" s="100"/>
      <c r="N41" s="100"/>
      <c r="O41" s="69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3"/>
      <c r="AE41" s="80"/>
      <c r="AF41" s="54"/>
      <c r="AG41" s="78"/>
      <c r="AH41" s="78"/>
      <c r="AI41" s="78"/>
      <c r="AJ41" s="78"/>
      <c r="AK41" s="78"/>
      <c r="AL41" s="78"/>
      <c r="AM41" s="81"/>
      <c r="AMH41" s="1"/>
      <c r="AMI41" s="1"/>
      <c r="AMJ41" s="1"/>
    </row>
    <row r="42" s="6" customFormat="true" ht="20.15" hidden="false" customHeight="true" outlineLevel="0" collapsed="false">
      <c r="A42" s="25"/>
      <c r="B42" s="120"/>
      <c r="C42" s="121"/>
      <c r="D42" s="83"/>
      <c r="E42" s="83"/>
      <c r="F42" s="67"/>
      <c r="G42" s="83"/>
      <c r="H42" s="83"/>
      <c r="I42" s="83"/>
      <c r="J42" s="122"/>
      <c r="K42" s="67"/>
      <c r="L42" s="84"/>
      <c r="M42" s="84"/>
      <c r="N42" s="84"/>
      <c r="O42" s="84"/>
      <c r="P42" s="123" t="s">
        <v>64</v>
      </c>
      <c r="Q42" s="123"/>
      <c r="R42" s="123"/>
      <c r="S42" s="123"/>
      <c r="T42" s="123"/>
      <c r="U42" s="123"/>
      <c r="V42" s="123"/>
      <c r="W42" s="123"/>
      <c r="X42" s="123"/>
      <c r="Y42" s="123"/>
      <c r="Z42" s="124"/>
      <c r="AA42" s="26" t="s">
        <v>65</v>
      </c>
      <c r="AB42" s="125" t="n">
        <f aca="false">Q33+Q39</f>
        <v>0</v>
      </c>
      <c r="AC42" s="125"/>
      <c r="AD42" s="125"/>
      <c r="AE42" s="125"/>
      <c r="AF42" s="125"/>
      <c r="AG42" s="125"/>
      <c r="AH42" s="125"/>
      <c r="AI42" s="125"/>
      <c r="AJ42" s="125"/>
      <c r="AK42" s="33"/>
      <c r="AL42" s="33"/>
      <c r="AM42" s="34"/>
      <c r="AMH42" s="1"/>
      <c r="AMI42" s="1"/>
      <c r="AMJ42" s="1"/>
    </row>
    <row r="43" s="136" customFormat="true" ht="20.25" hidden="false" customHeight="true" outlineLevel="0" collapsed="false">
      <c r="A43" s="89"/>
      <c r="B43" s="126"/>
      <c r="C43" s="127"/>
      <c r="D43" s="128"/>
      <c r="E43" s="128"/>
      <c r="F43" s="128"/>
      <c r="G43" s="129"/>
      <c r="H43" s="127"/>
      <c r="I43" s="128"/>
      <c r="J43" s="130"/>
      <c r="K43" s="128"/>
      <c r="L43" s="129"/>
      <c r="M43" s="127"/>
      <c r="N43" s="128"/>
      <c r="O43" s="128"/>
      <c r="P43" s="131"/>
      <c r="Q43" s="129"/>
      <c r="R43" s="127"/>
      <c r="S43" s="128"/>
      <c r="T43" s="128"/>
      <c r="U43" s="128"/>
      <c r="V43" s="128"/>
      <c r="W43" s="131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3"/>
      <c r="AI43" s="133"/>
      <c r="AJ43" s="133"/>
      <c r="AK43" s="133"/>
      <c r="AL43" s="134"/>
      <c r="AM43" s="135"/>
      <c r="AMH43" s="1"/>
      <c r="AMI43" s="1"/>
      <c r="AMJ43" s="1"/>
    </row>
    <row r="44" s="6" customFormat="true" ht="20.15" hidden="false" customHeight="true" outlineLevel="0" collapsed="false">
      <c r="A44" s="58"/>
      <c r="B44" s="59"/>
      <c r="C44" s="137"/>
      <c r="D44" s="137"/>
      <c r="E44" s="137"/>
      <c r="F44" s="60"/>
      <c r="G44" s="61"/>
      <c r="H44" s="60"/>
      <c r="I44" s="60"/>
      <c r="J44" s="60"/>
      <c r="K44" s="61"/>
      <c r="L44" s="62"/>
      <c r="M44" s="62"/>
      <c r="N44" s="62"/>
      <c r="O44" s="60"/>
      <c r="P44" s="60"/>
      <c r="Q44" s="62"/>
      <c r="R44" s="62"/>
      <c r="S44" s="62"/>
      <c r="T44" s="62"/>
      <c r="U44" s="60"/>
      <c r="V44" s="61"/>
      <c r="W44" s="60"/>
      <c r="X44" s="60"/>
      <c r="Y44" s="60"/>
      <c r="Z44" s="60"/>
      <c r="AA44" s="60"/>
      <c r="AB44" s="60"/>
      <c r="AC44" s="60"/>
      <c r="AD44" s="60"/>
      <c r="AE44" s="60"/>
      <c r="AF44" s="63"/>
      <c r="AG44" s="63"/>
      <c r="AH44" s="63"/>
      <c r="AI44" s="63"/>
      <c r="AJ44" s="63"/>
      <c r="AK44" s="63"/>
      <c r="AL44" s="63"/>
      <c r="AM44" s="64"/>
      <c r="AMH44" s="1"/>
      <c r="AMI44" s="1"/>
      <c r="AMJ44" s="1"/>
    </row>
    <row r="45" s="6" customFormat="true" ht="18" hidden="false" customHeight="true" outlineLevel="0" collapsed="false">
      <c r="A45" s="138"/>
      <c r="B45" s="124"/>
      <c r="C45" s="124"/>
      <c r="D45" s="124"/>
      <c r="E45" s="124"/>
      <c r="F45" s="68" t="s">
        <v>66</v>
      </c>
      <c r="G45" s="69"/>
      <c r="H45" s="67"/>
      <c r="I45" s="83"/>
      <c r="J45" s="83"/>
      <c r="K45" s="67"/>
      <c r="L45" s="84"/>
      <c r="M45" s="139"/>
      <c r="N45" s="91"/>
      <c r="O45" s="92" t="s">
        <v>60</v>
      </c>
      <c r="P45" s="93"/>
      <c r="Q45" s="93"/>
      <c r="R45" s="93"/>
      <c r="S45" s="93"/>
      <c r="T45" s="93"/>
      <c r="U45" s="93"/>
      <c r="V45" s="93"/>
      <c r="W45" s="93"/>
      <c r="X45" s="93"/>
      <c r="Y45" s="86"/>
      <c r="Z45" s="86"/>
      <c r="AA45" s="86"/>
      <c r="AB45" s="86"/>
      <c r="AC45" s="86"/>
      <c r="AD45" s="67"/>
      <c r="AE45" s="86"/>
      <c r="AF45" s="67"/>
      <c r="AG45" s="33"/>
      <c r="AH45" s="33"/>
      <c r="AI45" s="33"/>
      <c r="AJ45" s="33"/>
      <c r="AK45" s="33"/>
      <c r="AL45" s="33"/>
      <c r="AM45" s="34"/>
      <c r="AMH45" s="1"/>
      <c r="AMI45" s="1"/>
      <c r="AMJ45" s="1"/>
    </row>
    <row r="46" s="6" customFormat="true" ht="18" hidden="false" customHeight="true" outlineLevel="0" collapsed="false">
      <c r="A46" s="25" t="s">
        <v>67</v>
      </c>
      <c r="B46" s="124"/>
      <c r="C46" s="124"/>
      <c r="D46" s="124"/>
      <c r="E46" s="124"/>
      <c r="F46" s="74" t="n">
        <v>25</v>
      </c>
      <c r="G46" s="73"/>
      <c r="H46" s="73"/>
      <c r="I46" s="73"/>
      <c r="J46" s="83"/>
      <c r="K46" s="140" t="str">
        <f aca="false">IF(G46&gt;H33,"El número d'alumnes computables  no pot ser superior als sol·licitats","")</f>
        <v/>
      </c>
      <c r="L46" s="84"/>
      <c r="M46" s="139"/>
      <c r="N46" s="91"/>
      <c r="O46" s="92"/>
      <c r="P46" s="93"/>
      <c r="Q46" s="93"/>
      <c r="R46" s="93"/>
      <c r="S46" s="93"/>
      <c r="T46" s="93"/>
      <c r="U46" s="93"/>
      <c r="V46" s="93"/>
      <c r="W46" s="93"/>
      <c r="X46" s="93"/>
      <c r="Y46" s="86"/>
      <c r="Z46" s="86"/>
      <c r="AA46" s="86"/>
      <c r="AB46" s="86"/>
      <c r="AC46" s="86"/>
      <c r="AD46" s="67"/>
      <c r="AE46" s="86"/>
      <c r="AF46" s="67"/>
      <c r="AG46" s="33"/>
      <c r="AH46" s="33"/>
      <c r="AI46" s="33"/>
      <c r="AJ46" s="33"/>
      <c r="AK46" s="33"/>
      <c r="AL46" s="33"/>
      <c r="AM46" s="34"/>
      <c r="AMH46" s="1"/>
      <c r="AMI46" s="1"/>
      <c r="AMJ46" s="1"/>
    </row>
    <row r="47" s="6" customFormat="true" ht="18" hidden="false" customHeight="true" outlineLevel="0" collapsed="false">
      <c r="A47" s="89" t="s">
        <v>68</v>
      </c>
      <c r="B47" s="82"/>
      <c r="C47" s="83"/>
      <c r="D47" s="83"/>
      <c r="E47" s="83"/>
      <c r="F47" s="67"/>
      <c r="G47" s="83"/>
      <c r="H47" s="83"/>
      <c r="I47" s="83"/>
      <c r="J47" s="83"/>
      <c r="K47" s="67"/>
      <c r="L47" s="84"/>
      <c r="M47" s="139"/>
      <c r="N47" s="91"/>
      <c r="O47" s="92"/>
      <c r="P47" s="93"/>
      <c r="Q47" s="93"/>
      <c r="R47" s="93"/>
      <c r="S47" s="93"/>
      <c r="T47" s="93"/>
      <c r="U47" s="93"/>
      <c r="V47" s="93"/>
      <c r="W47" s="93"/>
      <c r="X47" s="93"/>
      <c r="Y47" s="86"/>
      <c r="Z47" s="86"/>
      <c r="AA47" s="86"/>
      <c r="AB47" s="86"/>
      <c r="AC47" s="86"/>
      <c r="AD47" s="67"/>
      <c r="AE47" s="86"/>
      <c r="AF47" s="67"/>
      <c r="AG47" s="33"/>
      <c r="AH47" s="33"/>
      <c r="AI47" s="33"/>
      <c r="AJ47" s="33"/>
      <c r="AK47" s="33"/>
      <c r="AL47" s="33"/>
      <c r="AM47" s="34"/>
      <c r="AMH47" s="1"/>
      <c r="AMI47" s="1"/>
      <c r="AMJ47" s="1"/>
    </row>
    <row r="48" s="6" customFormat="true" ht="11.35" hidden="false" customHeight="true" outlineLevel="0" collapsed="false">
      <c r="A48" s="89" t="s">
        <v>69</v>
      </c>
      <c r="B48" s="82"/>
      <c r="C48" s="83"/>
      <c r="D48" s="83"/>
      <c r="E48" s="83"/>
      <c r="F48" s="67"/>
      <c r="G48" s="83"/>
      <c r="H48" s="83"/>
      <c r="I48" s="83"/>
      <c r="J48" s="83"/>
      <c r="K48" s="67"/>
      <c r="L48" s="84"/>
      <c r="M48" s="139"/>
      <c r="N48" s="91"/>
      <c r="O48" s="92"/>
      <c r="P48" s="93"/>
      <c r="Q48" s="93"/>
      <c r="R48" s="93"/>
      <c r="S48" s="93"/>
      <c r="T48" s="93"/>
      <c r="U48" s="93"/>
      <c r="V48" s="93"/>
      <c r="W48" s="93"/>
      <c r="X48" s="93"/>
      <c r="Y48" s="86"/>
      <c r="Z48" s="86"/>
      <c r="AA48" s="86"/>
      <c r="AB48" s="86"/>
      <c r="AC48" s="86"/>
      <c r="AD48" s="67"/>
      <c r="AE48" s="86"/>
      <c r="AF48" s="67"/>
      <c r="AG48" s="33"/>
      <c r="AH48" s="33"/>
      <c r="AI48" s="33"/>
      <c r="AJ48" s="33"/>
      <c r="AK48" s="33"/>
      <c r="AL48" s="33"/>
      <c r="AM48" s="34"/>
      <c r="AMH48" s="1"/>
      <c r="AMI48" s="1"/>
      <c r="AMJ48" s="1"/>
    </row>
    <row r="49" s="6" customFormat="true" ht="18" hidden="false" customHeight="true" outlineLevel="0" collapsed="false">
      <c r="A49" s="138"/>
      <c r="B49" s="82"/>
      <c r="C49" s="141" t="s">
        <v>70</v>
      </c>
      <c r="D49" s="83"/>
      <c r="E49" s="83"/>
      <c r="F49" s="67"/>
      <c r="G49" s="142" t="s">
        <v>71</v>
      </c>
      <c r="H49" s="142"/>
      <c r="I49" s="83"/>
      <c r="J49" s="143" t="s">
        <v>72</v>
      </c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86"/>
      <c r="AA49" s="124"/>
      <c r="AB49" s="86"/>
      <c r="AC49" s="86"/>
      <c r="AD49" s="86"/>
      <c r="AE49" s="67"/>
      <c r="AF49" s="86"/>
      <c r="AG49" s="67"/>
      <c r="AH49" s="33"/>
      <c r="AI49" s="33"/>
      <c r="AJ49" s="33"/>
      <c r="AK49" s="33"/>
      <c r="AL49" s="33"/>
      <c r="AM49" s="34"/>
      <c r="AMH49" s="1"/>
      <c r="AMI49" s="1"/>
      <c r="AMJ49" s="1"/>
    </row>
    <row r="50" s="6" customFormat="true" ht="18.15" hidden="false" customHeight="true" outlineLevel="0" collapsed="false">
      <c r="A50" s="25"/>
      <c r="B50" s="82"/>
      <c r="C50" s="83"/>
      <c r="D50" s="83"/>
      <c r="E50" s="83"/>
      <c r="F50" s="124"/>
      <c r="G50" s="142"/>
      <c r="H50" s="142"/>
      <c r="I50" s="9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86"/>
      <c r="AA50" s="124"/>
      <c r="AB50" s="68" t="s">
        <v>55</v>
      </c>
      <c r="AC50" s="86"/>
      <c r="AD50" s="86"/>
      <c r="AE50" s="4"/>
      <c r="AF50" s="4" t="s">
        <v>73</v>
      </c>
      <c r="AG50" s="67"/>
      <c r="AH50" s="67"/>
      <c r="AI50" s="67"/>
      <c r="AJ50" s="67"/>
      <c r="AK50" s="67"/>
      <c r="AL50" s="33"/>
      <c r="AM50" s="34"/>
      <c r="AMH50" s="1"/>
      <c r="AMI50" s="1"/>
      <c r="AMJ50" s="1"/>
    </row>
    <row r="51" s="6" customFormat="true" ht="18" hidden="false" customHeight="true" outlineLevel="0" collapsed="false">
      <c r="A51" s="89"/>
      <c r="B51" s="144" t="s">
        <v>74</v>
      </c>
      <c r="C51" s="144"/>
      <c r="D51" s="144"/>
      <c r="E51" s="83"/>
      <c r="F51" s="74" t="n">
        <v>26</v>
      </c>
      <c r="G51" s="145"/>
      <c r="H51" s="145"/>
      <c r="I51" s="83"/>
      <c r="J51" s="74" t="n">
        <v>27</v>
      </c>
      <c r="K51" s="146" t="s">
        <v>75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  <c r="W51" s="146"/>
      <c r="X51" s="146"/>
      <c r="Y51" s="146"/>
      <c r="Z51" s="147" t="s">
        <v>70</v>
      </c>
      <c r="AA51" s="74" t="n">
        <v>28</v>
      </c>
      <c r="AB51" s="148" t="str">
        <f aca="false">IF(OR(G51="",C28="Seleccionar"),"",IF(L33=4.5,4.5,VLOOKUP(K51,D87:E90,2,0)))</f>
        <v/>
      </c>
      <c r="AC51" s="148"/>
      <c r="AD51" s="86"/>
      <c r="AE51" s="74" t="n">
        <v>29</v>
      </c>
      <c r="AF51" s="149" t="n">
        <f aca="false">IF(AB51="",0,IF($G$46*G51*AB51&gt;Q33,Q33,MIN(C33,G51)*G46*AB51))</f>
        <v>0</v>
      </c>
      <c r="AG51" s="149"/>
      <c r="AH51" s="149"/>
      <c r="AI51" s="149"/>
      <c r="AJ51" s="149"/>
      <c r="AK51" s="78"/>
      <c r="AL51" s="33"/>
      <c r="AM51" s="34"/>
      <c r="AMH51" s="1"/>
      <c r="AMI51" s="1"/>
      <c r="AMJ51" s="1"/>
    </row>
    <row r="52" s="6" customFormat="true" ht="11.35" hidden="false" customHeight="true" outlineLevel="0" collapsed="false">
      <c r="A52" s="89"/>
      <c r="B52" s="82"/>
      <c r="C52" s="83"/>
      <c r="D52" s="83"/>
      <c r="E52" s="83"/>
      <c r="F52" s="67"/>
      <c r="G52" s="83"/>
      <c r="H52" s="83"/>
      <c r="I52" s="83"/>
      <c r="J52" s="150"/>
      <c r="K52" s="150"/>
      <c r="L52" s="150"/>
      <c r="M52" s="151"/>
      <c r="N52" s="152"/>
      <c r="O52" s="150"/>
      <c r="P52" s="150"/>
      <c r="Q52" s="150"/>
      <c r="R52" s="150"/>
      <c r="S52" s="150"/>
      <c r="T52" s="150"/>
      <c r="U52" s="150"/>
      <c r="V52" s="150"/>
      <c r="W52" s="150"/>
      <c r="X52" s="150"/>
      <c r="Y52" s="153"/>
      <c r="Z52" s="86"/>
      <c r="AA52" s="124"/>
      <c r="AB52" s="86"/>
      <c r="AC52" s="86"/>
      <c r="AD52" s="86"/>
      <c r="AE52" s="67"/>
      <c r="AF52" s="86"/>
      <c r="AG52" s="67"/>
      <c r="AH52" s="33"/>
      <c r="AI52" s="33"/>
      <c r="AJ52" s="33"/>
      <c r="AK52" s="33"/>
      <c r="AL52" s="33"/>
      <c r="AM52" s="34"/>
      <c r="AMH52" s="1"/>
      <c r="AMI52" s="1"/>
      <c r="AMJ52" s="1"/>
    </row>
    <row r="53" s="6" customFormat="true" ht="18" hidden="false" customHeight="true" outlineLevel="0" collapsed="false">
      <c r="A53" s="138"/>
      <c r="B53" s="144" t="s">
        <v>76</v>
      </c>
      <c r="C53" s="144"/>
      <c r="D53" s="144"/>
      <c r="E53" s="83"/>
      <c r="F53" s="74" t="n">
        <v>30</v>
      </c>
      <c r="G53" s="145"/>
      <c r="H53" s="145"/>
      <c r="I53" s="83"/>
      <c r="J53" s="74" t="n">
        <v>31</v>
      </c>
      <c r="K53" s="146" t="s">
        <v>75</v>
      </c>
      <c r="L53" s="146"/>
      <c r="M53" s="146"/>
      <c r="N53" s="146"/>
      <c r="O53" s="146"/>
      <c r="P53" s="146"/>
      <c r="Q53" s="146"/>
      <c r="R53" s="146"/>
      <c r="S53" s="146"/>
      <c r="T53" s="146"/>
      <c r="U53" s="146"/>
      <c r="V53" s="146"/>
      <c r="W53" s="146"/>
      <c r="X53" s="146"/>
      <c r="Y53" s="146"/>
      <c r="Z53" s="147" t="s">
        <v>70</v>
      </c>
      <c r="AA53" s="74" t="n">
        <v>32</v>
      </c>
      <c r="AB53" s="148" t="str">
        <f aca="false">IF(OR(G53="",C28="Seleccionar"),"",IF(L33=4.5,4.5,VLOOKUP(K53,D87:E90,2,0)))</f>
        <v/>
      </c>
      <c r="AC53" s="148"/>
      <c r="AD53" s="86"/>
      <c r="AE53" s="74" t="n">
        <v>33</v>
      </c>
      <c r="AF53" s="149" t="n">
        <f aca="false">IF(AB53="",0,IF(G51+G53&gt;C33,0,IF(($G$46*G51*AB51+$G$46*G53*AB53)&gt;Q33,Q33-AF51,$G$46*G53*AB53)))</f>
        <v>0</v>
      </c>
      <c r="AG53" s="149"/>
      <c r="AH53" s="149"/>
      <c r="AI53" s="149"/>
      <c r="AJ53" s="149"/>
      <c r="AK53" s="78"/>
      <c r="AL53" s="33"/>
      <c r="AM53" s="34"/>
      <c r="AMH53" s="1"/>
      <c r="AMI53" s="1"/>
      <c r="AMJ53" s="1"/>
    </row>
    <row r="54" s="6" customFormat="true" ht="11.35" hidden="false" customHeight="true" outlineLevel="0" collapsed="false">
      <c r="A54" s="138"/>
      <c r="B54" s="82"/>
      <c r="C54" s="83"/>
      <c r="D54" s="83"/>
      <c r="E54" s="83"/>
      <c r="F54" s="67"/>
      <c r="G54" s="83"/>
      <c r="H54" s="83"/>
      <c r="I54" s="83"/>
      <c r="J54" s="150"/>
      <c r="K54" s="150"/>
      <c r="L54" s="150"/>
      <c r="M54" s="151"/>
      <c r="N54" s="152"/>
      <c r="O54" s="150"/>
      <c r="P54" s="150"/>
      <c r="Q54" s="150"/>
      <c r="R54" s="150"/>
      <c r="S54" s="150"/>
      <c r="T54" s="150"/>
      <c r="U54" s="150"/>
      <c r="V54" s="150"/>
      <c r="W54" s="150"/>
      <c r="X54" s="150"/>
      <c r="Y54" s="153"/>
      <c r="Z54" s="86"/>
      <c r="AA54" s="124"/>
      <c r="AB54" s="86"/>
      <c r="AC54" s="86"/>
      <c r="AD54" s="86"/>
      <c r="AE54" s="67"/>
      <c r="AF54" s="86"/>
      <c r="AG54" s="67"/>
      <c r="AH54" s="33"/>
      <c r="AI54" s="33"/>
      <c r="AJ54" s="33"/>
      <c r="AK54" s="33"/>
      <c r="AL54" s="33"/>
      <c r="AM54" s="34"/>
      <c r="AMH54" s="1"/>
      <c r="AMI54" s="1"/>
      <c r="AMJ54" s="1"/>
    </row>
    <row r="55" s="6" customFormat="true" ht="18" hidden="false" customHeight="true" outlineLevel="0" collapsed="false">
      <c r="A55" s="138"/>
      <c r="B55" s="144" t="s">
        <v>77</v>
      </c>
      <c r="C55" s="144"/>
      <c r="D55" s="144"/>
      <c r="E55" s="83"/>
      <c r="F55" s="74" t="n">
        <v>34</v>
      </c>
      <c r="G55" s="145"/>
      <c r="H55" s="145"/>
      <c r="I55" s="83"/>
      <c r="J55" s="74" t="n">
        <v>35</v>
      </c>
      <c r="K55" s="146" t="s">
        <v>75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  <c r="W55" s="146"/>
      <c r="X55" s="146"/>
      <c r="Y55" s="146"/>
      <c r="Z55" s="147" t="s">
        <v>70</v>
      </c>
      <c r="AA55" s="74" t="n">
        <v>36</v>
      </c>
      <c r="AB55" s="148" t="str">
        <f aca="false">IF(OR(G55="",C28="Seleccionar"),"",IF(L33=4.5,4.5,VLOOKUP(K55,D87:E90,2,0)))</f>
        <v/>
      </c>
      <c r="AC55" s="148"/>
      <c r="AD55" s="86"/>
      <c r="AE55" s="74" t="n">
        <v>37</v>
      </c>
      <c r="AF55" s="149" t="n">
        <f aca="false">IF(AB55="",0,IF(G51+G53+G55&gt;C33,0,IF(($G$46*G53*AB53+$G$46*G51*AB51+$G$46*G55*AB55)&gt;Q33,Q33-AF51-AF53,$G$46*G55*AB55)))</f>
        <v>0</v>
      </c>
      <c r="AG55" s="149"/>
      <c r="AH55" s="149"/>
      <c r="AI55" s="149"/>
      <c r="AJ55" s="149"/>
      <c r="AK55" s="78"/>
      <c r="AL55" s="33"/>
      <c r="AM55" s="34"/>
      <c r="AMH55" s="1"/>
      <c r="AMI55" s="1"/>
      <c r="AMJ55" s="1"/>
    </row>
    <row r="56" s="6" customFormat="true" ht="28.35" hidden="false" customHeight="true" outlineLevel="0" collapsed="false">
      <c r="A56" s="138"/>
      <c r="B56" s="82"/>
      <c r="C56" s="83"/>
      <c r="D56" s="83"/>
      <c r="E56" s="83"/>
      <c r="F56" s="67"/>
      <c r="G56" s="140" t="str">
        <f aca="false">IF((G51+G53+G55)&gt;C33,"Les hores impartides són superiors a les hores de l'especialitat","")</f>
        <v/>
      </c>
      <c r="H56" s="83"/>
      <c r="I56" s="83"/>
      <c r="J56" s="83"/>
      <c r="K56" s="67"/>
      <c r="L56" s="84"/>
      <c r="M56" s="139"/>
      <c r="N56" s="91"/>
      <c r="O56" s="92"/>
      <c r="P56" s="93"/>
      <c r="Q56" s="93"/>
      <c r="R56" s="93"/>
      <c r="S56" s="93"/>
      <c r="T56" s="93"/>
      <c r="U56" s="93"/>
      <c r="V56" s="93"/>
      <c r="W56" s="93"/>
      <c r="X56" s="93"/>
      <c r="Y56" s="86"/>
      <c r="Z56" s="86"/>
      <c r="AA56" s="86"/>
      <c r="AB56" s="86"/>
      <c r="AC56" s="86"/>
      <c r="AD56" s="67"/>
      <c r="AE56" s="86"/>
      <c r="AF56" s="67"/>
      <c r="AG56" s="33"/>
      <c r="AH56" s="33"/>
      <c r="AI56" s="33"/>
      <c r="AJ56" s="33"/>
      <c r="AK56" s="33"/>
      <c r="AL56" s="33"/>
      <c r="AM56" s="34"/>
      <c r="AMH56" s="1"/>
      <c r="AMI56" s="1"/>
      <c r="AMJ56" s="1"/>
    </row>
    <row r="57" s="6" customFormat="true" ht="18" hidden="false" customHeight="true" outlineLevel="0" collapsed="false">
      <c r="A57" s="138"/>
      <c r="B57" s="82"/>
      <c r="C57" s="83"/>
      <c r="D57" s="83"/>
      <c r="E57" s="83"/>
      <c r="F57" s="67"/>
      <c r="G57" s="83"/>
      <c r="H57" s="83"/>
      <c r="I57" s="83"/>
      <c r="J57" s="83"/>
      <c r="K57" s="67"/>
      <c r="L57" s="84"/>
      <c r="M57" s="139"/>
      <c r="N57" s="91"/>
      <c r="O57" s="92"/>
      <c r="P57" s="93"/>
      <c r="Q57" s="93"/>
      <c r="R57" s="93"/>
      <c r="S57" s="93"/>
      <c r="T57" s="93"/>
      <c r="U57" s="93"/>
      <c r="V57" s="93"/>
      <c r="W57" s="93"/>
      <c r="X57" s="93"/>
      <c r="Y57" s="86"/>
      <c r="Z57" s="86"/>
      <c r="AA57" s="86"/>
      <c r="AB57" s="86"/>
      <c r="AC57" s="86"/>
      <c r="AD57" s="67"/>
      <c r="AE57" s="86"/>
      <c r="AF57" s="67"/>
      <c r="AG57" s="33"/>
      <c r="AH57" s="33"/>
      <c r="AI57" s="33"/>
      <c r="AJ57" s="33"/>
      <c r="AK57" s="33"/>
      <c r="AL57" s="33"/>
      <c r="AM57" s="34"/>
      <c r="AMH57" s="1"/>
      <c r="AMI57" s="1"/>
      <c r="AMJ57" s="1"/>
    </row>
    <row r="58" s="6" customFormat="true" ht="20.15" hidden="false" customHeight="true" outlineLevel="0" collapsed="false">
      <c r="A58" s="138"/>
      <c r="B58" s="69"/>
      <c r="C58" s="96" t="s">
        <v>61</v>
      </c>
      <c r="D58" s="96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  <c r="AB58" s="96"/>
      <c r="AC58" s="96"/>
      <c r="AD58" s="96"/>
      <c r="AE58" s="96"/>
      <c r="AF58" s="96"/>
      <c r="AG58" s="96"/>
      <c r="AH58" s="96"/>
      <c r="AI58" s="96"/>
      <c r="AJ58" s="96"/>
      <c r="AK58" s="96"/>
      <c r="AL58" s="96"/>
      <c r="AM58" s="71"/>
      <c r="AMH58" s="1"/>
      <c r="AMI58" s="1"/>
      <c r="AMJ58" s="1"/>
    </row>
    <row r="59" s="6" customFormat="true" ht="20.1" hidden="false" customHeight="true" outlineLevel="0" collapsed="false">
      <c r="A59" s="138"/>
      <c r="B59" s="69"/>
      <c r="C59" s="69"/>
      <c r="D59" s="69"/>
      <c r="E59" s="69"/>
      <c r="F59" s="69"/>
      <c r="G59" s="69"/>
      <c r="H59" s="69"/>
      <c r="I59" s="69"/>
      <c r="J59" s="69"/>
      <c r="K59" s="99"/>
      <c r="L59" s="100"/>
      <c r="M59" s="100"/>
      <c r="N59" s="100"/>
      <c r="O59" s="101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69"/>
      <c r="AE59" s="103"/>
      <c r="AF59" s="54"/>
      <c r="AG59" s="78"/>
      <c r="AH59" s="78"/>
      <c r="AI59" s="78"/>
      <c r="AJ59" s="78"/>
      <c r="AK59" s="78"/>
      <c r="AL59" s="78"/>
      <c r="AM59" s="81"/>
      <c r="AMH59" s="1"/>
      <c r="AMI59" s="1"/>
      <c r="AMJ59" s="1"/>
    </row>
    <row r="60" s="6" customFormat="true" ht="28.35" hidden="false" customHeight="true" outlineLevel="0" collapsed="false">
      <c r="A60" s="138"/>
      <c r="B60" s="66" t="s">
        <v>78</v>
      </c>
      <c r="C60" s="66"/>
      <c r="D60" s="66"/>
      <c r="E60" s="66"/>
      <c r="F60" s="69"/>
      <c r="G60" s="154" t="s">
        <v>79</v>
      </c>
      <c r="H60" s="154"/>
      <c r="I60" s="154"/>
      <c r="J60" s="154"/>
      <c r="K60" s="101"/>
      <c r="L60" s="104"/>
      <c r="M60" s="104"/>
      <c r="N60" s="104"/>
      <c r="O60" s="101"/>
      <c r="P60" s="3"/>
      <c r="Q60" s="4" t="s">
        <v>73</v>
      </c>
      <c r="R60" s="67"/>
      <c r="S60" s="67"/>
      <c r="T60" s="67"/>
      <c r="U60" s="67"/>
      <c r="V60" s="67"/>
      <c r="W60" s="67"/>
      <c r="X60" s="67"/>
      <c r="Y60" s="67"/>
      <c r="Z60" s="105"/>
      <c r="AA60" s="105"/>
      <c r="AB60" s="106"/>
      <c r="AC60" s="106"/>
      <c r="AD60" s="107"/>
      <c r="AE60" s="106"/>
      <c r="AF60" s="108"/>
      <c r="AG60" s="108"/>
      <c r="AH60" s="108"/>
      <c r="AI60" s="108"/>
      <c r="AJ60" s="108"/>
      <c r="AK60" s="108"/>
      <c r="AL60" s="109"/>
      <c r="AM60" s="110"/>
      <c r="AMH60" s="1"/>
      <c r="AMI60" s="1"/>
      <c r="AMJ60" s="1"/>
    </row>
    <row r="61" s="6" customFormat="true" ht="20.15" hidden="false" customHeight="true" outlineLevel="0" collapsed="false">
      <c r="A61" s="42"/>
      <c r="B61" s="72" t="n">
        <v>38</v>
      </c>
      <c r="C61" s="112"/>
      <c r="D61" s="112"/>
      <c r="E61" s="112"/>
      <c r="F61" s="155" t="n">
        <f aca="false">IF(C61&gt;C39,C39,IF(C61&gt;227,227,C61))</f>
        <v>0</v>
      </c>
      <c r="G61" s="72" t="n">
        <v>39</v>
      </c>
      <c r="H61" s="156"/>
      <c r="I61" s="156"/>
      <c r="J61" s="157" t="n">
        <f aca="false">IF(H61&gt;H33,H33,H61)</f>
        <v>0</v>
      </c>
      <c r="K61" s="67"/>
      <c r="L61" s="33"/>
      <c r="M61" s="33"/>
      <c r="N61" s="33"/>
      <c r="O61" s="67"/>
      <c r="P61" s="26" t="s">
        <v>80</v>
      </c>
      <c r="Q61" s="77" t="n">
        <f aca="false">IF(H61=0,0,IF(F61*J61&gt;Q39,Q39,F61*J61))</f>
        <v>0</v>
      </c>
      <c r="R61" s="77"/>
      <c r="S61" s="77"/>
      <c r="T61" s="77"/>
      <c r="U61" s="77"/>
      <c r="V61" s="77"/>
      <c r="W61" s="77"/>
      <c r="X61" s="78"/>
      <c r="Y61" s="78"/>
      <c r="Z61" s="108"/>
      <c r="AA61" s="108"/>
      <c r="AB61" s="108"/>
      <c r="AC61" s="108"/>
      <c r="AD61" s="113"/>
      <c r="AE61" s="108"/>
      <c r="AF61" s="108"/>
      <c r="AG61" s="108"/>
      <c r="AH61" s="108"/>
      <c r="AI61" s="108"/>
      <c r="AJ61" s="108"/>
      <c r="AK61" s="108"/>
      <c r="AL61" s="33"/>
      <c r="AM61" s="34"/>
      <c r="AMH61" s="1"/>
      <c r="AMI61" s="1"/>
      <c r="AMJ61" s="1"/>
    </row>
    <row r="62" s="6" customFormat="true" ht="40.55" hidden="false" customHeight="true" outlineLevel="0" collapsed="false">
      <c r="A62" s="42"/>
      <c r="B62" s="114"/>
      <c r="C62" s="115" t="str">
        <f aca="false">IF(C61&gt;227,"L'import d'aquesta taxa no podrà superar l'import de 227 € per alumne, d'acord amb la Resolució de la directora del SOIB de 20 de febrer de 2023, rectificada per la Resolució de 29 de juny de 2023.",IF(C61&gt;C39,"El cost realitzat de la taxa no pot superar l'import pressupostat.",""))</f>
        <v/>
      </c>
      <c r="D62" s="115"/>
      <c r="E62" s="115"/>
      <c r="F62" s="115"/>
      <c r="G62" s="115"/>
      <c r="H62" s="115"/>
      <c r="I62" s="115"/>
      <c r="J62" s="115"/>
      <c r="K62" s="115"/>
      <c r="L62" s="115"/>
      <c r="M62" s="115"/>
      <c r="N62" s="115"/>
      <c r="O62" s="115"/>
      <c r="P62" s="115"/>
      <c r="Q62" s="115"/>
      <c r="R62" s="115"/>
      <c r="S62" s="115"/>
      <c r="T62" s="115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  <c r="AI62" s="115"/>
      <c r="AJ62" s="115"/>
      <c r="AK62" s="115"/>
      <c r="AL62" s="115"/>
      <c r="AM62" s="71"/>
      <c r="AMH62" s="1"/>
      <c r="AMI62" s="1"/>
      <c r="AMJ62" s="1"/>
    </row>
    <row r="63" s="6" customFormat="true" ht="20.1" hidden="false" customHeight="true" outlineLevel="0" collapsed="false">
      <c r="A63" s="42"/>
      <c r="B63" s="116"/>
      <c r="C63" s="115" t="str">
        <f aca="false">IF(H61&gt;H33,"Els alumnes examinats no poden superar els sol·licitats.","")</f>
        <v/>
      </c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115"/>
      <c r="T63" s="115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81"/>
      <c r="AMH63" s="1"/>
      <c r="AMI63" s="1"/>
      <c r="AMJ63" s="1"/>
    </row>
    <row r="64" s="6" customFormat="true" ht="20.15" hidden="false" customHeight="true" outlineLevel="0" collapsed="false">
      <c r="A64" s="42"/>
      <c r="B64" s="120"/>
      <c r="C64" s="121"/>
      <c r="D64" s="83"/>
      <c r="E64" s="83"/>
      <c r="F64" s="67"/>
      <c r="G64" s="83"/>
      <c r="H64" s="83"/>
      <c r="I64" s="83"/>
      <c r="J64" s="122"/>
      <c r="K64" s="67"/>
      <c r="L64" s="84"/>
      <c r="M64" s="84"/>
      <c r="N64" s="33"/>
      <c r="O64" s="124"/>
      <c r="P64" s="123" t="s">
        <v>81</v>
      </c>
      <c r="Q64" s="123"/>
      <c r="R64" s="123"/>
      <c r="S64" s="123"/>
      <c r="T64" s="123"/>
      <c r="U64" s="123"/>
      <c r="V64" s="123"/>
      <c r="W64" s="123"/>
      <c r="X64" s="123"/>
      <c r="Y64" s="123"/>
      <c r="Z64" s="124"/>
      <c r="AA64" s="26" t="s">
        <v>82</v>
      </c>
      <c r="AB64" s="125" t="n">
        <f aca="false">IF((AF51+AF53+AF55+Q61)&gt;AB42,AB42,AF51+AF53+AF55+Q61)</f>
        <v>0</v>
      </c>
      <c r="AC64" s="125"/>
      <c r="AD64" s="125"/>
      <c r="AE64" s="125"/>
      <c r="AF64" s="125"/>
      <c r="AG64" s="125"/>
      <c r="AH64" s="125"/>
      <c r="AI64" s="125"/>
      <c r="AJ64" s="125"/>
      <c r="AK64" s="33"/>
      <c r="AL64" s="33"/>
      <c r="AM64" s="34"/>
      <c r="AR64" s="158"/>
      <c r="AMH64" s="1"/>
      <c r="AMI64" s="1"/>
      <c r="AMJ64" s="1"/>
    </row>
    <row r="65" s="6" customFormat="true" ht="18" hidden="false" customHeight="true" outlineLevel="0" collapsed="false">
      <c r="A65" s="42"/>
      <c r="B65" s="126"/>
      <c r="C65" s="127"/>
      <c r="D65" s="128"/>
      <c r="E65" s="128"/>
      <c r="F65" s="128"/>
      <c r="G65" s="129"/>
      <c r="H65" s="127"/>
      <c r="I65" s="128"/>
      <c r="J65" s="130"/>
      <c r="K65" s="128"/>
      <c r="L65" s="129"/>
      <c r="M65" s="127"/>
      <c r="N65" s="128"/>
      <c r="O65" s="128"/>
      <c r="P65" s="131"/>
      <c r="Q65" s="129"/>
      <c r="R65" s="127"/>
      <c r="S65" s="128"/>
      <c r="T65" s="128"/>
      <c r="U65" s="128"/>
      <c r="V65" s="128"/>
      <c r="W65" s="131"/>
      <c r="X65" s="132"/>
      <c r="Y65" s="132"/>
      <c r="Z65" s="132"/>
      <c r="AA65" s="132"/>
      <c r="AB65" s="132"/>
      <c r="AC65" s="132"/>
      <c r="AD65" s="132"/>
      <c r="AE65" s="132"/>
      <c r="AF65" s="132"/>
      <c r="AG65" s="132"/>
      <c r="AH65" s="133"/>
      <c r="AI65" s="133"/>
      <c r="AJ65" s="133"/>
      <c r="AK65" s="133"/>
      <c r="AL65" s="134"/>
      <c r="AM65" s="135"/>
      <c r="AMH65" s="1"/>
      <c r="AMI65" s="1"/>
      <c r="AMJ65" s="1"/>
    </row>
    <row r="66" s="6" customFormat="true" ht="20.15" hidden="false" customHeight="true" outlineLevel="0" collapsed="false">
      <c r="A66" s="42"/>
      <c r="B66" s="159"/>
      <c r="C66" s="160"/>
      <c r="D66" s="160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161"/>
      <c r="Y66" s="161"/>
      <c r="Z66" s="162"/>
      <c r="AA66" s="161"/>
      <c r="AB66" s="163"/>
      <c r="AC66" s="163"/>
      <c r="AD66" s="164"/>
      <c r="AE66" s="164"/>
      <c r="AF66" s="164"/>
      <c r="AG66" s="164"/>
      <c r="AH66" s="164"/>
      <c r="AI66" s="164"/>
      <c r="AJ66" s="164"/>
      <c r="AK66" s="164"/>
      <c r="AL66" s="164"/>
      <c r="AM66" s="165"/>
      <c r="AMH66" s="1"/>
      <c r="AMI66" s="1"/>
      <c r="AMJ66" s="1"/>
    </row>
    <row r="67" s="6" customFormat="true" ht="20.15" hidden="false" customHeight="true" outlineLevel="0" collapsed="false">
      <c r="A67" s="42"/>
      <c r="B67" s="159"/>
      <c r="C67" s="166" t="n">
        <v>60</v>
      </c>
      <c r="D67" s="167" t="s">
        <v>83</v>
      </c>
      <c r="E67" s="167"/>
      <c r="F67" s="167"/>
      <c r="G67" s="167"/>
      <c r="H67" s="167"/>
      <c r="I67" s="167"/>
      <c r="J67" s="167"/>
      <c r="K67" s="167"/>
      <c r="L67" s="167"/>
      <c r="M67" s="167"/>
      <c r="N67" s="3"/>
      <c r="O67" s="26" t="s">
        <v>84</v>
      </c>
      <c r="P67" s="125" t="n">
        <f aca="false">AB42*0.6</f>
        <v>0</v>
      </c>
      <c r="Q67" s="125"/>
      <c r="R67" s="125"/>
      <c r="S67" s="125"/>
      <c r="T67" s="125"/>
      <c r="U67" s="125"/>
      <c r="V67" s="125"/>
      <c r="W67" s="3"/>
      <c r="X67" s="168" t="n">
        <f aca="false">AB64-P67</f>
        <v>0</v>
      </c>
      <c r="Y67" s="169"/>
      <c r="Z67" s="169"/>
      <c r="AA67" s="170"/>
      <c r="AB67" s="163"/>
      <c r="AC67" s="163"/>
      <c r="AD67" s="164"/>
      <c r="AE67" s="164"/>
      <c r="AF67" s="164"/>
      <c r="AG67" s="164"/>
      <c r="AH67" s="164"/>
      <c r="AI67" s="164"/>
      <c r="AJ67" s="164"/>
      <c r="AK67" s="164"/>
      <c r="AL67" s="164"/>
      <c r="AM67" s="171"/>
      <c r="AMH67" s="1"/>
      <c r="AMI67" s="1"/>
      <c r="AMJ67" s="1"/>
    </row>
    <row r="68" s="6" customFormat="true" ht="11.35" hidden="false" customHeight="true" outlineLevel="0" collapsed="false">
      <c r="A68" s="42"/>
      <c r="B68" s="159"/>
      <c r="C68" s="172"/>
      <c r="D68" s="160"/>
      <c r="E68" s="3"/>
      <c r="F68" s="3"/>
      <c r="G68" s="3"/>
      <c r="H68" s="3"/>
      <c r="I68" s="3"/>
      <c r="J68" s="3"/>
      <c r="K68" s="3"/>
      <c r="L68" s="3"/>
      <c r="M68" s="3"/>
      <c r="N68" s="3"/>
      <c r="O68" s="173"/>
      <c r="P68" s="173"/>
      <c r="Q68" s="173"/>
      <c r="R68" s="173"/>
      <c r="S68" s="173"/>
      <c r="T68" s="173"/>
      <c r="U68" s="173"/>
      <c r="V68" s="173"/>
      <c r="W68" s="3"/>
      <c r="X68" s="169"/>
      <c r="Y68" s="169"/>
      <c r="Z68" s="169"/>
      <c r="AA68" s="170"/>
      <c r="AB68" s="163"/>
      <c r="AC68" s="163"/>
      <c r="AD68" s="164"/>
      <c r="AE68" s="164"/>
      <c r="AF68" s="164"/>
      <c r="AG68" s="164"/>
      <c r="AH68" s="164"/>
      <c r="AI68" s="164"/>
      <c r="AJ68" s="164"/>
      <c r="AK68" s="164"/>
      <c r="AL68" s="164"/>
      <c r="AM68" s="171"/>
      <c r="AMH68" s="1"/>
      <c r="AMI68" s="1"/>
      <c r="AMJ68" s="1"/>
    </row>
    <row r="69" s="6" customFormat="true" ht="20.15" hidden="false" customHeight="true" outlineLevel="0" collapsed="false">
      <c r="A69" s="42"/>
      <c r="B69" s="159"/>
      <c r="C69" s="167" t="s">
        <v>85</v>
      </c>
      <c r="D69" s="167"/>
      <c r="E69" s="167"/>
      <c r="F69" s="167"/>
      <c r="G69" s="167"/>
      <c r="H69" s="167"/>
      <c r="I69" s="167"/>
      <c r="J69" s="167"/>
      <c r="K69" s="167"/>
      <c r="L69" s="167"/>
      <c r="M69" s="167"/>
      <c r="N69" s="3"/>
      <c r="O69" s="26" t="s">
        <v>86</v>
      </c>
      <c r="P69" s="125" t="n">
        <f aca="false">+IF(X67&lt;0,"",X67)</f>
        <v>0</v>
      </c>
      <c r="Q69" s="125"/>
      <c r="R69" s="125"/>
      <c r="S69" s="125"/>
      <c r="T69" s="125"/>
      <c r="U69" s="125"/>
      <c r="V69" s="125"/>
      <c r="W69" s="174"/>
      <c r="X69" s="161"/>
      <c r="Y69" s="161"/>
      <c r="Z69" s="162"/>
      <c r="AA69" s="170"/>
      <c r="AB69" s="175"/>
      <c r="AC69" s="163"/>
      <c r="AD69" s="164"/>
      <c r="AE69" s="164"/>
      <c r="AF69" s="164"/>
      <c r="AG69" s="164"/>
      <c r="AH69" s="164"/>
      <c r="AI69" s="164"/>
      <c r="AJ69" s="164"/>
      <c r="AK69" s="164"/>
      <c r="AL69" s="164"/>
      <c r="AM69" s="176"/>
      <c r="AQ69" s="177"/>
      <c r="AR69" s="177"/>
      <c r="AS69" s="177"/>
      <c r="AMH69" s="1"/>
      <c r="AMI69" s="1"/>
      <c r="AMJ69" s="1"/>
    </row>
    <row r="70" s="6" customFormat="true" ht="11.35" hidden="false" customHeight="true" outlineLevel="0" collapsed="false">
      <c r="A70" s="42"/>
      <c r="B70" s="159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78"/>
      <c r="T70" s="179"/>
      <c r="U70" s="179"/>
      <c r="V70" s="179"/>
      <c r="W70" s="174"/>
      <c r="X70" s="161"/>
      <c r="Y70" s="161"/>
      <c r="Z70" s="162"/>
      <c r="AA70" s="170"/>
      <c r="AB70" s="175"/>
      <c r="AC70" s="163"/>
      <c r="AD70" s="164"/>
      <c r="AE70" s="164"/>
      <c r="AF70" s="164"/>
      <c r="AG70" s="164"/>
      <c r="AH70" s="164"/>
      <c r="AI70" s="164"/>
      <c r="AJ70" s="164"/>
      <c r="AK70" s="164"/>
      <c r="AL70" s="164"/>
      <c r="AM70" s="176"/>
      <c r="AQ70" s="177"/>
      <c r="AR70" s="177"/>
      <c r="AS70" s="177"/>
      <c r="AMH70" s="1"/>
      <c r="AMI70" s="1"/>
      <c r="AMJ70" s="1"/>
    </row>
    <row r="71" s="6" customFormat="true" ht="20.15" hidden="false" customHeight="true" outlineLevel="0" collapsed="false">
      <c r="A71" s="42"/>
      <c r="B71" s="159"/>
      <c r="C71" s="167" t="s">
        <v>87</v>
      </c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3"/>
      <c r="O71" s="26" t="s">
        <v>88</v>
      </c>
      <c r="P71" s="125" t="n">
        <f aca="false">+IF(X67&gt;0,"",X67*-1)</f>
        <v>-0</v>
      </c>
      <c r="Q71" s="125"/>
      <c r="R71" s="125"/>
      <c r="S71" s="125"/>
      <c r="T71" s="125"/>
      <c r="U71" s="125"/>
      <c r="V71" s="125"/>
      <c r="W71" s="174"/>
      <c r="X71" s="161"/>
      <c r="Y71" s="161"/>
      <c r="Z71" s="162"/>
      <c r="AA71" s="161"/>
      <c r="AB71" s="163"/>
      <c r="AC71" s="163"/>
      <c r="AD71" s="164"/>
      <c r="AE71" s="164"/>
      <c r="AF71" s="164"/>
      <c r="AG71" s="164"/>
      <c r="AH71" s="164"/>
      <c r="AI71" s="164"/>
      <c r="AJ71" s="164"/>
      <c r="AK71" s="164"/>
      <c r="AL71" s="164"/>
      <c r="AM71" s="176"/>
      <c r="AQ71" s="177"/>
      <c r="AR71" s="177"/>
      <c r="AS71" s="177"/>
      <c r="AMH71" s="1"/>
      <c r="AMI71" s="1"/>
      <c r="AMJ71" s="1"/>
    </row>
    <row r="72" s="6" customFormat="true" ht="20.15" hidden="false" customHeight="true" outlineLevel="0" collapsed="false">
      <c r="A72" s="42"/>
      <c r="B72" s="3"/>
      <c r="C72" s="3"/>
      <c r="D72" s="180"/>
      <c r="E72" s="180"/>
      <c r="F72" s="180"/>
      <c r="G72" s="180"/>
      <c r="H72" s="180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181"/>
      <c r="AC72" s="3"/>
      <c r="AD72" s="54"/>
      <c r="AE72" s="182"/>
      <c r="AF72" s="3"/>
      <c r="AG72" s="3"/>
      <c r="AH72" s="3"/>
      <c r="AI72" s="3"/>
      <c r="AJ72" s="3"/>
      <c r="AK72" s="183"/>
      <c r="AL72" s="184"/>
      <c r="AM72" s="185"/>
      <c r="AMH72" s="1"/>
      <c r="AMI72" s="1"/>
      <c r="AMJ72" s="1"/>
    </row>
    <row r="73" s="6" customFormat="true" ht="28.5" hidden="false" customHeight="true" outlineLevel="0" collapsed="false">
      <c r="A73" s="186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  <c r="AM73" s="188"/>
      <c r="AN73" s="189"/>
      <c r="AO73" s="189"/>
      <c r="AP73" s="189"/>
      <c r="AMH73" s="1"/>
      <c r="AMI73" s="1"/>
      <c r="AMJ73" s="1"/>
    </row>
    <row r="74" s="6" customFormat="true" ht="22.7" hidden="false" customHeight="true" outlineLevel="0" collapsed="false">
      <c r="A74" s="25"/>
      <c r="B74" s="190"/>
      <c r="C74" s="191" t="s">
        <v>89</v>
      </c>
      <c r="D74" s="192"/>
      <c r="E74" s="193"/>
      <c r="F74" s="193"/>
      <c r="G74" s="193"/>
      <c r="H74" s="193"/>
      <c r="I74" s="193"/>
      <c r="J74" s="193"/>
      <c r="K74" s="193"/>
      <c r="L74" s="193"/>
      <c r="M74" s="193"/>
      <c r="N74" s="193"/>
      <c r="O74" s="193"/>
      <c r="P74" s="193"/>
      <c r="Q74" s="194"/>
      <c r="R74" s="191" t="s">
        <v>90</v>
      </c>
      <c r="S74" s="194"/>
      <c r="T74" s="194"/>
      <c r="U74" s="194"/>
      <c r="V74" s="194"/>
      <c r="W74" s="194"/>
      <c r="X74" s="194"/>
      <c r="Y74" s="194"/>
      <c r="Z74" s="194"/>
      <c r="AA74" s="194"/>
      <c r="AB74" s="194"/>
      <c r="AC74" s="194"/>
      <c r="AD74" s="194"/>
      <c r="AE74" s="194"/>
      <c r="AF74" s="194"/>
      <c r="AG74" s="194"/>
      <c r="AH74" s="194"/>
      <c r="AI74" s="194"/>
      <c r="AJ74" s="194"/>
      <c r="AK74" s="194"/>
      <c r="AL74" s="194"/>
      <c r="AM74" s="195"/>
      <c r="AN74" s="196"/>
      <c r="AO74" s="189"/>
      <c r="AP74" s="189"/>
      <c r="AMH74" s="1"/>
      <c r="AMI74" s="1"/>
      <c r="AMJ74" s="1"/>
    </row>
    <row r="75" s="6" customFormat="true" ht="22.7" hidden="false" customHeight="true" outlineLevel="0" collapsed="false">
      <c r="A75" s="25"/>
      <c r="B75" s="190"/>
      <c r="C75" s="191" t="s">
        <v>91</v>
      </c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  <c r="AB75" s="194"/>
      <c r="AC75" s="194"/>
      <c r="AD75" s="194"/>
      <c r="AE75" s="194"/>
      <c r="AF75" s="194"/>
      <c r="AG75" s="194"/>
      <c r="AH75" s="194"/>
      <c r="AI75" s="194"/>
      <c r="AJ75" s="194"/>
      <c r="AK75" s="194"/>
      <c r="AL75" s="194"/>
      <c r="AM75" s="195"/>
      <c r="AN75" s="196"/>
      <c r="AO75" s="189"/>
      <c r="AP75" s="189"/>
      <c r="AMH75" s="1"/>
      <c r="AMI75" s="1"/>
      <c r="AMJ75" s="1"/>
    </row>
    <row r="76" customFormat="false" ht="67.15" hidden="false" customHeight="true" outlineLevel="0" collapsed="false">
      <c r="A76" s="25"/>
      <c r="B76" s="190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5"/>
      <c r="AN76" s="196"/>
      <c r="AO76" s="189"/>
      <c r="AP76" s="189"/>
    </row>
    <row r="77" customFormat="false" ht="21.75" hidden="false" customHeight="true" outlineLevel="0" collapsed="false">
      <c r="A77" s="25"/>
      <c r="B77" s="190"/>
      <c r="C77" s="19"/>
      <c r="D77" s="19"/>
      <c r="E77" s="19"/>
      <c r="F77" s="197"/>
      <c r="G77" s="198"/>
      <c r="H77" s="19"/>
      <c r="I77" s="19"/>
      <c r="J77" s="19"/>
      <c r="K77" s="197"/>
      <c r="L77" s="199"/>
      <c r="M77" s="200"/>
      <c r="N77" s="200"/>
      <c r="O77" s="200"/>
      <c r="P77" s="201"/>
      <c r="Q77" s="201"/>
      <c r="R77" s="201"/>
      <c r="S77" s="201"/>
      <c r="T77" s="201"/>
      <c r="U77" s="202" t="s">
        <v>92</v>
      </c>
      <c r="V77" s="203"/>
      <c r="W77" s="203"/>
      <c r="X77" s="202" t="s">
        <v>93</v>
      </c>
      <c r="Y77" s="203"/>
      <c r="Z77" s="203"/>
      <c r="AA77" s="203"/>
      <c r="AB77" s="203"/>
      <c r="AC77" s="203"/>
      <c r="AD77" s="203"/>
      <c r="AE77" s="203"/>
      <c r="AF77" s="202" t="s">
        <v>93</v>
      </c>
      <c r="AG77" s="204"/>
      <c r="AH77" s="204"/>
      <c r="AI77" s="204"/>
      <c r="AJ77" s="204"/>
      <c r="AK77" s="194"/>
      <c r="AL77" s="205"/>
      <c r="AM77" s="206"/>
      <c r="AN77" s="207"/>
      <c r="AO77" s="189"/>
      <c r="AP77" s="189"/>
    </row>
    <row r="78" customFormat="false" ht="39" hidden="false" customHeight="true" outlineLevel="0" collapsed="false">
      <c r="A78" s="208"/>
      <c r="B78" s="209"/>
      <c r="C78" s="210" t="s">
        <v>94</v>
      </c>
      <c r="D78" s="211"/>
      <c r="E78" s="211"/>
      <c r="F78" s="212"/>
      <c r="G78" s="213"/>
      <c r="H78" s="211"/>
      <c r="I78" s="214"/>
      <c r="J78" s="211"/>
      <c r="K78" s="215" t="s">
        <v>95</v>
      </c>
      <c r="L78" s="216"/>
      <c r="M78" s="217"/>
      <c r="N78" s="218"/>
      <c r="O78" s="217"/>
      <c r="P78" s="219"/>
      <c r="Q78" s="220"/>
      <c r="R78" s="218"/>
      <c r="S78" s="218"/>
      <c r="T78" s="218"/>
      <c r="U78" s="218"/>
      <c r="V78" s="217"/>
      <c r="W78" s="132"/>
      <c r="X78" s="132"/>
      <c r="Y78" s="132"/>
      <c r="Z78" s="132"/>
      <c r="AA78" s="132"/>
      <c r="AB78" s="132"/>
      <c r="AC78" s="132"/>
      <c r="AD78" s="132"/>
      <c r="AE78" s="132"/>
      <c r="AF78" s="132"/>
      <c r="AG78" s="221"/>
      <c r="AH78" s="221"/>
      <c r="AI78" s="221"/>
      <c r="AJ78" s="221"/>
      <c r="AK78" s="222"/>
      <c r="AL78" s="48"/>
      <c r="AM78" s="49"/>
      <c r="AN78" s="189"/>
      <c r="AO78" s="189"/>
      <c r="AP78" s="189"/>
    </row>
    <row r="85" customFormat="false" ht="63.4" hidden="false" customHeight="true" outlineLevel="0" collapsed="false">
      <c r="D85" s="223"/>
    </row>
    <row r="86" customFormat="false" ht="35.05" hidden="false" customHeight="false" outlineLevel="0" collapsed="false">
      <c r="A86" s="224" t="s">
        <v>47</v>
      </c>
      <c r="B86" s="225" t="s">
        <v>96</v>
      </c>
    </row>
    <row r="87" customFormat="false" ht="13.8" hidden="false" customHeight="false" outlineLevel="0" collapsed="false">
      <c r="A87" s="226" t="s">
        <v>50</v>
      </c>
      <c r="B87" s="227" t="n">
        <v>0</v>
      </c>
      <c r="D87" s="228" t="s">
        <v>75</v>
      </c>
      <c r="E87" s="229" t="n">
        <v>0</v>
      </c>
    </row>
    <row r="88" customFormat="false" ht="13.8" hidden="false" customHeight="false" outlineLevel="0" collapsed="false">
      <c r="A88" s="230" t="s">
        <v>97</v>
      </c>
      <c r="B88" s="227" t="n">
        <v>8.58</v>
      </c>
      <c r="D88" s="230" t="s">
        <v>98</v>
      </c>
      <c r="E88" s="231" t="n">
        <v>8.58</v>
      </c>
    </row>
    <row r="89" customFormat="false" ht="13.8" hidden="false" customHeight="false" outlineLevel="0" collapsed="false">
      <c r="A89" s="230" t="s">
        <v>99</v>
      </c>
      <c r="B89" s="227" t="n">
        <v>4.5</v>
      </c>
      <c r="D89" s="230" t="s">
        <v>100</v>
      </c>
      <c r="E89" s="229" t="n">
        <v>6.86</v>
      </c>
    </row>
    <row r="90" customFormat="false" ht="13.8" hidden="false" customHeight="false" outlineLevel="0" collapsed="false">
      <c r="D90" s="230" t="s">
        <v>101</v>
      </c>
      <c r="E90" s="232" t="n">
        <v>0</v>
      </c>
    </row>
  </sheetData>
  <sheetProtection sheet="true" objects="true" scenarios="true"/>
  <mergeCells count="85">
    <mergeCell ref="O5:AC5"/>
    <mergeCell ref="B8:AM8"/>
    <mergeCell ref="B9:AM9"/>
    <mergeCell ref="B10:AM10"/>
    <mergeCell ref="C13:Q13"/>
    <mergeCell ref="T13:AA13"/>
    <mergeCell ref="AD13:AL13"/>
    <mergeCell ref="C16:AL16"/>
    <mergeCell ref="C19:H19"/>
    <mergeCell ref="K19:T19"/>
    <mergeCell ref="W19:X19"/>
    <mergeCell ref="Y19:Z19"/>
    <mergeCell ref="AA19:AB19"/>
    <mergeCell ref="AC19:AD19"/>
    <mergeCell ref="AG19:AH19"/>
    <mergeCell ref="AI19:AL19"/>
    <mergeCell ref="C22:M22"/>
    <mergeCell ref="N22:Q22"/>
    <mergeCell ref="T22:W22"/>
    <mergeCell ref="X22:Y22"/>
    <mergeCell ref="AB22:AG22"/>
    <mergeCell ref="AH22:AI22"/>
    <mergeCell ref="C25:D25"/>
    <mergeCell ref="E25:F25"/>
    <mergeCell ref="I25:M25"/>
    <mergeCell ref="P25:T25"/>
    <mergeCell ref="W25:AA25"/>
    <mergeCell ref="AG25:AI25"/>
    <mergeCell ref="C28:I28"/>
    <mergeCell ref="L28:AL28"/>
    <mergeCell ref="B31:E31"/>
    <mergeCell ref="Q31:T31"/>
    <mergeCell ref="B32:E32"/>
    <mergeCell ref="C33:E33"/>
    <mergeCell ref="H33:I33"/>
    <mergeCell ref="L33:N33"/>
    <mergeCell ref="Q33:W33"/>
    <mergeCell ref="C36:AL36"/>
    <mergeCell ref="B38:E38"/>
    <mergeCell ref="C39:E39"/>
    <mergeCell ref="Q39:W39"/>
    <mergeCell ref="C40:AL40"/>
    <mergeCell ref="P42:Y42"/>
    <mergeCell ref="AB42:AJ42"/>
    <mergeCell ref="G46:I46"/>
    <mergeCell ref="G49:H50"/>
    <mergeCell ref="J49:Y50"/>
    <mergeCell ref="B51:D51"/>
    <mergeCell ref="G51:H51"/>
    <mergeCell ref="K51:Y51"/>
    <mergeCell ref="AB51:AC51"/>
    <mergeCell ref="AF51:AJ51"/>
    <mergeCell ref="B53:D53"/>
    <mergeCell ref="G53:H53"/>
    <mergeCell ref="K53:Y53"/>
    <mergeCell ref="AB53:AC53"/>
    <mergeCell ref="AF53:AJ53"/>
    <mergeCell ref="B55:D55"/>
    <mergeCell ref="G55:H55"/>
    <mergeCell ref="K55:Y55"/>
    <mergeCell ref="AB55:AC55"/>
    <mergeCell ref="AF55:AJ55"/>
    <mergeCell ref="C58:AL58"/>
    <mergeCell ref="L59:N59"/>
    <mergeCell ref="B60:E60"/>
    <mergeCell ref="G60:I60"/>
    <mergeCell ref="C61:E61"/>
    <mergeCell ref="H61:I61"/>
    <mergeCell ref="Q61:W61"/>
    <mergeCell ref="C62:AL62"/>
    <mergeCell ref="C63:AL63"/>
    <mergeCell ref="P64:Y64"/>
    <mergeCell ref="AB64:AJ64"/>
    <mergeCell ref="D67:M67"/>
    <mergeCell ref="P67:V67"/>
    <mergeCell ref="C69:M69"/>
    <mergeCell ref="P69:V69"/>
    <mergeCell ref="AQ69:AS69"/>
    <mergeCell ref="C71:M71"/>
    <mergeCell ref="P71:V71"/>
    <mergeCell ref="E74:P74"/>
    <mergeCell ref="P77:T77"/>
    <mergeCell ref="V77:W77"/>
    <mergeCell ref="Y77:AE77"/>
    <mergeCell ref="AG77:AJ77"/>
  </mergeCells>
  <conditionalFormatting sqref="K49:Y55 J49:J50 J54 J52">
    <cfRule type="expression" priority="2" aboveAverage="0" equalAverage="0" bottom="0" percent="0" rank="0" text="" dxfId="0">
      <formula>'CC3-E anvers'!$L$33=4.5</formula>
    </cfRule>
  </conditionalFormatting>
  <dataValidations count="5">
    <dataValidation allowBlank="true" operator="equal" showDropDown="false" showErrorMessage="true" showInputMessage="true" sqref="AK25" type="list">
      <formula1>#REF!</formula1>
      <formula2>0</formula2>
    </dataValidation>
    <dataValidation allowBlank="true" operator="equal" showDropDown="false" showErrorMessage="true" showInputMessage="true" sqref="C28" type="list">
      <formula1>'CC3-E anvers'!$A$87:$A$89</formula1>
      <formula2>0</formula2>
    </dataValidation>
    <dataValidation allowBlank="false" operator="equal" showDropDown="false" showErrorMessage="true" showInputMessage="true" sqref="K51" type="list">
      <formula1>'CC3-E anvers'!$D$87:$D$89</formula1>
      <formula2>0</formula2>
    </dataValidation>
    <dataValidation allowBlank="false" operator="equal" showDropDown="false" showErrorMessage="true" showInputMessage="true" sqref="K53" type="list">
      <formula1>'CC3-E anvers'!$D$87:$D$89</formula1>
      <formula2>0</formula2>
    </dataValidation>
    <dataValidation allowBlank="false" operator="equal" showDropDown="false" showErrorMessage="true" showInputMessage="true" sqref="K55" type="list">
      <formula1>'CC3-E anvers'!$D$87:$D$89</formula1>
      <formula2>0</formula2>
    </dataValidation>
  </dataValidations>
  <printOptions headings="false" gridLines="false" gridLinesSet="true" horizontalCentered="true" verticalCentered="false"/>
  <pageMargins left="0.129861111111111" right="0.116666666666667" top="0.518055555555556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K27" activeCellId="0" sqref="K27"/>
    </sheetView>
  </sheetViews>
  <sheetFormatPr defaultRowHeight="13.8" zeroHeight="false" outlineLevelRow="0" outlineLevelCol="0"/>
  <sheetData/>
  <sheetProtection sheet="true" objects="true" scenarios="true"/>
  <printOptions headings="false" gridLines="false" gridLinesSet="true" horizontalCentered="false" verticalCentered="false"/>
  <pageMargins left="0.7875" right="0.7875" top="1.025" bottom="1.025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&amp;C&amp;"Arial,Normal"&amp;10&amp;A</oddHeader>
    <oddFooter>&amp;C&amp;"Arial,Normal"&amp;10Pàgina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239</TotalTime>
  <Application>LibreOffice/6.1.5.2$Windows_x86 LibreOffice_project/90f8dcf33c87b3705e78202e3df5142b201bd805</Application>
  <Company>Govern de les Illes Balears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2010-05-11T06:52:11Z</dcterms:created>
  <dc:creator>Alejandro Godoy Moya</dc:creator>
  <dc:description/>
  <dc:language>es-ES</dc:language>
  <cp:lastModifiedBy/>
  <cp:lastPrinted>2021-09-14T11:03:52Z</cp:lastPrinted>
  <dcterms:modified xsi:type="dcterms:W3CDTF">2024-08-29T14:00:15Z</dcterms:modified>
  <cp:revision>47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