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styles.xml" ContentType="application/vnd.openxmlformats-officedocument.spreadsheetml.styles+xml"/>
  <Override PartName="/xl/workbook.xml" ContentType="application/vnd.openxmlformats-officedocument.spreadsheetml.sheet.main+xml"/>
  <Override PartName="/xl/media/image50.jpeg" ContentType="image/jpeg"/>
  <Override PartName="/xl/media/image47.png" ContentType="image/png"/>
  <Override PartName="/xl/media/image51.png" ContentType="image/png"/>
  <Override PartName="/xl/media/image48.jpeg" ContentType="image/jpeg"/>
  <Override PartName="/xl/media/image52.jpeg" ContentType="image/jpeg"/>
  <Override PartName="/xl/media/image49.png" ContentType="image/png"/>
  <Override PartName="/xl/media/image53.png" ContentType="image/png"/>
  <Override PartName="/xl/media/image54.jpeg" ContentType="image/jpeg"/>
  <Override PartName="/xl/sharedStrings.xml" ContentType="application/vnd.openxmlformats-officedocument.spreadsheetml.sharedStrings+xml"/>
  <Override PartName="/xl/comments1.xml" ContentType="application/vnd.openxmlformats-officedocument.spreadsheetml.comments+xml"/>
  <Override PartName="/xl/drawings/vmlDrawing1.vml" ContentType="application/vnd.openxmlformats-officedocument.vmlDrawi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lació classificada despeses" sheetId="1" state="visible" r:id="rId2"/>
    <sheet name="hores dels formadors" sheetId="2" state="visible" r:id="rId3"/>
    <sheet name="CC3-E anvers" sheetId="3" state="visible" r:id="rId4"/>
    <sheet name="CC3-E revers" sheetId="4" state="visible" r:id="rId5"/>
    <sheet name="dades" sheetId="5" state="visible" r:id="rId6"/>
  </sheets>
  <definedNames>
    <definedName function="false" hidden="false" localSheetId="2" name="_xlnm.Print_Area" vbProcedure="false">'CC3-E anvers'!$A$1:$AP$102</definedName>
    <definedName function="false" hidden="false" localSheetId="3" name="_xlnm.Print_Area" vbProcedure="false">'CC3-E revers'!$A$1:$BD$54</definedName>
    <definedName function="false" hidden="false" localSheetId="1" name="_xlnm.Print_Area" vbProcedure="false">'hores dels formadors'!$A$1:$H$65</definedName>
    <definedName function="false" hidden="false" localSheetId="0" name="_xlnm.Print_Area" vbProcedure="false">'Relació classificada despeses'!$A$1:$M$82</definedName>
    <definedName function="false" hidden="false" name="Especialitat_formativa" vbProcedure="false">dades!$H$3:$H$5</definedName>
    <definedName function="false" hidden="false" name="FAMÍLIA_PROFESSIONAL" vbProcedure="false">dades!$B$3:$B$29</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 </author>
  </authors>
  <commentList>
    <comment ref="J20" authorId="0">
      <text>
        <r>
          <rPr>
            <sz val="12"/>
            <color rgb="FF000000"/>
            <rFont val="Calibri"/>
            <family val="2"/>
            <charset val="1"/>
          </rPr>
          <t xml:space="preserve">Espai reservat per als tècnics del SOIB</t>
        </r>
      </text>
    </comment>
    <comment ref="J55" authorId="0">
      <text>
        <r>
          <rPr>
            <sz val="12"/>
            <color rgb="FF000000"/>
            <rFont val="Calibri"/>
            <family val="2"/>
            <charset val="1"/>
          </rPr>
          <t xml:space="preserve">Espai reservat per als tècnics del SOIB</t>
        </r>
      </text>
    </comment>
    <comment ref="J65" authorId="0">
      <text>
        <r>
          <rPr>
            <sz val="12"/>
            <color rgb="FF000000"/>
            <rFont val="Calibri"/>
            <family val="2"/>
            <charset val="1"/>
          </rPr>
          <t xml:space="preserve">Espai reservat per als tècnics del SOIB</t>
        </r>
      </text>
    </comment>
    <comment ref="K20" authorId="0">
      <text>
        <r>
          <rPr>
            <sz val="12"/>
            <color rgb="FF000000"/>
            <rFont val="Tahoma"/>
            <family val="2"/>
            <charset val="1"/>
          </rPr>
          <t xml:space="preserve">Espai reservat per als tècnics del SOIB</t>
        </r>
      </text>
    </comment>
    <comment ref="K65" authorId="0">
      <text>
        <r>
          <rPr>
            <b val="true"/>
            <sz val="12"/>
            <color rgb="FF000000"/>
            <rFont val="Tahoma"/>
            <family val="2"/>
            <charset val="1"/>
          </rPr>
          <t xml:space="preserve">Espai reservat per als tècnics del SOIB</t>
        </r>
      </text>
    </comment>
  </commentList>
</comments>
</file>

<file path=xl/sharedStrings.xml><?xml version="1.0" encoding="utf-8"?>
<sst xmlns="http://schemas.openxmlformats.org/spreadsheetml/2006/main" count="277" uniqueCount="223">
  <si>
    <t xml:space="preserve">ACTUACIÓ SUBVENCIONADA:</t>
  </si>
  <si>
    <t xml:space="preserve">NÚMERO D'EXPEDIENT:</t>
  </si>
  <si>
    <t xml:space="preserve">ENTITAT PROMOTORA:</t>
  </si>
  <si>
    <t xml:space="preserve">DATA DE COMENÇAMENT:</t>
  </si>
  <si>
    <t xml:space="preserve">DATA D'ACABAMENT:</t>
  </si>
  <si>
    <t xml:space="preserve">RELACIÓ DE JUSTIFICANTS DE DESPESES DE L'ESPECIALITAT FORMATIVA</t>
  </si>
  <si>
    <t xml:space="preserve">NOM DEL CURS:</t>
  </si>
  <si>
    <t xml:space="preserve">COSTS DIRECTES DE FORMADORS I TUTORS</t>
  </si>
  <si>
    <t xml:space="preserve">BLOC  A</t>
  </si>
  <si>
    <t xml:space="preserve">NÚM. D'ORDRE</t>
  </si>
  <si>
    <t xml:space="preserve">DATA FRA. </t>
  </si>
  <si>
    <t xml:space="preserve">NÚM. FRA./NÒMINA</t>
  </si>
  <si>
    <t xml:space="preserve">PERCEPTOR</t>
  </si>
  <si>
    <t xml:space="preserve">CIF/NIF</t>
  </si>
  <si>
    <t xml:space="preserve">DATA PAG.</t>
  </si>
  <si>
    <t xml:space="preserve">IMPORT TOTAL</t>
  </si>
  <si>
    <t xml:space="preserve">IMPORT IMPUTAT</t>
  </si>
  <si>
    <t xml:space="preserve">IMPORT ELEGIBLE*</t>
  </si>
  <si>
    <t xml:space="preserve">Observacions</t>
  </si>
  <si>
    <t xml:space="preserve">A.1. COST DOCENT (Impartició, preparació i avaluació)</t>
  </si>
  <si>
    <t xml:space="preserve">A.2. COST TUTOR</t>
  </si>
  <si>
    <t xml:space="preserve">TOTAL BLOC A</t>
  </si>
  <si>
    <t xml:space="preserve">BLOC  C</t>
  </si>
  <si>
    <t xml:space="preserve">IMPORT ELEGIBLE</t>
  </si>
  <si>
    <t xml:space="preserve">C.1. PERSONAL ESPECIALITZAT EN COL·LECTIUS VULNERABLES</t>
  </si>
  <si>
    <t xml:space="preserve">TOTAL BLOC C</t>
  </si>
  <si>
    <t xml:space="preserve">BLOC  D</t>
  </si>
  <si>
    <t xml:space="preserve">D.1. DESPESES EN ENTITATS EXTERNES ACREDITADORES D'IDIOMES</t>
  </si>
  <si>
    <t xml:space="preserve">TOTAL BLOC D</t>
  </si>
  <si>
    <t xml:space="preserve">RESUM PER PERSONA DELS COSTS DIRECTES DE L'ACTIVITAT FORMATIVA</t>
  </si>
  <si>
    <t xml:space="preserve">Instruccions per emplenar-ho:</t>
  </si>
  <si>
    <t xml:space="preserve">- Emplenar la columna "PERCEPTOR" amb cada docent, tutor o personal especialitzat en col·lectius vulnerables que hagi participat a l'acció formativa.</t>
  </si>
  <si>
    <t xml:space="preserve">- Indicar a la columna "IMPORT" l'import total imputable a cada un dels perceptors</t>
  </si>
  <si>
    <t xml:space="preserve">- El TOTAL COST DOCENT ha de coincidir amb l'import total imputable del Cost dels formadors indicat a la "Relació classificada de despeses"</t>
  </si>
  <si>
    <t xml:space="preserve">- El TOTAL COST TUTOR ha de coincidir amb l'import total imputable del Cost dels tutors indicat a la "Relació classificada de despeses"</t>
  </si>
  <si>
    <t xml:space="preserve">- El TOTAL COST PERSONAL ESPECIALITZAT ha de coincidir amb l'import total del Cost d'aquest personal indicat a la "Relació classificada de despeses"</t>
  </si>
  <si>
    <t xml:space="preserve">- Indicar les hores totals (impartició, preparació i avaluació) que ha fet cada formador, tutor i personal especialitzat en col·lectius vulnerables. </t>
  </si>
  <si>
    <t xml:space="preserve">- Les hores indicades pels docents han d'incloure el total d'hores realitzades (impartició, preparació i avaluació).</t>
  </si>
  <si>
    <t xml:space="preserve">PERCEPTOR DOCENT</t>
  </si>
  <si>
    <t xml:space="preserve">IMPORT</t>
  </si>
  <si>
    <t xml:space="preserve">HORES</t>
  </si>
  <si>
    <t xml:space="preserve">COST/ HORA</t>
  </si>
  <si>
    <t xml:space="preserve">MINORACIÓ DEL 15%</t>
  </si>
  <si>
    <t xml:space="preserve">IMPORT DESPRÉS DE LA POSSSIBLE MINORACIÓ</t>
  </si>
  <si>
    <r>
      <rPr>
        <b val="true"/>
        <sz val="11"/>
        <rFont val="LegacySanITCBoo"/>
        <family val="2"/>
        <charset val="1"/>
      </rPr>
      <t xml:space="preserve">TOTAL COST DOCENT (Impartició, preparació i avaluació)
</t>
    </r>
    <r>
      <rPr>
        <sz val="11"/>
        <rFont val="LegacySanITCBoo"/>
        <family val="2"/>
        <charset val="1"/>
      </rPr>
      <t xml:space="preserve">Ha de coincidir amb el Total Imputat de A.1. Cost Docent</t>
    </r>
  </si>
  <si>
    <t xml:space="preserve">PERCEPTOR TUTOR</t>
  </si>
  <si>
    <t xml:space="preserve">Miquel</t>
  </si>
  <si>
    <r>
      <rPr>
        <b val="true"/>
        <sz val="11"/>
        <rFont val="LegacySanITCBoo"/>
        <family val="2"/>
        <charset val="1"/>
      </rPr>
      <t xml:space="preserve">TOTAL COST TUTOR
</t>
    </r>
    <r>
      <rPr>
        <sz val="11"/>
        <rFont val="LegacySanITCBoo"/>
        <family val="2"/>
        <charset val="1"/>
      </rPr>
      <t xml:space="preserve">Ha de coincidir amb el Total Imputat de A.2. Cost Tutor</t>
    </r>
  </si>
  <si>
    <t xml:space="preserve">PERCEPTOR PERSONAL ESPECIALITZAT EN COL·LECTIUS VULNERABLES</t>
  </si>
  <si>
    <r>
      <rPr>
        <b val="true"/>
        <sz val="11"/>
        <rFont val="LegacySanITCBoo"/>
        <family val="2"/>
        <charset val="1"/>
      </rPr>
      <t xml:space="preserve">TOTAL COST PERSONAL ESPECIALITZAT EN COL·LECTIUS VULNERABLES
</t>
    </r>
    <r>
      <rPr>
        <sz val="11"/>
        <rFont val="LegacySanITCBoo"/>
        <family val="2"/>
        <charset val="1"/>
      </rPr>
      <t xml:space="preserve">Ha de coincidir amb el Total Imputat de C.1. Cost Personal especialitzat en col·lectius vulnerables</t>
    </r>
  </si>
  <si>
    <t xml:space="preserve">* D'acord amb el punt 19.3 de la convocatòria de subvencions, en el cas que el cost/hora de la retribució del formador o tutor, així com la del personal especialitzat en col·lectius vulnerables en cas que n'hi hagi, sigui inferior a 38,22 euros/hora, a l'hora de liquidar les despeses suportades de personal, s'aplicarà una minoració del 15 % calculat sobre la diferència entre la despesa per aquest concepte realitzada i la que s'hauria de realitzar si s'hagués fet una despesa per l'import mínim establert. En aquest cas el cost que s'ha de liquidar és, per tant, l'import de la despesa real justificada, menys l'import corresponent a la penalització mencionada.</t>
  </si>
  <si>
    <t xml:space="preserve">ANNEX </t>
  </si>
  <si>
    <t xml:space="preserve">CC3 - E</t>
  </si>
  <si>
    <t xml:space="preserve">DECLARACIÓ DE DESPESES DE L'ESPECIALITAT FORMATIVA</t>
  </si>
  <si>
    <t xml:space="preserve">FORMACIÓ ADREÇADA PRIORITÀRIAMENT A TREBALLADORS I TREBALLADORES PREFERENTMENT OCUPATS període 2022-2025.</t>
  </si>
  <si>
    <t xml:space="preserve">(RD 694/2017 de 3 de juliol, BOE 159 de 5 de juliol de 2017. ORDRE TMS/368/2019 de 28 de març)</t>
  </si>
  <si>
    <t xml:space="preserve">CONVOCATÒRIA NO CP per OCUPATS 2022-2025 (BOIB Núm 76 de 11 de juny de 2022)</t>
  </si>
  <si>
    <t xml:space="preserve">NOM DEL CENTRE</t>
  </si>
  <si>
    <t xml:space="preserve">NÚM. DE CENS</t>
  </si>
  <si>
    <t xml:space="preserve">01</t>
  </si>
  <si>
    <t xml:space="preserve">02</t>
  </si>
  <si>
    <t xml:space="preserve">03</t>
  </si>
  <si>
    <t xml:space="preserve">1.</t>
  </si>
  <si>
    <t xml:space="preserve">TITULAR JURÍDIC O DENOMINACIÓ</t>
  </si>
  <si>
    <t xml:space="preserve">IDENTIFICACIÓ</t>
  </si>
  <si>
    <t xml:space="preserve">04</t>
  </si>
  <si>
    <t xml:space="preserve">DEL CENTRE</t>
  </si>
  <si>
    <t xml:space="preserve">CARRER/PLAÇA/AV.</t>
  </si>
  <si>
    <t xml:space="preserve">DOMICILI SOCIAL</t>
  </si>
  <si>
    <t xml:space="preserve">NÚM.</t>
  </si>
  <si>
    <t xml:space="preserve">ESC.</t>
  </si>
  <si>
    <t xml:space="preserve">PIS</t>
  </si>
  <si>
    <t xml:space="preserve">PTA.</t>
  </si>
  <si>
    <t xml:space="preserve">PREF.</t>
  </si>
  <si>
    <t xml:space="preserve">TELÈFON</t>
  </si>
  <si>
    <t xml:space="preserve">05</t>
  </si>
  <si>
    <t xml:space="preserve">06</t>
  </si>
  <si>
    <t xml:space="preserve">07</t>
  </si>
  <si>
    <t xml:space="preserve">08</t>
  </si>
  <si>
    <t xml:space="preserve">MUNICIPI</t>
  </si>
  <si>
    <t xml:space="preserve">CODI</t>
  </si>
  <si>
    <t xml:space="preserve">PROVÍNCIA</t>
  </si>
  <si>
    <t xml:space="preserve">COMUNITAT AUTÒNOMA</t>
  </si>
  <si>
    <t xml:space="preserve">09</t>
  </si>
  <si>
    <t xml:space="preserve">10</t>
  </si>
  <si>
    <t xml:space="preserve">Illes Balears</t>
  </si>
  <si>
    <t xml:space="preserve">11</t>
  </si>
  <si>
    <t xml:space="preserve">NÚM ESPECIALITAT (NÚM ORDRE)</t>
  </si>
  <si>
    <t xml:space="preserve">DATA D'INICI</t>
  </si>
  <si>
    <t xml:space="preserve">DATA D'ACABAMENT</t>
  </si>
  <si>
    <t xml:space="preserve">FAMÍLIA PROFESSIONAL</t>
  </si>
  <si>
    <t xml:space="preserve">CODI ESPECIALITAT FORMATIVA</t>
  </si>
  <si>
    <t xml:space="preserve">2.</t>
  </si>
  <si>
    <t xml:space="preserve">12</t>
  </si>
  <si>
    <t xml:space="preserve">13</t>
  </si>
  <si>
    <t xml:space="preserve">14</t>
  </si>
  <si>
    <t xml:space="preserve">15</t>
  </si>
  <si>
    <t xml:space="preserve">16</t>
  </si>
  <si>
    <t xml:space="preserve">TIPUS DE L'ESPECIALITAT FORMATIVA</t>
  </si>
  <si>
    <t xml:space="preserve">DEL CURS</t>
  </si>
  <si>
    <t xml:space="preserve">17</t>
  </si>
  <si>
    <t xml:space="preserve">NO conduent a un certificat de professionalitat</t>
  </si>
  <si>
    <t xml:space="preserve">NOM DE L'ESPECIALITAT FORMATIVA</t>
  </si>
  <si>
    <t xml:space="preserve">18</t>
  </si>
  <si>
    <t xml:space="preserve">PRESSUPOST PROGRAMAT  DE L'ACTIVITAT FORMATIVA:</t>
  </si>
  <si>
    <t xml:space="preserve">3.</t>
  </si>
  <si>
    <t xml:space="preserve">HORES TEÒRIQUES PROGRAMADES</t>
  </si>
  <si>
    <t xml:space="preserve">ALUMNES PROGRAMATS</t>
  </si>
  <si>
    <t xml:space="preserve">MÒDUL A</t>
  </si>
  <si>
    <t xml:space="preserve">PRESSUPOST PROGRAMAT</t>
  </si>
  <si>
    <t xml:space="preserve">PRESSUPOST</t>
  </si>
  <si>
    <t xml:space="preserve">BLOC A: RETRIBUCIONS DEL PERSONAL FORMADOR:</t>
  </si>
  <si>
    <t xml:space="preserve">22</t>
  </si>
  <si>
    <t xml:space="preserve">PROGRAMAT</t>
  </si>
  <si>
    <t xml:space="preserve">HORES IMPARTIDES</t>
  </si>
  <si>
    <t xml:space="preserve">ALUMNES COMPUTABLES</t>
  </si>
  <si>
    <t xml:space="preserve">preu hora formador</t>
  </si>
  <si>
    <t xml:space="preserve">BLOC B: ALTRES DESPESES</t>
  </si>
  <si>
    <t xml:space="preserve">25</t>
  </si>
  <si>
    <t xml:space="preserve">HORES PROGRAMADES PER COL·LECTIUS VULNERABLES</t>
  </si>
  <si>
    <t xml:space="preserve">BLOC C: PERSONAL ESPECIALITZAT EN COL·LECTIUS VULNERABLES</t>
  </si>
  <si>
    <t xml:space="preserve">27</t>
  </si>
  <si>
    <t xml:space="preserve">DESPESA D'EXÀMEN FINAL (Màxim 190€)</t>
  </si>
  <si>
    <t xml:space="preserve">BLOC D: DESPESA D'EXÀMEN FINAL</t>
  </si>
  <si>
    <t xml:space="preserve">30</t>
  </si>
  <si>
    <t xml:space="preserve">ALUMNES EXAMINATS</t>
  </si>
  <si>
    <t xml:space="preserve">PRESSUPOST TOTAL PROGRAMAT (22+25+27+30)</t>
  </si>
  <si>
    <t xml:space="preserve">32</t>
  </si>
  <si>
    <t xml:space="preserve">DESPESES  DE L'ACTIVITAT FORMATIVA:</t>
  </si>
  <si>
    <t xml:space="preserve">4.</t>
  </si>
  <si>
    <t xml:space="preserve">DESGLOSSAMENT DE LES DESPESES DEL CURS</t>
  </si>
  <si>
    <t xml:space="preserve">DESPESES BLOC A: RETRIBUCIONS DEL PERSONAL FORMADOR</t>
  </si>
  <si>
    <t xml:space="preserve">Cost docent</t>
  </si>
  <si>
    <t xml:space="preserve">33</t>
  </si>
  <si>
    <t xml:space="preserve">Cost tutor</t>
  </si>
  <si>
    <t xml:space="preserve">34</t>
  </si>
  <si>
    <t xml:space="preserve">Suma despeses Bloc A  (33 + 34)</t>
  </si>
  <si>
    <t xml:space="preserve">35</t>
  </si>
  <si>
    <t xml:space="preserve">DESPESES BLOC B: ALTRES DESPESES</t>
  </si>
  <si>
    <r>
      <rPr>
        <b val="true"/>
        <sz val="14"/>
        <rFont val="Arial"/>
        <family val="2"/>
        <charset val="1"/>
      </rPr>
      <t xml:space="preserve">Altres despeses (</t>
    </r>
    <r>
      <rPr>
        <b val="true"/>
        <sz val="12"/>
        <rFont val="Arial"/>
        <family val="2"/>
        <charset val="1"/>
      </rPr>
      <t xml:space="preserve">40 % de l'import liquidat del bloc A ponderat pel nombre d'alumnes)</t>
    </r>
  </si>
  <si>
    <t xml:space="preserve">36</t>
  </si>
  <si>
    <t xml:space="preserve">DESPESES BLOC C: PERSONAL ESPECIALITZAT EN COL·LECTIUS VULNERABLES</t>
  </si>
  <si>
    <t xml:space="preserve">Cost personal especialitzat</t>
  </si>
  <si>
    <t xml:space="preserve">37</t>
  </si>
  <si>
    <t xml:space="preserve">DESPESES BLOC D: EXÀMEN FINAL D'IDIOMES</t>
  </si>
  <si>
    <t xml:space="preserve">Cost exàmen final d'idiomes</t>
  </si>
  <si>
    <t xml:space="preserve">38</t>
  </si>
  <si>
    <t xml:space="preserve">TOTAL DESPESES (35+36+37+38) limitat pel pressupost programat</t>
  </si>
  <si>
    <t xml:space="preserve">39</t>
  </si>
  <si>
    <t xml:space="preserve">% amb càrrec a la subvenció total (CC3 A)</t>
  </si>
  <si>
    <t xml:space="preserve">40</t>
  </si>
  <si>
    <t xml:space="preserve">5. </t>
  </si>
  <si>
    <t xml:space="preserve">AUTOLIQUIDACIÓ</t>
  </si>
  <si>
    <t xml:space="preserve">RESTA A PERCEBRE (39 - 40)</t>
  </si>
  <si>
    <t xml:space="preserve">41</t>
  </si>
  <si>
    <t xml:space="preserve">RESTA A TORNAR (39 - 40)</t>
  </si>
  <si>
    <t xml:space="preserve">42</t>
  </si>
  <si>
    <t xml:space="preserve">8.</t>
  </si>
  <si>
    <t xml:space="preserve">El Sr./Sra……………………………………………………………………………………………………………………………………………………………………………., com a representant legal del centre col·laborador declarant, manifesta que totes les dades consignades en aquest document es corresponen amb despeses realitzades efectivament i pagades, relacionades a la relació de justificants de despeses, que figuren registrades en els llibres comptables, en comptabilitat separada, que es troben en poder seu i que queden sotmesos a la legislació pressupostària vigent en matèria de subvencions. Els organismes competents li poden requerir informació complementària sobre el que aquí s'acredita en compliment de l'art. 9 de l'Ordre TMS 366/2019, de 28 de març.</t>
  </si>
  <si>
    <t xml:space="preserve">DECLARACIÓ I</t>
  </si>
  <si>
    <t xml:space="preserve">SIGNATURA DEL</t>
  </si>
  <si>
    <t xml:space="preserve">REPRESENTANT</t>
  </si>
  <si>
    <t xml:space="preserve">,</t>
  </si>
  <si>
    <t xml:space="preserve">de</t>
  </si>
  <si>
    <t xml:space="preserve">Segell centre col·laborador</t>
  </si>
  <si>
    <t xml:space="preserve">(Signatura)</t>
  </si>
  <si>
    <t xml:space="preserve">INSTRUCCIONS</t>
  </si>
  <si>
    <t xml:space="preserve">Model que han d'utilizar les entitas amb caràcter de centre de Formació d'oferta adreçada</t>
  </si>
  <si>
    <t xml:space="preserve">prioritàriament a treballadores i treballadors desocupats, en sol·licitar a la Dirección del Servei d'Ocupació de les Illes</t>
  </si>
  <si>
    <t xml:space="preserve">Balears la liquidació final de subvenció a cada curs (imprès CC3-E).</t>
  </si>
  <si>
    <t xml:space="preserve">2. IDENTIFICACIÓ DEL CURS</t>
  </si>
  <si>
    <t xml:space="preserve">Indicar la família professional a la que pertany el curs, la qual marca l'import del valor del mòduls A i B.</t>
  </si>
  <si>
    <t xml:space="preserve">3. PRESSUPOST PROGRAMAT</t>
  </si>
  <si>
    <t xml:space="preserve">19</t>
  </si>
  <si>
    <t xml:space="preserve">20</t>
  </si>
  <si>
    <t xml:space="preserve">28</t>
  </si>
  <si>
    <t xml:space="preserve">29</t>
  </si>
  <si>
    <t xml:space="preserve">Les hores, alumnes programats i despesa d'exàmen final han de coincidir amb les hores, alumnes i despesa indicats</t>
  </si>
  <si>
    <t xml:space="preserve">a la resolució de concessió de la subvenció, per la qual s’aprova l’execució i el finançament de l'acció formativa</t>
  </si>
  <si>
    <t xml:space="preserve">23</t>
  </si>
  <si>
    <t xml:space="preserve">24</t>
  </si>
  <si>
    <t xml:space="preserve">31</t>
  </si>
  <si>
    <t xml:space="preserve">Indicar les hores impartides i els alumnes computables i examinats respectivament.</t>
  </si>
  <si>
    <t xml:space="preserve">26</t>
  </si>
  <si>
    <t xml:space="preserve">Les hores programades de col·lectius vulnerables programats han de coincidir amb les hores indicades a la resolució de concessió</t>
  </si>
  <si>
    <t xml:space="preserve"> de la subvenció, per la qual s’aprova l’execució i el finançament de l'acció formativa</t>
  </si>
  <si>
    <t xml:space="preserve">4. DESGLOSSAMENT DE LES DESPESES DEL CURS</t>
  </si>
  <si>
    <t xml:space="preserve">Cel·les automàtiques que recullen els imports indicats en la Relació classificada de despeses, d'acord amb </t>
  </si>
  <si>
    <t xml:space="preserve">les justificacions de despeses presentades.</t>
  </si>
  <si>
    <t xml:space="preserve">Cel·la automàtica que, d'acord amb la convocatòria de la subvenció, és igual al 40% de les despeses liquidades al Bloc A ponderat pel nombre d'alumnes computables.</t>
  </si>
  <si>
    <t xml:space="preserve">Cel·la automàtica que recull l'import indicat en la Relació classificada de despeses, limitat per 190€ per alumne examinat.</t>
  </si>
  <si>
    <t xml:space="preserve">Total de Despeses justificat d'acord amb els límits del pressupost programat abans d'aplicar les penalitzacions per baixes d'alumnes.</t>
  </si>
  <si>
    <t xml:space="preserve">Cost/h màxim formadors i tutors (euros)</t>
  </si>
  <si>
    <t xml:space="preserve">Mòdul A </t>
  </si>
  <si>
    <t xml:space="preserve">MÒDUL ECONÒMIC MÀXIM</t>
  </si>
  <si>
    <t xml:space="preserve">Seleccionar</t>
  </si>
  <si>
    <t xml:space="preserve">ADG</t>
  </si>
  <si>
    <t xml:space="preserve">Conduent a un certificat de professionalitat</t>
  </si>
  <si>
    <t xml:space="preserve">AFD</t>
  </si>
  <si>
    <t xml:space="preserve">AGA</t>
  </si>
  <si>
    <t xml:space="preserve">ARG</t>
  </si>
  <si>
    <t xml:space="preserve">COM</t>
  </si>
  <si>
    <t xml:space="preserve">ELE</t>
  </si>
  <si>
    <t xml:space="preserve">ENA</t>
  </si>
  <si>
    <t xml:space="preserve">EOC</t>
  </si>
  <si>
    <t xml:space="preserve">FCO</t>
  </si>
  <si>
    <t xml:space="preserve">Personal especialitzat en col·lectius vulnerables</t>
  </si>
  <si>
    <t xml:space="preserve">FME</t>
  </si>
  <si>
    <t xml:space="preserve">HOT</t>
  </si>
  <si>
    <t xml:space="preserve">Despesa d'exàmens màxima</t>
  </si>
  <si>
    <t xml:space="preserve">IFC</t>
  </si>
  <si>
    <t xml:space="preserve">IMA</t>
  </si>
  <si>
    <t xml:space="preserve">IMP</t>
  </si>
  <si>
    <t xml:space="preserve">IMS</t>
  </si>
  <si>
    <t xml:space="preserve">INA</t>
  </si>
  <si>
    <t xml:space="preserve">MAM</t>
  </si>
  <si>
    <t xml:space="preserve">MAP</t>
  </si>
  <si>
    <t xml:space="preserve">SAN</t>
  </si>
  <si>
    <t xml:space="preserve">SEA</t>
  </si>
  <si>
    <t xml:space="preserve">SSC</t>
  </si>
  <si>
    <t xml:space="preserve">TCP</t>
  </si>
  <si>
    <t xml:space="preserve">TMV</t>
  </si>
  <si>
    <t xml:space="preserve">Segons la Resolució de la Directora del SOIB de 9 de març de 2022</t>
  </si>
</sst>
</file>

<file path=xl/styles.xml><?xml version="1.0" encoding="utf-8"?>
<styleSheet xmlns="http://schemas.openxmlformats.org/spreadsheetml/2006/main">
  <numFmts count="18">
    <numFmt numFmtId="164" formatCode="General"/>
    <numFmt numFmtId="165" formatCode="_-* #,##0.00&quot; €&quot;_-;\-* #,##0.00&quot; €&quot;_-;_-* \-??&quot; €&quot;_-;_-@_-"/>
    <numFmt numFmtId="166" formatCode="_-* #,##0.00\ _€_-;\-* #,##0.00\ _€_-;_-* \-??\ _€_-;_-@_-"/>
    <numFmt numFmtId="167" formatCode="0\ %"/>
    <numFmt numFmtId="168" formatCode="0"/>
    <numFmt numFmtId="169" formatCode="DD/MM/YYYY;@"/>
    <numFmt numFmtId="170" formatCode="DD/MM/YYYY"/>
    <numFmt numFmtId="171" formatCode="DD/MM/YY"/>
    <numFmt numFmtId="172" formatCode="#,##0.00"/>
    <numFmt numFmtId="173" formatCode="0.00\ %"/>
    <numFmt numFmtId="174" formatCode="_-* #,##0.00\ [$€-C0A]_-;\-* #,##0.00\ [$€-C0A]_-;_-* \-??\ [$€-C0A]_-;_-@_-"/>
    <numFmt numFmtId="175" formatCode="0.00"/>
    <numFmt numFmtId="176" formatCode="@"/>
    <numFmt numFmtId="177" formatCode="00000"/>
    <numFmt numFmtId="178" formatCode="00"/>
    <numFmt numFmtId="179" formatCode="#,##0.00&quot; €&quot;;\-#,##0.00&quot; €&quot;"/>
    <numFmt numFmtId="180" formatCode="#,##0"/>
    <numFmt numFmtId="181" formatCode="0.000"/>
  </numFmts>
  <fonts count="79">
    <font>
      <sz val="11"/>
      <color rgb="FF000000"/>
      <name val="Calibri"/>
      <family val="2"/>
      <charset val="1"/>
    </font>
    <font>
      <sz val="10"/>
      <name val="Arial"/>
      <family val="0"/>
    </font>
    <font>
      <sz val="10"/>
      <name val="Arial"/>
      <family val="0"/>
    </font>
    <font>
      <sz val="10"/>
      <name val="Arial"/>
      <family val="0"/>
    </font>
    <font>
      <sz val="11"/>
      <color rgb="FF000000"/>
      <name val="LegacySanITCBoo"/>
      <family val="2"/>
      <charset val="1"/>
    </font>
    <font>
      <sz val="12"/>
      <color rgb="FF000000"/>
      <name val="LegacySanITCBoo"/>
      <family val="2"/>
      <charset val="1"/>
    </font>
    <font>
      <b val="true"/>
      <sz val="12"/>
      <name val="LegacySanITCBoo"/>
      <family val="2"/>
      <charset val="1"/>
    </font>
    <font>
      <b val="true"/>
      <sz val="10"/>
      <name val="LegacySanITCBoo"/>
      <family val="2"/>
      <charset val="1"/>
    </font>
    <font>
      <b val="true"/>
      <sz val="11"/>
      <color rgb="FFFF0000"/>
      <name val="LegacySanITCBoo"/>
      <family val="2"/>
      <charset val="1"/>
    </font>
    <font>
      <sz val="8"/>
      <name val="Arial"/>
      <family val="2"/>
      <charset val="1"/>
    </font>
    <font>
      <b val="true"/>
      <i val="true"/>
      <sz val="10"/>
      <name val="LegacySanITCBoo"/>
      <family val="2"/>
      <charset val="1"/>
    </font>
    <font>
      <b val="true"/>
      <sz val="10"/>
      <name val="LegacySanITCBoo"/>
      <family val="0"/>
      <charset val="1"/>
    </font>
    <font>
      <sz val="11"/>
      <color rgb="FFFF0000"/>
      <name val="Calibri"/>
      <family val="2"/>
      <charset val="1"/>
    </font>
    <font>
      <sz val="12"/>
      <color rgb="FF000000"/>
      <name val="Calibri"/>
      <family val="2"/>
      <charset val="1"/>
    </font>
    <font>
      <sz val="12"/>
      <color rgb="FF000000"/>
      <name val="Tahoma"/>
      <family val="2"/>
      <charset val="1"/>
    </font>
    <font>
      <b val="true"/>
      <sz val="12"/>
      <color rgb="FF000000"/>
      <name val="Tahoma"/>
      <family val="2"/>
      <charset val="1"/>
    </font>
    <font>
      <b val="true"/>
      <sz val="11"/>
      <color rgb="FF000000"/>
      <name val="LegacySanITCBoo"/>
      <family val="0"/>
      <charset val="1"/>
    </font>
    <font>
      <sz val="11"/>
      <color rgb="FF000000"/>
      <name val="LegacySanITCBoo"/>
      <family val="0"/>
      <charset val="1"/>
    </font>
    <font>
      <sz val="10.5"/>
      <color rgb="FF000000"/>
      <name val="LegacySanITCBoo"/>
      <family val="0"/>
      <charset val="1"/>
    </font>
    <font>
      <b val="true"/>
      <sz val="11"/>
      <name val="LegacySanITCBoo"/>
      <family val="2"/>
      <charset val="1"/>
    </font>
    <font>
      <sz val="11"/>
      <name val="LegacySanITCBoo"/>
      <family val="2"/>
      <charset val="1"/>
    </font>
    <font>
      <b val="true"/>
      <sz val="11"/>
      <color rgb="FF000000"/>
      <name val="LegacySanITCBoo"/>
      <family val="2"/>
      <charset val="1"/>
    </font>
    <font>
      <sz val="9"/>
      <color rgb="FFFFFFFF"/>
      <name val="LegacySanITCBoo"/>
      <family val="2"/>
      <charset val="1"/>
    </font>
    <font>
      <sz val="11"/>
      <name val="LegacySanITCBoo"/>
      <family val="0"/>
      <charset val="1"/>
    </font>
    <font>
      <sz val="14"/>
      <name val="Arial Black"/>
      <family val="2"/>
      <charset val="1"/>
    </font>
    <font>
      <b val="true"/>
      <sz val="10"/>
      <name val="Arial"/>
      <family val="2"/>
      <charset val="1"/>
    </font>
    <font>
      <b val="true"/>
      <sz val="11"/>
      <name val="Arial"/>
      <family val="2"/>
      <charset val="1"/>
    </font>
    <font>
      <sz val="12"/>
      <color rgb="FF000000"/>
      <name val="Times New Roman"/>
      <family val="1"/>
      <charset val="1"/>
    </font>
    <font>
      <sz val="9"/>
      <name val="Arial"/>
      <family val="2"/>
      <charset val="1"/>
    </font>
    <font>
      <b val="true"/>
      <sz val="9"/>
      <name val="LegacySanITCBoo"/>
      <family val="2"/>
      <charset val="1"/>
    </font>
    <font>
      <sz val="11"/>
      <name val="Arial"/>
      <family val="2"/>
      <charset val="1"/>
    </font>
    <font>
      <b val="true"/>
      <sz val="14"/>
      <name val="Arial Black"/>
      <family val="2"/>
      <charset val="1"/>
    </font>
    <font>
      <b val="true"/>
      <sz val="16"/>
      <name val="Arial Black"/>
      <family val="2"/>
      <charset val="1"/>
    </font>
    <font>
      <b val="true"/>
      <sz val="16"/>
      <name val="Arial"/>
      <family val="2"/>
      <charset val="1"/>
    </font>
    <font>
      <b val="true"/>
      <sz val="16"/>
      <name val="LegacySanITCBoo"/>
      <family val="2"/>
      <charset val="1"/>
    </font>
    <font>
      <b val="true"/>
      <sz val="10"/>
      <name val="Arial Black"/>
      <family val="2"/>
      <charset val="1"/>
    </font>
    <font>
      <sz val="10"/>
      <name val="Arial"/>
      <family val="2"/>
      <charset val="1"/>
    </font>
    <font>
      <b val="true"/>
      <sz val="18"/>
      <name val="Arial Black"/>
      <family val="2"/>
      <charset val="1"/>
    </font>
    <font>
      <b val="true"/>
      <sz val="15"/>
      <color rgb="FFFFFFFF"/>
      <name val="Arial"/>
      <family val="2"/>
      <charset val="1"/>
    </font>
    <font>
      <b val="true"/>
      <sz val="18"/>
      <name val="Arial"/>
      <family val="2"/>
      <charset val="1"/>
    </font>
    <font>
      <sz val="18"/>
      <name val="Arial"/>
      <family val="2"/>
      <charset val="1"/>
    </font>
    <font>
      <b val="true"/>
      <sz val="8"/>
      <name val="Arial"/>
      <family val="2"/>
      <charset val="1"/>
    </font>
    <font>
      <sz val="8"/>
      <color rgb="FFFF0000"/>
      <name val="Arial"/>
      <family val="2"/>
      <charset val="1"/>
    </font>
    <font>
      <b val="true"/>
      <sz val="12"/>
      <color rgb="FFFFFFFF"/>
      <name val="Arial Black"/>
      <family val="2"/>
      <charset val="1"/>
    </font>
    <font>
      <sz val="8"/>
      <color rgb="FFFFFFFF"/>
      <name val="Arial"/>
      <family val="2"/>
      <charset val="1"/>
    </font>
    <font>
      <sz val="14"/>
      <name val="Arial"/>
      <family val="2"/>
      <charset val="1"/>
    </font>
    <font>
      <sz val="14"/>
      <color rgb="FFFFFFFF"/>
      <name val="Arial"/>
      <family val="2"/>
      <charset val="1"/>
    </font>
    <font>
      <b val="true"/>
      <sz val="14"/>
      <name val="Arial"/>
      <family val="2"/>
      <charset val="1"/>
    </font>
    <font>
      <b val="true"/>
      <sz val="11"/>
      <color rgb="FFFF0000"/>
      <name val="Calibri"/>
      <family val="2"/>
      <charset val="1"/>
    </font>
    <font>
      <b val="true"/>
      <sz val="12"/>
      <color rgb="FFFF0000"/>
      <name val="Arial Black"/>
      <family val="2"/>
      <charset val="1"/>
    </font>
    <font>
      <b val="true"/>
      <sz val="9"/>
      <name val="Arial"/>
      <family val="2"/>
      <charset val="1"/>
    </font>
    <font>
      <sz val="9"/>
      <color rgb="FFFFFFFF"/>
      <name val="Arial"/>
      <family val="2"/>
      <charset val="1"/>
    </font>
    <font>
      <sz val="11"/>
      <color rgb="FFFFFFFF"/>
      <name val="Calibri"/>
      <family val="2"/>
      <charset val="1"/>
    </font>
    <font>
      <b val="true"/>
      <sz val="12"/>
      <name val="Arial"/>
      <family val="2"/>
      <charset val="1"/>
    </font>
    <font>
      <sz val="16"/>
      <name val="Arial"/>
      <family val="2"/>
      <charset val="1"/>
    </font>
    <font>
      <sz val="11"/>
      <name val="Calibri"/>
      <family val="2"/>
      <charset val="1"/>
    </font>
    <font>
      <sz val="18"/>
      <color rgb="FFFFFFFF"/>
      <name val="Arial"/>
      <family val="2"/>
      <charset val="1"/>
    </font>
    <font>
      <b val="true"/>
      <sz val="15"/>
      <color rgb="FFFF0000"/>
      <name val="Arial"/>
      <family val="2"/>
      <charset val="1"/>
    </font>
    <font>
      <b val="true"/>
      <sz val="16"/>
      <color rgb="FFFFFFFF"/>
      <name val="Arial"/>
      <family val="2"/>
      <charset val="1"/>
    </font>
    <font>
      <sz val="14"/>
      <color rgb="FFFF0000"/>
      <name val="Arial"/>
      <family val="2"/>
      <charset val="1"/>
    </font>
    <font>
      <sz val="18"/>
      <color rgb="FFFF0000"/>
      <name val="Arial"/>
      <family val="2"/>
      <charset val="1"/>
    </font>
    <font>
      <sz val="16"/>
      <color rgb="FFFFFFFF"/>
      <name val="Arial"/>
      <family val="2"/>
      <charset val="1"/>
    </font>
    <font>
      <b val="true"/>
      <sz val="14"/>
      <color rgb="FFFF0000"/>
      <name val="Arial"/>
      <family val="2"/>
      <charset val="1"/>
    </font>
    <font>
      <b val="true"/>
      <sz val="15"/>
      <name val="Arial"/>
      <family val="2"/>
      <charset val="1"/>
    </font>
    <font>
      <b val="true"/>
      <sz val="16"/>
      <color rgb="FFFF0000"/>
      <name val="Arial"/>
      <family val="2"/>
      <charset val="1"/>
    </font>
    <font>
      <sz val="14"/>
      <name val="Calibri"/>
      <family val="2"/>
      <charset val="1"/>
    </font>
    <font>
      <sz val="14"/>
      <color rgb="FFFF0000"/>
      <name val="Calibri"/>
      <family val="2"/>
      <charset val="1"/>
    </font>
    <font>
      <sz val="11"/>
      <color rgb="FFA6A6A6"/>
      <name val="Calibri"/>
      <family val="2"/>
      <charset val="1"/>
    </font>
    <font>
      <sz val="12"/>
      <name val="Arial Black"/>
      <family val="2"/>
      <charset val="1"/>
    </font>
    <font>
      <sz val="12"/>
      <name val="Arial"/>
      <family val="2"/>
      <charset val="1"/>
    </font>
    <font>
      <b val="true"/>
      <sz val="13"/>
      <name val="Arial Black"/>
      <family val="2"/>
      <charset val="1"/>
    </font>
    <font>
      <b val="true"/>
      <sz val="20"/>
      <name val="Arial"/>
      <family val="2"/>
      <charset val="1"/>
    </font>
    <font>
      <b val="true"/>
      <sz val="12"/>
      <name val="Arial Black"/>
      <family val="2"/>
      <charset val="1"/>
    </font>
    <font>
      <sz val="10"/>
      <color rgb="FFFFFFFF"/>
      <name val="Arial"/>
      <family val="2"/>
      <charset val="1"/>
    </font>
    <font>
      <sz val="14"/>
      <color rgb="FF000000"/>
      <name val="Arial"/>
      <family val="2"/>
      <charset val="1"/>
    </font>
    <font>
      <sz val="14"/>
      <color rgb="FF000000"/>
      <name val="Calibri"/>
      <family val="2"/>
      <charset val="1"/>
    </font>
    <font>
      <sz val="12"/>
      <color rgb="FFFF0000"/>
      <name val="Arial"/>
      <family val="2"/>
      <charset val="1"/>
    </font>
    <font>
      <sz val="12"/>
      <color rgb="FF000000"/>
      <name val="Arial"/>
      <family val="2"/>
      <charset val="1"/>
    </font>
    <font>
      <sz val="12"/>
      <name val="Calibri"/>
      <family val="2"/>
      <charset val="1"/>
    </font>
  </fonts>
  <fills count="8">
    <fill>
      <patternFill patternType="none"/>
    </fill>
    <fill>
      <patternFill patternType="gray125"/>
    </fill>
    <fill>
      <patternFill patternType="solid">
        <fgColor rgb="FF93CDDD"/>
        <bgColor rgb="FFBFBFBF"/>
      </patternFill>
    </fill>
    <fill>
      <patternFill patternType="solid">
        <fgColor rgb="FFD9D9D9"/>
        <bgColor rgb="FFC0C0C0"/>
      </patternFill>
    </fill>
    <fill>
      <patternFill patternType="solid">
        <fgColor rgb="FFFFFFFF"/>
        <bgColor rgb="FFFFFFCC"/>
      </patternFill>
    </fill>
    <fill>
      <patternFill patternType="solid">
        <fgColor rgb="FF000000"/>
        <bgColor rgb="FF003300"/>
      </patternFill>
    </fill>
    <fill>
      <patternFill patternType="solid">
        <fgColor rgb="FFBFBFBF"/>
        <bgColor rgb="FFC0C0C0"/>
      </patternFill>
    </fill>
    <fill>
      <patternFill patternType="solid">
        <fgColor rgb="FFC0C0C0"/>
        <bgColor rgb="FFBFBFBF"/>
      </patternFill>
    </fill>
  </fills>
  <borders count="38">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top style="thin"/>
      <bottom style="thin"/>
      <diagonal/>
    </border>
    <border diagonalUp="false" diagonalDown="false">
      <left/>
      <right style="thin"/>
      <top/>
      <bottom style="thin"/>
      <diagonal/>
    </border>
    <border diagonalUp="false" diagonalDown="false">
      <left style="thin"/>
      <right style="thin"/>
      <top/>
      <bottom/>
      <diagonal/>
    </border>
    <border diagonalUp="false" diagonalDown="false">
      <left style="thin"/>
      <right/>
      <top/>
      <bottom/>
      <diagonal/>
    </border>
    <border diagonalUp="false" diagonalDown="false">
      <left style="thin">
        <color rgb="FF666699"/>
      </left>
      <right style="thin"/>
      <top style="thin"/>
      <bottom style="thin">
        <color rgb="FF666699"/>
      </bottom>
      <diagonal/>
    </border>
    <border diagonalUp="false" diagonalDown="false">
      <left style="thin">
        <color rgb="FF666699"/>
      </left>
      <right/>
      <top/>
      <bottom style="thin">
        <color rgb="FF666699"/>
      </bottom>
      <diagonal/>
    </border>
    <border diagonalUp="false" diagonalDown="false">
      <left/>
      <right style="thin"/>
      <top/>
      <bottom style="thin">
        <color rgb="FF666699"/>
      </bottom>
      <diagonal/>
    </border>
    <border diagonalUp="false" diagonalDown="false">
      <left style="thin"/>
      <right style="thin"/>
      <top/>
      <bottom style="thin"/>
      <diagonal/>
    </border>
    <border diagonalUp="false" diagonalDown="false">
      <left style="thin">
        <color rgb="FF666699"/>
      </left>
      <right style="thin"/>
      <top style="thin">
        <color rgb="FF666699"/>
      </top>
      <bottom style="thin"/>
      <diagonal/>
    </border>
    <border diagonalUp="false" diagonalDown="false">
      <left style="thin"/>
      <right style="thin"/>
      <top style="thin"/>
      <bottom/>
      <diagonal/>
    </border>
    <border diagonalUp="false" diagonalDown="false">
      <left style="thin">
        <color rgb="FF666699"/>
      </left>
      <right style="thin"/>
      <top style="thin">
        <color rgb="FF666699"/>
      </top>
      <bottom style="thin">
        <color rgb="FF666699"/>
      </bottom>
      <diagonal/>
    </border>
    <border diagonalUp="false" diagonalDown="false">
      <left style="thin">
        <color rgb="FF666699"/>
      </left>
      <right/>
      <top style="thin">
        <color rgb="FF666699"/>
      </top>
      <bottom/>
      <diagonal/>
    </border>
    <border diagonalUp="false" diagonalDown="false">
      <left/>
      <right style="thin"/>
      <top style="thin">
        <color rgb="FF666699"/>
      </top>
      <bottom/>
      <diagonal/>
    </border>
    <border diagonalUp="false" diagonalDown="false">
      <left/>
      <right style="thin"/>
      <top style="thin">
        <color rgb="FF666699"/>
      </top>
      <bottom style="thin"/>
      <diagonal/>
    </border>
    <border diagonalUp="false" diagonalDown="false">
      <left/>
      <right/>
      <top style="thin"/>
      <bottom/>
      <diagonal/>
    </border>
    <border diagonalUp="false" diagonalDown="false">
      <left style="thin"/>
      <right/>
      <top style="thin"/>
      <bottom/>
      <diagonal/>
    </border>
    <border diagonalUp="false" diagonalDown="false">
      <left/>
      <right style="thin"/>
      <top/>
      <bottom/>
      <diagonal/>
    </border>
    <border diagonalUp="false" diagonalDown="false">
      <left style="thin"/>
      <right/>
      <top/>
      <bottom style="thin"/>
      <diagonal/>
    </border>
    <border diagonalUp="false" diagonalDown="false">
      <left/>
      <right/>
      <top/>
      <bottom style="thin"/>
      <diagonal/>
    </border>
    <border diagonalUp="false" diagonalDown="false">
      <left/>
      <right style="thin"/>
      <top style="thin"/>
      <bottom style="thin"/>
      <diagonal/>
    </border>
    <border diagonalUp="false" diagonalDown="false">
      <left style="double"/>
      <right style="double"/>
      <top style="double"/>
      <bottom style="double"/>
      <diagonal/>
    </border>
    <border diagonalUp="false" diagonalDown="false">
      <left style="medium"/>
      <right style="medium"/>
      <top style="medium"/>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style="medium"/>
      <top/>
      <bottom/>
      <diagonal/>
    </border>
    <border diagonalUp="false" diagonalDown="false">
      <left/>
      <right style="medium"/>
      <top/>
      <bottom/>
      <diagonal/>
    </border>
    <border diagonalUp="false" diagonalDown="false">
      <left style="thin"/>
      <right style="medium"/>
      <top style="thin"/>
      <bottom style="thin"/>
      <diagonal/>
    </border>
    <border diagonalUp="false" diagonalDown="false">
      <left style="medium"/>
      <right style="medium"/>
      <top style="thin"/>
      <bottom style="thin"/>
      <diagonal/>
    </border>
    <border diagonalUp="false" diagonalDown="false">
      <left style="medium"/>
      <right style="thin"/>
      <top style="thin"/>
      <bottom style="thin"/>
      <diagonal/>
    </border>
    <border diagonalUp="false" diagonalDown="false">
      <left style="medium"/>
      <right style="medium"/>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medium"/>
      <bottom/>
      <diagonal/>
    </border>
    <border diagonalUp="false" diagonalDown="false">
      <left style="medium"/>
      <right/>
      <top/>
      <bottom/>
      <diagonal/>
    </border>
    <border diagonalUp="false" diagonalDown="false">
      <left style="medium"/>
      <right/>
      <top/>
      <bottom style="medium"/>
      <diagonal/>
    </border>
  </borders>
  <cellStyleXfs count="28">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42" fontId="1" fillId="0" borderId="0" applyFont="true" applyBorder="false" applyAlignment="false" applyProtection="false"/>
    <xf numFmtId="9" fontId="1" fillId="0" borderId="0" applyFont="true" applyBorder="false" applyAlignment="false" applyProtection="false"/>
    <xf numFmtId="165"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6"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xf numFmtId="167" fontId="0" fillId="0" borderId="0" applyFont="true" applyBorder="false" applyAlignment="true" applyProtection="false">
      <alignment horizontal="general" vertical="bottom" textRotation="0" wrapText="false" indent="0" shrinkToFit="false"/>
    </xf>
    <xf numFmtId="167" fontId="0" fillId="0" borderId="0" applyFont="true" applyBorder="false" applyAlignment="true" applyProtection="false">
      <alignment horizontal="general" vertical="bottom" textRotation="0" wrapText="false" indent="0" shrinkToFit="false"/>
    </xf>
    <xf numFmtId="164" fontId="0" fillId="0" borderId="0" applyFont="true" applyBorder="true" applyAlignment="true" applyProtection="true">
      <alignment horizontal="general" vertical="bottom" textRotation="0" wrapText="false" indent="0" shrinkToFit="false"/>
      <protection locked="true" hidden="false"/>
    </xf>
  </cellStyleXfs>
  <cellXfs count="37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true">
      <alignment horizontal="general" vertical="bottom" textRotation="0" wrapText="false" indent="0" shrinkToFit="false"/>
      <protection locked="false" hidden="false"/>
    </xf>
    <xf numFmtId="168" fontId="4" fillId="0" borderId="0" xfId="0" applyFont="true" applyBorder="false" applyAlignment="false" applyProtection="true">
      <alignment horizontal="general" vertical="bottom" textRotation="0" wrapText="false" indent="0" shrinkToFit="false"/>
      <protection locked="false" hidden="false"/>
    </xf>
    <xf numFmtId="168" fontId="5" fillId="0" borderId="0" xfId="0" applyFont="true" applyBorder="false" applyAlignment="false" applyProtection="true">
      <alignment horizontal="general" vertical="bottom" textRotation="0" wrapText="false" indent="0" shrinkToFit="false"/>
      <protection locked="false" hidden="false"/>
    </xf>
    <xf numFmtId="164" fontId="5" fillId="0" borderId="0" xfId="0" applyFont="true" applyBorder="false" applyAlignment="false" applyProtection="true">
      <alignment horizontal="general" vertical="bottom" textRotation="0" wrapText="false" indent="0" shrinkToFit="false"/>
      <protection locked="false" hidden="false"/>
    </xf>
    <xf numFmtId="169" fontId="4" fillId="0" borderId="0" xfId="0" applyFont="true" applyBorder="false" applyAlignment="false" applyProtection="true">
      <alignment horizontal="general" vertical="bottom" textRotation="0" wrapText="false" indent="0" shrinkToFit="false"/>
      <protection locked="false" hidden="false"/>
    </xf>
    <xf numFmtId="170" fontId="4" fillId="0" borderId="0" xfId="0" applyFont="true" applyBorder="false" applyAlignment="true" applyProtection="true">
      <alignment horizontal="left" vertical="bottom" textRotation="0" wrapText="false" indent="0" shrinkToFit="false"/>
      <protection locked="false" hidden="false"/>
    </xf>
    <xf numFmtId="168" fontId="6" fillId="0" borderId="0" xfId="0" applyFont="true" applyBorder="false" applyAlignment="false" applyProtection="true">
      <alignment horizontal="general" vertical="bottom" textRotation="0" wrapText="false" indent="0" shrinkToFit="false"/>
      <protection locked="false" hidden="false"/>
    </xf>
    <xf numFmtId="164" fontId="6" fillId="0" borderId="0" xfId="0" applyFont="true" applyBorder="false" applyAlignment="false" applyProtection="true">
      <alignment horizontal="general" vertical="bottom" textRotation="0" wrapText="false" indent="0" shrinkToFit="false"/>
      <protection locked="false" hidden="false"/>
    </xf>
    <xf numFmtId="168" fontId="7" fillId="0" borderId="0" xfId="0" applyFont="true" applyBorder="false" applyAlignment="false" applyProtection="true">
      <alignment horizontal="general" vertical="bottom" textRotation="0" wrapText="false" indent="0" shrinkToFit="false"/>
      <protection locked="false" hidden="false"/>
    </xf>
    <xf numFmtId="164" fontId="7" fillId="0" borderId="0" xfId="0" applyFont="true" applyBorder="false" applyAlignment="false" applyProtection="true">
      <alignment horizontal="general" vertical="bottom" textRotation="0" wrapText="false" indent="0" shrinkToFit="false"/>
      <protection locked="false" hidden="false"/>
    </xf>
    <xf numFmtId="164" fontId="0" fillId="0" borderId="0" xfId="0" applyFont="false" applyBorder="false" applyAlignment="false" applyProtection="true">
      <alignment horizontal="general" vertical="bottom" textRotation="0" wrapText="false" indent="0" shrinkToFit="false"/>
      <protection locked="false" hidden="false"/>
    </xf>
    <xf numFmtId="168" fontId="7" fillId="2" borderId="0" xfId="0" applyFont="true" applyBorder="false" applyAlignment="false" applyProtection="true">
      <alignment horizontal="general" vertical="bottom" textRotation="0" wrapText="false" indent="0" shrinkToFit="false"/>
      <protection locked="false" hidden="false"/>
    </xf>
    <xf numFmtId="164" fontId="7" fillId="2" borderId="0" xfId="0" applyFont="true" applyBorder="false" applyAlignment="false" applyProtection="true">
      <alignment horizontal="general" vertical="bottom" textRotation="0" wrapText="false" indent="0" shrinkToFit="false"/>
      <protection locked="false" hidden="false"/>
    </xf>
    <xf numFmtId="164" fontId="4" fillId="2" borderId="0" xfId="0" applyFont="true" applyBorder="false" applyAlignment="false" applyProtection="true">
      <alignment horizontal="general" vertical="bottom" textRotation="0" wrapText="false" indent="0" shrinkToFit="false"/>
      <protection locked="false" hidden="false"/>
    </xf>
    <xf numFmtId="168" fontId="0" fillId="2" borderId="1" xfId="0" applyFont="true" applyBorder="true" applyAlignment="true" applyProtection="true">
      <alignment horizontal="center" vertical="center" textRotation="0" wrapText="true" indent="0" shrinkToFit="false"/>
      <protection locked="false" hidden="false"/>
    </xf>
    <xf numFmtId="164" fontId="0" fillId="2" borderId="1" xfId="0" applyFont="true" applyBorder="true" applyAlignment="true" applyProtection="true">
      <alignment horizontal="center" vertical="center" textRotation="0" wrapText="false" indent="0" shrinkToFit="false"/>
      <protection locked="false" hidden="false"/>
    </xf>
    <xf numFmtId="164" fontId="0" fillId="2" borderId="1" xfId="0" applyFont="true" applyBorder="true" applyAlignment="true" applyProtection="true">
      <alignment horizontal="center" vertical="center" textRotation="0" wrapText="true" indent="0" shrinkToFit="false"/>
      <protection locked="false" hidden="false"/>
    </xf>
    <xf numFmtId="171" fontId="7" fillId="0" borderId="2" xfId="0" applyFont="true" applyBorder="true" applyAlignment="false" applyProtection="true">
      <alignment horizontal="general" vertical="bottom" textRotation="0" wrapText="false" indent="0" shrinkToFit="false"/>
      <protection locked="false" hidden="false"/>
    </xf>
    <xf numFmtId="171" fontId="7" fillId="0" borderId="3" xfId="0" applyFont="true" applyBorder="true" applyAlignment="false" applyProtection="true">
      <alignment horizontal="general" vertical="bottom" textRotation="0" wrapText="false" indent="0" shrinkToFit="false"/>
      <protection locked="false" hidden="false"/>
    </xf>
    <xf numFmtId="165" fontId="7" fillId="0" borderId="1" xfId="0" applyFont="true" applyBorder="true" applyAlignment="false" applyProtection="true">
      <alignment horizontal="general" vertical="bottom" textRotation="0" wrapText="false" indent="0" shrinkToFit="false"/>
      <protection locked="false" hidden="false"/>
    </xf>
    <xf numFmtId="165" fontId="7" fillId="3" borderId="1" xfId="0" applyFont="true" applyBorder="true" applyAlignment="false" applyProtection="true">
      <alignment horizontal="general" vertical="bottom" textRotation="0" wrapText="false" indent="0" shrinkToFit="false"/>
      <protection locked="false" hidden="false"/>
    </xf>
    <xf numFmtId="164" fontId="8" fillId="4" borderId="4" xfId="0" applyFont="true" applyBorder="true" applyAlignment="true" applyProtection="true">
      <alignment horizontal="general" vertical="bottom" textRotation="0" wrapText="true" indent="0" shrinkToFit="false" readingOrder="1"/>
      <protection locked="false" hidden="false"/>
    </xf>
    <xf numFmtId="168" fontId="4" fillId="0" borderId="5" xfId="0" applyFont="true" applyBorder="true" applyAlignment="false" applyProtection="true">
      <alignment horizontal="general" vertical="bottom" textRotation="0" wrapText="false" indent="0" shrinkToFit="false"/>
      <protection locked="false" hidden="false"/>
    </xf>
    <xf numFmtId="171" fontId="4" fillId="0" borderId="5" xfId="0" applyFont="true" applyBorder="true" applyAlignment="false" applyProtection="true">
      <alignment horizontal="general" vertical="bottom" textRotation="0" wrapText="false" indent="0" shrinkToFit="false"/>
      <protection locked="false" hidden="false"/>
    </xf>
    <xf numFmtId="164" fontId="4" fillId="0" borderId="5" xfId="0" applyFont="true" applyBorder="true" applyAlignment="false" applyProtection="true">
      <alignment horizontal="general" vertical="bottom" textRotation="0" wrapText="false" indent="0" shrinkToFit="false"/>
      <protection locked="false" hidden="false"/>
    </xf>
    <xf numFmtId="169" fontId="4" fillId="0" borderId="5" xfId="0" applyFont="true" applyBorder="true" applyAlignment="false" applyProtection="true">
      <alignment horizontal="general" vertical="bottom" textRotation="0" wrapText="false" indent="0" shrinkToFit="false"/>
      <protection locked="false" hidden="false"/>
    </xf>
    <xf numFmtId="165" fontId="4" fillId="0" borderId="6" xfId="0" applyFont="true" applyBorder="true" applyAlignment="false" applyProtection="true">
      <alignment horizontal="general" vertical="bottom" textRotation="0" wrapText="false" indent="0" shrinkToFit="false"/>
      <protection locked="false" hidden="false"/>
    </xf>
    <xf numFmtId="165" fontId="4" fillId="0" borderId="5" xfId="0" applyFont="true" applyBorder="true" applyAlignment="false" applyProtection="true">
      <alignment horizontal="general" vertical="bottom" textRotation="0" wrapText="false" indent="0" shrinkToFit="false"/>
      <protection locked="false" hidden="false"/>
    </xf>
    <xf numFmtId="165" fontId="4" fillId="3" borderId="5" xfId="0" applyFont="true" applyBorder="true" applyAlignment="false" applyProtection="true">
      <alignment horizontal="general" vertical="bottom" textRotation="0" wrapText="false" indent="0" shrinkToFit="false"/>
      <protection locked="false" hidden="false"/>
    </xf>
    <xf numFmtId="164" fontId="9" fillId="3" borderId="7" xfId="27" applyFont="true" applyBorder="true" applyAlignment="true" applyProtection="true">
      <alignment horizontal="left" vertical="center" textRotation="0" wrapText="false" indent="0" shrinkToFit="false"/>
      <protection locked="false" hidden="false"/>
    </xf>
    <xf numFmtId="164" fontId="9" fillId="3" borderId="8" xfId="27" applyFont="true" applyBorder="true" applyAlignment="true" applyProtection="true">
      <alignment horizontal="left" vertical="center" textRotation="0" wrapText="false" indent="0" shrinkToFit="false"/>
      <protection locked="false" hidden="false"/>
    </xf>
    <xf numFmtId="164" fontId="9" fillId="3" borderId="9" xfId="27" applyFont="true" applyBorder="true" applyAlignment="true" applyProtection="true">
      <alignment horizontal="left" vertical="center" textRotation="0" wrapText="false" indent="0" shrinkToFit="false"/>
      <protection locked="false" hidden="false"/>
    </xf>
    <xf numFmtId="165" fontId="4" fillId="0" borderId="10" xfId="0" applyFont="true" applyBorder="true" applyAlignment="false" applyProtection="true">
      <alignment horizontal="general" vertical="bottom" textRotation="0" wrapText="false" indent="0" shrinkToFit="false"/>
      <protection locked="false" hidden="false"/>
    </xf>
    <xf numFmtId="164" fontId="9" fillId="3" borderId="11" xfId="27" applyFont="true" applyBorder="true" applyAlignment="true" applyProtection="true">
      <alignment horizontal="left" vertical="center" textRotation="0" wrapText="false" indent="0" shrinkToFit="false"/>
      <protection locked="false" hidden="false"/>
    </xf>
    <xf numFmtId="165" fontId="4" fillId="0" borderId="12" xfId="0" applyFont="true" applyBorder="true" applyAlignment="false" applyProtection="true">
      <alignment horizontal="general" vertical="bottom" textRotation="0" wrapText="false" indent="0" shrinkToFit="false"/>
      <protection locked="false" hidden="false"/>
    </xf>
    <xf numFmtId="164" fontId="9" fillId="3" borderId="13" xfId="27" applyFont="true" applyBorder="true" applyAlignment="true" applyProtection="true">
      <alignment horizontal="left" vertical="center" textRotation="0" wrapText="false" indent="0" shrinkToFit="false"/>
      <protection locked="false" hidden="false"/>
    </xf>
    <xf numFmtId="164" fontId="9" fillId="3" borderId="14" xfId="27" applyFont="true" applyBorder="true" applyAlignment="true" applyProtection="true">
      <alignment horizontal="left" vertical="center" textRotation="0" wrapText="false" indent="0" shrinkToFit="false"/>
      <protection locked="false" hidden="false"/>
    </xf>
    <xf numFmtId="164" fontId="9" fillId="3" borderId="15" xfId="27" applyFont="true" applyBorder="true" applyAlignment="true" applyProtection="true">
      <alignment horizontal="left" vertical="center" textRotation="0" wrapText="false" indent="0" shrinkToFit="false"/>
      <protection locked="false" hidden="false"/>
    </xf>
    <xf numFmtId="168" fontId="7" fillId="0" borderId="2" xfId="0" applyFont="true" applyBorder="true" applyAlignment="false" applyProtection="true">
      <alignment horizontal="general" vertical="bottom" textRotation="0" wrapText="false" indent="0" shrinkToFit="false"/>
      <protection locked="false" hidden="false"/>
    </xf>
    <xf numFmtId="164" fontId="7" fillId="0" borderId="3" xfId="0" applyFont="true" applyBorder="true" applyAlignment="false" applyProtection="true">
      <alignment horizontal="general" vertical="bottom" textRotation="0" wrapText="false" indent="0" shrinkToFit="false"/>
      <protection locked="false" hidden="false"/>
    </xf>
    <xf numFmtId="165" fontId="10" fillId="3" borderId="1" xfId="0" applyFont="true" applyBorder="true" applyAlignment="false" applyProtection="true">
      <alignment horizontal="general" vertical="bottom" textRotation="0" wrapText="false" indent="0" shrinkToFit="false"/>
      <protection locked="false" hidden="false"/>
    </xf>
    <xf numFmtId="164" fontId="4" fillId="4" borderId="16" xfId="0" applyFont="true" applyBorder="true" applyAlignment="false" applyProtection="true">
      <alignment horizontal="general" vertical="bottom" textRotation="0" wrapText="false" indent="0" shrinkToFit="false"/>
      <protection locked="false" hidden="false"/>
    </xf>
    <xf numFmtId="164" fontId="0" fillId="2" borderId="2" xfId="0" applyFont="true" applyBorder="true" applyAlignment="true" applyProtection="true">
      <alignment horizontal="general" vertical="center" textRotation="0" wrapText="false" indent="0" shrinkToFit="false"/>
      <protection locked="false" hidden="false"/>
    </xf>
    <xf numFmtId="168" fontId="7" fillId="0" borderId="3" xfId="0" applyFont="true" applyBorder="true" applyAlignment="false" applyProtection="true">
      <alignment horizontal="general" vertical="bottom" textRotation="0" wrapText="false" indent="0" shrinkToFit="false"/>
      <protection locked="false" hidden="false"/>
    </xf>
    <xf numFmtId="164" fontId="7" fillId="0" borderId="17" xfId="0" applyFont="true" applyBorder="true" applyAlignment="false" applyProtection="true">
      <alignment horizontal="general" vertical="bottom" textRotation="0" wrapText="false" indent="0" shrinkToFit="false"/>
      <protection locked="false" hidden="false"/>
    </xf>
    <xf numFmtId="172" fontId="7" fillId="0" borderId="3" xfId="0" applyFont="true" applyBorder="true" applyAlignment="false" applyProtection="true">
      <alignment horizontal="general" vertical="bottom" textRotation="0" wrapText="false" indent="0" shrinkToFit="false"/>
      <protection locked="false" hidden="false"/>
    </xf>
    <xf numFmtId="173" fontId="7" fillId="0" borderId="3" xfId="0" applyFont="true" applyBorder="true" applyAlignment="false" applyProtection="true">
      <alignment horizontal="general" vertical="bottom" textRotation="0" wrapText="false" indent="0" shrinkToFit="false"/>
      <protection locked="false" hidden="false"/>
    </xf>
    <xf numFmtId="164" fontId="4" fillId="0" borderId="18" xfId="0" applyFont="true" applyBorder="true" applyAlignment="false" applyProtection="true">
      <alignment horizontal="general" vertical="bottom" textRotation="0" wrapText="false" indent="0" shrinkToFit="false"/>
      <protection locked="false" hidden="false"/>
    </xf>
    <xf numFmtId="165" fontId="4" fillId="3" borderId="19" xfId="0" applyFont="true" applyBorder="true" applyAlignment="false" applyProtection="true">
      <alignment horizontal="general" vertical="bottom" textRotation="0" wrapText="false" indent="0" shrinkToFit="false"/>
      <protection locked="false" hidden="false"/>
    </xf>
    <xf numFmtId="164" fontId="4" fillId="0" borderId="6" xfId="0" applyFont="true" applyBorder="true" applyAlignment="false" applyProtection="true">
      <alignment horizontal="general" vertical="bottom" textRotation="0" wrapText="false" indent="0" shrinkToFit="false"/>
      <protection locked="false" hidden="false"/>
    </xf>
    <xf numFmtId="164" fontId="4" fillId="0" borderId="20" xfId="0" applyFont="true" applyBorder="true" applyAlignment="false" applyProtection="true">
      <alignment horizontal="general" vertical="bottom" textRotation="0" wrapText="false" indent="0" shrinkToFit="false"/>
      <protection locked="false" hidden="false"/>
    </xf>
    <xf numFmtId="164" fontId="7" fillId="0" borderId="21" xfId="0" applyFont="true" applyBorder="true" applyAlignment="false" applyProtection="true">
      <alignment horizontal="general" vertical="bottom" textRotation="0" wrapText="false" indent="0" shrinkToFit="false"/>
      <protection locked="false" hidden="false"/>
    </xf>
    <xf numFmtId="165" fontId="11" fillId="0" borderId="1" xfId="0" applyFont="true" applyBorder="true" applyAlignment="false" applyProtection="true">
      <alignment horizontal="general" vertical="bottom" textRotation="0" wrapText="false" indent="0" shrinkToFit="false"/>
      <protection locked="false" hidden="false"/>
    </xf>
    <xf numFmtId="164" fontId="4" fillId="3" borderId="22" xfId="0" applyFont="true" applyBorder="true" applyAlignment="false" applyProtection="true">
      <alignment horizontal="general" vertical="bottom" textRotation="0" wrapText="false" indent="0" shrinkToFit="false"/>
      <protection locked="false" hidden="false"/>
    </xf>
    <xf numFmtId="164" fontId="12" fillId="0" borderId="0" xfId="0" applyFont="true" applyBorder="false" applyAlignment="true" applyProtection="true">
      <alignment horizontal="general" vertical="center" textRotation="0" wrapText="true" indent="0" shrinkToFit="false"/>
      <protection locked="false" hidden="false"/>
    </xf>
    <xf numFmtId="169" fontId="7" fillId="0" borderId="0" xfId="0" applyFont="true" applyBorder="false" applyAlignment="false" applyProtection="true">
      <alignment horizontal="general" vertical="bottom" textRotation="0" wrapText="false" indent="0" shrinkToFit="false"/>
      <protection locked="fals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8" fontId="5"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8" fontId="4" fillId="0" borderId="0" xfId="0" applyFont="true" applyBorder="false" applyAlignment="false" applyProtection="false">
      <alignment horizontal="general" vertical="bottom" textRotation="0" wrapText="false" indent="0" shrinkToFit="false"/>
      <protection locked="true" hidden="false"/>
    </xf>
    <xf numFmtId="168" fontId="4" fillId="3" borderId="0" xfId="0" applyFont="true" applyBorder="false" applyAlignment="false" applyProtection="false">
      <alignment horizontal="general" vertical="bottom" textRotation="0" wrapText="false" indent="0" shrinkToFit="false"/>
      <protection locked="true" hidden="false"/>
    </xf>
    <xf numFmtId="164" fontId="4" fillId="3" borderId="0" xfId="0" applyFont="true" applyBorder="false" applyAlignment="false" applyProtection="false">
      <alignment horizontal="general" vertical="bottom" textRotation="0" wrapText="false" indent="0" shrinkToFit="false"/>
      <protection locked="true" hidden="false"/>
    </xf>
    <xf numFmtId="168" fontId="6" fillId="0" borderId="0" xfId="0" applyFont="true" applyBorder="false" applyAlignment="false" applyProtection="false">
      <alignment horizontal="general"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9" fontId="4" fillId="0" borderId="0" xfId="0" applyFont="true" applyBorder="false" applyAlignment="false" applyProtection="false">
      <alignment horizontal="general" vertical="bottom" textRotation="0" wrapText="false" indent="0" shrinkToFit="false"/>
      <protection locked="true" hidden="false"/>
    </xf>
    <xf numFmtId="170" fontId="4" fillId="0" borderId="0" xfId="0" applyFont="true" applyBorder="false" applyAlignment="true" applyProtection="false">
      <alignment horizontal="left" vertical="bottom" textRotation="0" wrapText="false" indent="0" shrinkToFit="false"/>
      <protection locked="true" hidden="false"/>
    </xf>
    <xf numFmtId="164" fontId="18" fillId="0" borderId="0" xfId="0" applyFont="true" applyBorder="true" applyAlignment="true" applyProtection="false">
      <alignment horizontal="left" vertical="bottom" textRotation="0" wrapText="false" indent="0" shrinkToFit="false"/>
      <protection locked="true" hidden="false"/>
    </xf>
    <xf numFmtId="168" fontId="7" fillId="0" borderId="0" xfId="0" applyFont="true" applyBorder="false" applyAlignment="false" applyProtection="false">
      <alignment horizontal="general" vertical="bottom" textRotation="0" wrapText="false" indent="0" shrinkToFit="false"/>
      <protection locked="true" hidden="false"/>
    </xf>
    <xf numFmtId="164" fontId="18" fillId="0" borderId="0" xfId="0" applyFont="true" applyBorder="false" applyAlignment="true" applyProtection="false">
      <alignment horizontal="general" vertical="top" textRotation="0" wrapText="false" indent="0" shrinkToFit="false"/>
      <protection locked="true" hidden="false"/>
    </xf>
    <xf numFmtId="164" fontId="17" fillId="0" borderId="0" xfId="0" applyFont="true" applyBorder="true" applyAlignment="true" applyProtection="false">
      <alignment horizontal="left" vertical="bottom" textRotation="0" wrapText="false" indent="0" shrinkToFit="false"/>
      <protection locked="true" hidden="false"/>
    </xf>
    <xf numFmtId="164" fontId="4" fillId="2" borderId="12" xfId="0" applyFont="true" applyBorder="true" applyAlignment="true" applyProtection="false">
      <alignment horizontal="center" vertical="center" textRotation="0" wrapText="true" indent="0" shrinkToFit="false"/>
      <protection locked="true" hidden="false"/>
    </xf>
    <xf numFmtId="174" fontId="4" fillId="0" borderId="5" xfId="0" applyFont="true" applyBorder="true" applyAlignment="true" applyProtection="true">
      <alignment horizontal="center" vertical="bottom" textRotation="0" wrapText="false" indent="0" shrinkToFit="false"/>
      <protection locked="false" hidden="false"/>
    </xf>
    <xf numFmtId="175" fontId="4" fillId="0" borderId="5" xfId="0" applyFont="true" applyBorder="true" applyAlignment="true" applyProtection="true">
      <alignment horizontal="center" vertical="bottom" textRotation="0" wrapText="false" indent="0" shrinkToFit="false"/>
      <protection locked="false" hidden="false"/>
    </xf>
    <xf numFmtId="175" fontId="4" fillId="3" borderId="5" xfId="0" applyFont="true" applyBorder="true" applyAlignment="true" applyProtection="false">
      <alignment horizontal="center" vertical="bottom" textRotation="0" wrapText="false" indent="0" shrinkToFit="false"/>
      <protection locked="true" hidden="false"/>
    </xf>
    <xf numFmtId="164" fontId="4" fillId="3" borderId="5" xfId="0" applyFont="true" applyBorder="true" applyAlignment="true" applyProtection="false">
      <alignment horizontal="center" vertical="bottom" textRotation="0" wrapText="false" indent="0" shrinkToFit="false"/>
      <protection locked="true" hidden="false"/>
    </xf>
    <xf numFmtId="174" fontId="4" fillId="3" borderId="5" xfId="0" applyFont="true" applyBorder="true" applyAlignment="true" applyProtection="false">
      <alignment horizontal="center" vertical="bottom" textRotation="0" wrapText="false" indent="0" shrinkToFit="false"/>
      <protection locked="true" hidden="false"/>
    </xf>
    <xf numFmtId="171" fontId="19" fillId="0" borderId="10" xfId="0" applyFont="true" applyBorder="true" applyAlignment="true" applyProtection="false">
      <alignment horizontal="general" vertical="top" textRotation="0" wrapText="true" indent="0" shrinkToFit="false"/>
      <protection locked="true" hidden="false"/>
    </xf>
    <xf numFmtId="174" fontId="21" fillId="3" borderId="10" xfId="0" applyFont="true" applyBorder="true" applyAlignment="true" applyProtection="false">
      <alignment horizontal="center" vertical="center" textRotation="0" wrapText="false" indent="0" shrinkToFit="false"/>
      <protection locked="true" hidden="false"/>
    </xf>
    <xf numFmtId="175" fontId="4" fillId="0" borderId="10" xfId="0" applyFont="true" applyBorder="true" applyAlignment="false" applyProtection="false">
      <alignment horizontal="general" vertical="bottom" textRotation="0" wrapText="false" indent="0" shrinkToFit="false"/>
      <protection locked="true" hidden="false"/>
    </xf>
    <xf numFmtId="164" fontId="4" fillId="0" borderId="10" xfId="0" applyFont="true" applyBorder="tru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left" vertical="bottom" textRotation="0" wrapText="false" indent="0" shrinkToFit="false"/>
      <protection locked="true" hidden="false"/>
    </xf>
    <xf numFmtId="164" fontId="22" fillId="0" borderId="10" xfId="0" applyFont="true" applyBorder="true" applyAlignment="false" applyProtection="false">
      <alignment horizontal="general" vertical="bottom" textRotation="0" wrapText="false" indent="0" shrinkToFit="false"/>
      <protection locked="true" hidden="false"/>
    </xf>
    <xf numFmtId="164" fontId="23" fillId="0" borderId="0" xfId="0" applyFont="true" applyBorder="false" applyAlignment="true" applyProtection="false">
      <alignment horizontal="general" vertical="center" textRotation="0" wrapText="true" indent="0" shrinkToFit="false"/>
      <protection locked="true" hidden="false"/>
    </xf>
    <xf numFmtId="164" fontId="12" fillId="0" borderId="0" xfId="0" applyFont="true" applyBorder="false" applyAlignment="true" applyProtection="false">
      <alignment horizontal="general" vertical="center" textRotation="0" wrapText="true" indent="0" shrinkToFit="false"/>
      <protection locked="true" hidden="false"/>
    </xf>
    <xf numFmtId="164" fontId="8" fillId="0" borderId="17" xfId="0" applyFont="true" applyBorder="true" applyAlignment="true" applyProtection="false">
      <alignment horizontal="left" vertical="top" textRotation="0" wrapText="true" indent="0" shrinkToFit="false"/>
      <protection locked="true" hidden="false"/>
    </xf>
    <xf numFmtId="164" fontId="23" fillId="0" borderId="0" xfId="0" applyFont="true" applyBorder="true" applyAlignment="true" applyProtection="false">
      <alignment horizontal="left" vertical="center" textRotation="0" wrapText="tru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true"/>
    </xf>
    <xf numFmtId="164" fontId="24" fillId="0" borderId="0" xfId="0" applyFont="true" applyBorder="false" applyAlignment="true" applyProtection="true">
      <alignment horizontal="general" vertical="center" textRotation="0" wrapText="false" indent="0" shrinkToFit="false"/>
      <protection locked="true" hidden="true"/>
    </xf>
    <xf numFmtId="164" fontId="0" fillId="0" borderId="0" xfId="0" applyFont="false" applyBorder="false" applyAlignment="true" applyProtection="true">
      <alignment horizontal="general" vertical="center" textRotation="0" wrapText="false" indent="0" shrinkToFit="false"/>
      <protection locked="true" hidden="true"/>
    </xf>
    <xf numFmtId="164" fontId="25" fillId="0" borderId="0" xfId="0" applyFont="true" applyBorder="false" applyAlignment="true" applyProtection="true">
      <alignment horizontal="general" vertical="center" textRotation="0" wrapText="false" indent="0" shrinkToFit="false"/>
      <protection locked="true" hidden="true"/>
    </xf>
    <xf numFmtId="164" fontId="26" fillId="0" borderId="0" xfId="0" applyFont="true" applyBorder="false" applyAlignment="true" applyProtection="true">
      <alignment horizontal="center" vertical="center" textRotation="0" wrapText="false" indent="0" shrinkToFit="false"/>
      <protection locked="true" hidden="true"/>
    </xf>
    <xf numFmtId="164" fontId="26" fillId="0" borderId="0" xfId="0" applyFont="true" applyBorder="false" applyAlignment="true" applyProtection="true">
      <alignment horizontal="right" vertical="center" textRotation="0" wrapText="false" indent="0" shrinkToFit="false"/>
      <protection locked="true" hidden="true"/>
    </xf>
    <xf numFmtId="164" fontId="27" fillId="4" borderId="0" xfId="0" applyFont="true" applyBorder="false" applyAlignment="true" applyProtection="true">
      <alignment horizontal="general" vertical="top" textRotation="0" wrapText="true" indent="0" shrinkToFit="false"/>
      <protection locked="true" hidden="true"/>
    </xf>
    <xf numFmtId="164" fontId="0" fillId="0" borderId="0" xfId="0" applyFont="false" applyBorder="false" applyAlignment="true" applyProtection="true">
      <alignment horizontal="center" vertical="center" textRotation="0" wrapText="false" indent="0" shrinkToFit="false"/>
      <protection locked="true" hidden="true"/>
    </xf>
    <xf numFmtId="164" fontId="28" fillId="0" borderId="0" xfId="0" applyFont="true" applyBorder="false" applyAlignment="true" applyProtection="true">
      <alignment horizontal="general" vertical="center" textRotation="0" wrapText="false" indent="0" shrinkToFit="false"/>
      <protection locked="true" hidden="true"/>
    </xf>
    <xf numFmtId="164" fontId="29" fillId="0" borderId="0" xfId="0" applyFont="true" applyBorder="false" applyAlignment="false" applyProtection="true">
      <alignment horizontal="general" vertical="bottom" textRotation="0" wrapText="false" indent="0" shrinkToFit="false"/>
      <protection locked="true" hidden="true"/>
    </xf>
    <xf numFmtId="164" fontId="30" fillId="0" borderId="0" xfId="0" applyFont="true" applyBorder="false" applyAlignment="true" applyProtection="true">
      <alignment horizontal="general" vertical="center" textRotation="0" wrapText="false" indent="0" shrinkToFit="false"/>
      <protection locked="true" hidden="true"/>
    </xf>
    <xf numFmtId="164" fontId="31" fillId="0" borderId="0" xfId="0" applyFont="true" applyBorder="false" applyAlignment="true" applyProtection="true">
      <alignment horizontal="general" vertical="center" textRotation="0" wrapText="false" indent="0" shrinkToFit="false"/>
      <protection locked="true" hidden="true"/>
    </xf>
    <xf numFmtId="164" fontId="26" fillId="0" borderId="0" xfId="0" applyFont="true" applyBorder="false" applyAlignment="true" applyProtection="true">
      <alignment horizontal="general" vertical="center" textRotation="0" wrapText="false" indent="0" shrinkToFit="false"/>
      <protection locked="true" hidden="true"/>
    </xf>
    <xf numFmtId="164" fontId="32" fillId="0" borderId="0" xfId="0" applyFont="true" applyBorder="false" applyAlignment="true" applyProtection="true">
      <alignment horizontal="center" vertical="center" textRotation="0" wrapText="false" indent="0" shrinkToFit="false"/>
      <protection locked="true" hidden="true"/>
    </xf>
    <xf numFmtId="164" fontId="31" fillId="0" borderId="23" xfId="0" applyFont="true" applyBorder="true" applyAlignment="true" applyProtection="true">
      <alignment horizontal="center" vertical="center" textRotation="0" wrapText="false" indent="0" shrinkToFit="false"/>
      <protection locked="true" hidden="true"/>
    </xf>
    <xf numFmtId="164" fontId="32" fillId="0" borderId="0" xfId="0" applyFont="true" applyBorder="false" applyAlignment="true" applyProtection="true">
      <alignment horizontal="general" vertical="center" textRotation="0" wrapText="false" indent="0" shrinkToFit="false"/>
      <protection locked="true" hidden="true"/>
    </xf>
    <xf numFmtId="164" fontId="26" fillId="0" borderId="0" xfId="0" applyFont="true" applyBorder="false" applyAlignment="true" applyProtection="true">
      <alignment horizontal="left" vertical="center" textRotation="0" wrapText="false" indent="0" shrinkToFit="false"/>
      <protection locked="true" hidden="true"/>
    </xf>
    <xf numFmtId="164" fontId="33" fillId="0" borderId="0" xfId="0" applyFont="true" applyBorder="true" applyAlignment="true" applyProtection="true">
      <alignment horizontal="center" vertical="center" textRotation="0" wrapText="false" indent="0" shrinkToFit="false"/>
      <protection locked="true" hidden="true"/>
    </xf>
    <xf numFmtId="164" fontId="29" fillId="0" borderId="0" xfId="0" applyFont="true" applyBorder="false" applyAlignment="true" applyProtection="true">
      <alignment horizontal="left" vertical="bottom" textRotation="0" wrapText="false" indent="0" shrinkToFit="false"/>
      <protection locked="true" hidden="true"/>
    </xf>
    <xf numFmtId="164" fontId="34" fillId="0" borderId="0" xfId="0" applyFont="true" applyBorder="true" applyAlignment="true" applyProtection="true">
      <alignment horizontal="center" vertical="bottom" textRotation="0" wrapText="false" indent="0" shrinkToFit="false"/>
      <protection locked="true" hidden="true"/>
    </xf>
    <xf numFmtId="164" fontId="35" fillId="0" borderId="24" xfId="0" applyFont="true" applyBorder="true" applyAlignment="true" applyProtection="true">
      <alignment horizontal="general" vertical="center" textRotation="0" wrapText="false" indent="0" shrinkToFit="false"/>
      <protection locked="true" hidden="true"/>
    </xf>
    <xf numFmtId="164" fontId="36" fillId="0" borderId="25" xfId="0" applyFont="true" applyBorder="true" applyAlignment="true" applyProtection="true">
      <alignment horizontal="general" vertical="center" textRotation="0" wrapText="false" indent="0" shrinkToFit="false"/>
      <protection locked="true" hidden="true"/>
    </xf>
    <xf numFmtId="164" fontId="36" fillId="0" borderId="26" xfId="0" applyFont="true" applyBorder="true" applyAlignment="true" applyProtection="true">
      <alignment horizontal="general" vertical="center" textRotation="0" wrapText="false" indent="0" shrinkToFit="false"/>
      <protection locked="true" hidden="true"/>
    </xf>
    <xf numFmtId="164" fontId="36" fillId="0" borderId="0" xfId="0" applyFont="true" applyBorder="false" applyAlignment="true" applyProtection="true">
      <alignment horizontal="general" vertical="center" textRotation="0" wrapText="false" indent="0" shrinkToFit="false"/>
      <protection locked="true" hidden="true"/>
    </xf>
    <xf numFmtId="164" fontId="37" fillId="0" borderId="27" xfId="0" applyFont="true" applyBorder="true" applyAlignment="true" applyProtection="true">
      <alignment horizontal="general" vertical="center" textRotation="0" wrapText="false" indent="0" shrinkToFit="false"/>
      <protection locked="true" hidden="true"/>
    </xf>
    <xf numFmtId="176" fontId="38" fillId="5" borderId="0" xfId="0" applyFont="true" applyBorder="false" applyAlignment="true" applyProtection="true">
      <alignment horizontal="center" vertical="center" textRotation="0" wrapText="false" indent="0" shrinkToFit="false"/>
      <protection locked="true" hidden="true"/>
    </xf>
    <xf numFmtId="164" fontId="39" fillId="0" borderId="1" xfId="0" applyFont="true" applyBorder="true" applyAlignment="true" applyProtection="true">
      <alignment horizontal="left" vertical="center" textRotation="0" wrapText="false" indent="0" shrinkToFit="false"/>
      <protection locked="false" hidden="false"/>
    </xf>
    <xf numFmtId="164" fontId="40" fillId="0" borderId="0" xfId="0" applyFont="true" applyBorder="false" applyAlignment="true" applyProtection="true">
      <alignment horizontal="general" vertical="center" textRotation="0" wrapText="false" indent="0" shrinkToFit="false"/>
      <protection locked="true" hidden="true"/>
    </xf>
    <xf numFmtId="164" fontId="40" fillId="0" borderId="28" xfId="0" applyFont="true" applyBorder="true" applyAlignment="true" applyProtection="true">
      <alignment horizontal="general" vertical="center" textRotation="0" wrapText="false" indent="0" shrinkToFit="false"/>
      <protection locked="true" hidden="true"/>
    </xf>
    <xf numFmtId="164" fontId="31" fillId="0" borderId="27" xfId="0" applyFont="true" applyBorder="true" applyAlignment="true" applyProtection="true">
      <alignment horizontal="general" vertical="center" textRotation="0" wrapText="false" indent="0" shrinkToFit="false"/>
      <protection locked="true" hidden="true"/>
    </xf>
    <xf numFmtId="164" fontId="0" fillId="0" borderId="28" xfId="0" applyFont="false" applyBorder="true" applyAlignment="true" applyProtection="true">
      <alignment horizontal="general" vertical="center" textRotation="0" wrapText="false" indent="0" shrinkToFit="false"/>
      <protection locked="true" hidden="true"/>
    </xf>
    <xf numFmtId="164" fontId="35" fillId="0" borderId="27" xfId="0" applyFont="true" applyBorder="true" applyAlignment="true" applyProtection="true">
      <alignment horizontal="general" vertical="center" textRotation="0" wrapText="false" indent="0" shrinkToFit="false"/>
      <protection locked="true" hidden="true"/>
    </xf>
    <xf numFmtId="164" fontId="36" fillId="0" borderId="28" xfId="0" applyFont="true" applyBorder="true" applyAlignment="true" applyProtection="true">
      <alignment horizontal="general" vertical="center" textRotation="0" wrapText="false" indent="0" shrinkToFit="false"/>
      <protection locked="true" hidden="true"/>
    </xf>
    <xf numFmtId="164" fontId="39" fillId="0" borderId="1" xfId="0" applyFont="true" applyBorder="true" applyAlignment="true" applyProtection="true">
      <alignment horizontal="center" vertical="center" textRotation="0" wrapText="false" indent="0" shrinkToFit="false"/>
      <protection locked="false" hidden="false"/>
    </xf>
    <xf numFmtId="164" fontId="36" fillId="0" borderId="27" xfId="0" applyFont="true" applyBorder="true" applyAlignment="true" applyProtection="true">
      <alignment horizontal="general" vertical="center" textRotation="0" wrapText="false" indent="0" shrinkToFit="false"/>
      <protection locked="true" hidden="true"/>
    </xf>
    <xf numFmtId="164" fontId="40" fillId="0" borderId="27" xfId="0" applyFont="true" applyBorder="true" applyAlignment="true" applyProtection="true">
      <alignment horizontal="general" vertical="center" textRotation="0" wrapText="false" indent="0" shrinkToFit="false"/>
      <protection locked="true" hidden="true"/>
    </xf>
    <xf numFmtId="164" fontId="39" fillId="0" borderId="0" xfId="0" applyFont="true" applyBorder="false" applyAlignment="true" applyProtection="true">
      <alignment horizontal="general" vertical="center" textRotation="0" wrapText="false" indent="0" shrinkToFit="false"/>
      <protection locked="true" hidden="true"/>
    </xf>
    <xf numFmtId="164" fontId="39" fillId="0" borderId="29" xfId="0" applyFont="true" applyBorder="true" applyAlignment="true" applyProtection="true">
      <alignment horizontal="left" vertical="center" textRotation="0" wrapText="false" indent="0" shrinkToFit="false"/>
      <protection locked="false" hidden="false"/>
    </xf>
    <xf numFmtId="164" fontId="39" fillId="0" borderId="30" xfId="0" applyFont="true" applyBorder="true" applyAlignment="true" applyProtection="true">
      <alignment horizontal="center" vertical="center" textRotation="0" wrapText="false" indent="0" shrinkToFit="false"/>
      <protection locked="false" hidden="false"/>
    </xf>
    <xf numFmtId="164" fontId="39" fillId="0" borderId="31" xfId="0" applyFont="true" applyBorder="true" applyAlignment="true" applyProtection="true">
      <alignment horizontal="center" vertical="center" textRotation="0" wrapText="false" indent="0" shrinkToFit="false"/>
      <protection locked="false" hidden="false"/>
    </xf>
    <xf numFmtId="168" fontId="39" fillId="0" borderId="30" xfId="0" applyFont="true" applyBorder="true" applyAlignment="true" applyProtection="true">
      <alignment horizontal="center" vertical="center" textRotation="0" wrapText="false" indent="0" shrinkToFit="false"/>
      <protection locked="false" hidden="false"/>
    </xf>
    <xf numFmtId="164" fontId="39" fillId="0" borderId="28" xfId="0" applyFont="true" applyBorder="true" applyAlignment="true" applyProtection="true">
      <alignment horizontal="general" vertical="center" textRotation="0" wrapText="false" indent="0" shrinkToFit="false"/>
      <protection locked="true" hidden="true"/>
    </xf>
    <xf numFmtId="164" fontId="0" fillId="0" borderId="27" xfId="0" applyFont="false" applyBorder="true" applyAlignment="true" applyProtection="true">
      <alignment horizontal="general" vertical="center" textRotation="0" wrapText="false" indent="0" shrinkToFit="false"/>
      <protection locked="true" hidden="true"/>
    </xf>
    <xf numFmtId="164" fontId="33" fillId="0" borderId="29" xfId="0" applyFont="true" applyBorder="true" applyAlignment="true" applyProtection="true">
      <alignment horizontal="center" vertical="center" textRotation="0" wrapText="false" indent="0" shrinkToFit="false"/>
      <protection locked="false" hidden="false"/>
    </xf>
    <xf numFmtId="177" fontId="39" fillId="0" borderId="31" xfId="0" applyFont="true" applyBorder="true" applyAlignment="true" applyProtection="true">
      <alignment horizontal="center" vertical="center" textRotation="0" wrapText="false" indent="0" shrinkToFit="false"/>
      <protection locked="false" hidden="false"/>
    </xf>
    <xf numFmtId="178" fontId="33" fillId="0" borderId="31" xfId="0" applyFont="true" applyBorder="true" applyAlignment="true" applyProtection="true">
      <alignment horizontal="center" vertical="center" textRotation="0" wrapText="false" indent="0" shrinkToFit="false"/>
      <protection locked="false" hidden="false"/>
    </xf>
    <xf numFmtId="164" fontId="0" fillId="0" borderId="32" xfId="0" applyFont="false" applyBorder="true" applyAlignment="true" applyProtection="true">
      <alignment horizontal="general" vertical="center" textRotation="0" wrapText="false" indent="0" shrinkToFit="false"/>
      <protection locked="true" hidden="true"/>
    </xf>
    <xf numFmtId="164" fontId="0" fillId="0" borderId="33" xfId="0" applyFont="false" applyBorder="true" applyAlignment="true" applyProtection="true">
      <alignment horizontal="general" vertical="center" textRotation="0" wrapText="false" indent="0" shrinkToFit="false"/>
      <protection locked="true" hidden="true"/>
    </xf>
    <xf numFmtId="164" fontId="0" fillId="0" borderId="34" xfId="0" applyFont="false" applyBorder="true" applyAlignment="true" applyProtection="true">
      <alignment horizontal="general" vertical="center" textRotation="0" wrapText="false" indent="0" shrinkToFit="false"/>
      <protection locked="true" hidden="true"/>
    </xf>
    <xf numFmtId="164" fontId="36" fillId="0" borderId="24" xfId="0" applyFont="true" applyBorder="true" applyAlignment="true" applyProtection="true">
      <alignment horizontal="general" vertical="center" textRotation="0" wrapText="false" indent="0" shrinkToFit="false"/>
      <protection locked="true" hidden="true"/>
    </xf>
    <xf numFmtId="176" fontId="39" fillId="0" borderId="1" xfId="0" applyFont="true" applyBorder="true" applyAlignment="true" applyProtection="true">
      <alignment horizontal="center" vertical="center" textRotation="0" wrapText="false" indent="0" shrinkToFit="false"/>
      <protection locked="false" hidden="false"/>
    </xf>
    <xf numFmtId="170" fontId="39" fillId="0" borderId="1" xfId="0" applyFont="true" applyBorder="true" applyAlignment="true" applyProtection="true">
      <alignment horizontal="left" vertical="center" textRotation="0" wrapText="false" indent="0" shrinkToFit="false"/>
      <protection locked="false" hidden="false"/>
    </xf>
    <xf numFmtId="164" fontId="39" fillId="0" borderId="0" xfId="0" applyFont="true" applyBorder="true" applyAlignment="true" applyProtection="true">
      <alignment horizontal="center" vertical="center" textRotation="0" wrapText="false" indent="0" shrinkToFit="false"/>
      <protection locked="true" hidden="true"/>
    </xf>
    <xf numFmtId="176" fontId="38" fillId="0" borderId="0" xfId="0" applyFont="true" applyBorder="false" applyAlignment="true" applyProtection="true">
      <alignment horizontal="center" vertical="center" textRotation="0" wrapText="false" indent="0" shrinkToFit="false"/>
      <protection locked="true" hidden="true"/>
    </xf>
    <xf numFmtId="164" fontId="0" fillId="0" borderId="24" xfId="0" applyFont="false" applyBorder="true" applyAlignment="true" applyProtection="true">
      <alignment horizontal="general" vertical="center" textRotation="0" wrapText="false" indent="0" shrinkToFit="false"/>
      <protection locked="true" hidden="true"/>
    </xf>
    <xf numFmtId="164" fontId="28" fillId="0" borderId="35" xfId="0" applyFont="true" applyBorder="true" applyAlignment="true" applyProtection="true">
      <alignment horizontal="center" vertical="center" textRotation="0" wrapText="true" indent="0" shrinkToFit="false"/>
      <protection locked="true" hidden="true"/>
    </xf>
    <xf numFmtId="164" fontId="9" fillId="0" borderId="25" xfId="0" applyFont="true" applyBorder="true" applyAlignment="true" applyProtection="true">
      <alignment horizontal="general" vertical="center" textRotation="0" wrapText="false" indent="0" shrinkToFit="false"/>
      <protection locked="true" hidden="true"/>
    </xf>
    <xf numFmtId="164" fontId="28" fillId="0" borderId="25" xfId="0" applyFont="true" applyBorder="true" applyAlignment="true" applyProtection="true">
      <alignment horizontal="general" vertical="center" textRotation="0" wrapText="false" indent="0" shrinkToFit="false"/>
      <protection locked="true" hidden="true"/>
    </xf>
    <xf numFmtId="164" fontId="41" fillId="0" borderId="25" xfId="0" applyFont="true" applyBorder="true" applyAlignment="true" applyProtection="true">
      <alignment horizontal="center" vertical="center" textRotation="0" wrapText="false" indent="0" shrinkToFit="false"/>
      <protection locked="true" hidden="true"/>
    </xf>
    <xf numFmtId="164" fontId="42" fillId="0" borderId="25" xfId="0" applyFont="true" applyBorder="true" applyAlignment="true" applyProtection="true">
      <alignment horizontal="general" vertical="center" textRotation="0" wrapText="false" indent="0" shrinkToFit="false"/>
      <protection locked="true" hidden="true"/>
    </xf>
    <xf numFmtId="164" fontId="9" fillId="0" borderId="26" xfId="0" applyFont="true" applyBorder="true" applyAlignment="true" applyProtection="true">
      <alignment horizontal="general" vertical="center" textRotation="0" wrapText="false" indent="0" shrinkToFit="false"/>
      <protection locked="true" hidden="true"/>
    </xf>
    <xf numFmtId="164" fontId="28" fillId="0" borderId="36" xfId="0" applyFont="true" applyBorder="true" applyAlignment="true" applyProtection="true">
      <alignment horizontal="center" vertical="center" textRotation="0" wrapText="true" indent="0" shrinkToFit="false"/>
      <protection locked="true" hidden="true"/>
    </xf>
    <xf numFmtId="164" fontId="43" fillId="5" borderId="0" xfId="0" applyFont="true" applyBorder="false" applyAlignment="true" applyProtection="true">
      <alignment horizontal="left" vertical="center" textRotation="0" wrapText="false" indent="0" shrinkToFit="false"/>
      <protection locked="true" hidden="true"/>
    </xf>
    <xf numFmtId="164" fontId="9" fillId="0" borderId="0" xfId="0" applyFont="true" applyBorder="false" applyAlignment="true" applyProtection="true">
      <alignment horizontal="general" vertical="center" textRotation="0" wrapText="false" indent="0" shrinkToFit="false"/>
      <protection locked="true" hidden="true"/>
    </xf>
    <xf numFmtId="164" fontId="44" fillId="0" borderId="0" xfId="0" applyFont="true" applyBorder="false" applyAlignment="true" applyProtection="true">
      <alignment horizontal="general" vertical="center" textRotation="0" wrapText="false" indent="0" shrinkToFit="false"/>
      <protection locked="true" hidden="true"/>
    </xf>
    <xf numFmtId="164" fontId="45" fillId="0" borderId="0" xfId="0" applyFont="true" applyBorder="false" applyAlignment="true" applyProtection="true">
      <alignment horizontal="right" vertical="center" textRotation="0" wrapText="false" indent="0" shrinkToFit="false"/>
      <protection locked="true" hidden="true"/>
    </xf>
    <xf numFmtId="164" fontId="46" fillId="0" borderId="0" xfId="0" applyFont="true" applyBorder="false" applyAlignment="true" applyProtection="true">
      <alignment horizontal="general" vertical="center" textRotation="0" wrapText="false" indent="0" shrinkToFit="false"/>
      <protection locked="true" hidden="true"/>
    </xf>
    <xf numFmtId="164" fontId="9" fillId="0" borderId="28" xfId="0" applyFont="true" applyBorder="true" applyAlignment="true" applyProtection="true">
      <alignment horizontal="general" vertical="center" textRotation="0" wrapText="false" indent="0" shrinkToFit="false"/>
      <protection locked="true" hidden="true"/>
    </xf>
    <xf numFmtId="164" fontId="47" fillId="0" borderId="0" xfId="0" applyFont="true" applyBorder="false" applyAlignment="true" applyProtection="true">
      <alignment horizontal="general" vertical="center" textRotation="0" wrapText="false" indent="0" shrinkToFit="false"/>
      <protection locked="true" hidden="true"/>
    </xf>
    <xf numFmtId="173" fontId="48" fillId="0" borderId="0" xfId="25" applyFont="true" applyBorder="true" applyAlignment="true" applyProtection="true">
      <alignment horizontal="general" vertical="center" textRotation="0" wrapText="false" indent="0" shrinkToFit="false"/>
      <protection locked="true" hidden="true"/>
    </xf>
    <xf numFmtId="172" fontId="0" fillId="0" borderId="0" xfId="0" applyFont="false" applyBorder="false" applyAlignment="true" applyProtection="true">
      <alignment horizontal="general" vertical="center" textRotation="0" wrapText="false" indent="0" shrinkToFit="false"/>
      <protection locked="true" hidden="true"/>
    </xf>
    <xf numFmtId="164" fontId="42" fillId="0" borderId="0" xfId="0" applyFont="true" applyBorder="false" applyAlignment="true" applyProtection="true">
      <alignment horizontal="general" vertical="center" textRotation="0" wrapText="false" indent="0" shrinkToFit="false"/>
      <protection locked="true" hidden="true"/>
    </xf>
    <xf numFmtId="164" fontId="28" fillId="0" borderId="0" xfId="0" applyFont="true" applyBorder="false" applyAlignment="true" applyProtection="true">
      <alignment horizontal="center" vertical="center" textRotation="0" wrapText="true" indent="0" shrinkToFit="false"/>
      <protection locked="true" hidden="true"/>
    </xf>
    <xf numFmtId="164" fontId="41" fillId="0" borderId="0" xfId="0" applyFont="true" applyBorder="false" applyAlignment="true" applyProtection="true">
      <alignment horizontal="center" vertical="center" textRotation="0" wrapText="false" indent="0" shrinkToFit="false"/>
      <protection locked="true" hidden="true"/>
    </xf>
    <xf numFmtId="164" fontId="43" fillId="0" borderId="0" xfId="0" applyFont="true" applyBorder="false" applyAlignment="true" applyProtection="true">
      <alignment horizontal="left" vertical="center" textRotation="0" wrapText="false" indent="0" shrinkToFit="false"/>
      <protection locked="true" hidden="true"/>
    </xf>
    <xf numFmtId="164" fontId="49" fillId="0" borderId="0" xfId="0" applyFont="true" applyBorder="false" applyAlignment="true" applyProtection="true">
      <alignment horizontal="left" vertical="center" textRotation="0" wrapText="false" indent="0" shrinkToFit="false"/>
      <protection locked="true" hidden="true"/>
    </xf>
    <xf numFmtId="164" fontId="35" fillId="0" borderId="27" xfId="0" applyFont="true" applyBorder="true" applyAlignment="true" applyProtection="true">
      <alignment horizontal="left" vertical="center" textRotation="0" wrapText="false" indent="0" shrinkToFit="false"/>
      <protection locked="true" hidden="true"/>
    </xf>
    <xf numFmtId="164" fontId="50" fillId="0" borderId="36" xfId="0" applyFont="true" applyBorder="true" applyAlignment="true" applyProtection="true">
      <alignment horizontal="center" vertical="center" textRotation="0" wrapText="true" indent="0" shrinkToFit="false"/>
      <protection locked="true" hidden="true"/>
    </xf>
    <xf numFmtId="164" fontId="50" fillId="0" borderId="0" xfId="0" applyFont="true" applyBorder="false" applyAlignment="true" applyProtection="true">
      <alignment horizontal="general" vertical="center" textRotation="0" wrapText="false" indent="0" shrinkToFit="false"/>
      <protection locked="true" hidden="true"/>
    </xf>
    <xf numFmtId="164" fontId="40" fillId="0" borderId="0" xfId="0" applyFont="true" applyBorder="false" applyAlignment="true" applyProtection="true">
      <alignment horizontal="general" vertical="center" textRotation="0" wrapText="true" indent="0" shrinkToFit="false"/>
      <protection locked="true" hidden="true"/>
    </xf>
    <xf numFmtId="168" fontId="38" fillId="5" borderId="36" xfId="0" applyFont="true" applyBorder="true" applyAlignment="true" applyProtection="true">
      <alignment horizontal="center" vertical="center" textRotation="0" wrapText="false" indent="0" shrinkToFit="false"/>
      <protection locked="true" hidden="true"/>
    </xf>
    <xf numFmtId="164" fontId="39" fillId="0" borderId="1" xfId="0" applyFont="true" applyBorder="true" applyAlignment="true" applyProtection="true">
      <alignment horizontal="center" vertical="center" textRotation="0" wrapText="true" indent="0" shrinkToFit="false"/>
      <protection locked="false" hidden="false"/>
    </xf>
    <xf numFmtId="168" fontId="38" fillId="5" borderId="0" xfId="0" applyFont="true" applyBorder="false" applyAlignment="true" applyProtection="true">
      <alignment horizontal="center" vertical="center" textRotation="0" wrapText="false" indent="0" shrinkToFit="false"/>
      <protection locked="true" hidden="true"/>
    </xf>
    <xf numFmtId="168" fontId="38" fillId="5" borderId="0" xfId="0" applyFont="true" applyBorder="false" applyAlignment="true" applyProtection="true">
      <alignment horizontal="center" vertical="center" textRotation="0" wrapText="true" indent="0" shrinkToFit="false"/>
      <protection locked="true" hidden="true"/>
    </xf>
    <xf numFmtId="175" fontId="33" fillId="6" borderId="1" xfId="0" applyFont="true" applyBorder="true" applyAlignment="true" applyProtection="true">
      <alignment horizontal="center" vertical="center" textRotation="0" wrapText="true" indent="0" shrinkToFit="false"/>
      <protection locked="true" hidden="true"/>
    </xf>
    <xf numFmtId="172" fontId="40" fillId="0" borderId="0" xfId="0" applyFont="true" applyBorder="false" applyAlignment="true" applyProtection="true">
      <alignment horizontal="general" vertical="center" textRotation="0" wrapText="true" indent="0" shrinkToFit="false"/>
      <protection locked="true" hidden="true"/>
    </xf>
    <xf numFmtId="174" fontId="39" fillId="6" borderId="1" xfId="17" applyFont="true" applyBorder="true" applyAlignment="true" applyProtection="true">
      <alignment horizontal="center" vertical="center" textRotation="0" wrapText="false" indent="0" shrinkToFit="false"/>
      <protection locked="true" hidden="true"/>
    </xf>
    <xf numFmtId="164" fontId="40" fillId="0" borderId="28" xfId="0" applyFont="true" applyBorder="true" applyAlignment="true" applyProtection="true">
      <alignment horizontal="general" vertical="center" textRotation="0" wrapText="true" indent="0" shrinkToFit="false"/>
      <protection locked="true" hidden="true"/>
    </xf>
    <xf numFmtId="164" fontId="51" fillId="0" borderId="36" xfId="0" applyFont="true" applyBorder="true" applyAlignment="true" applyProtection="true">
      <alignment horizontal="general" vertical="center" textRotation="0" wrapText="true" indent="0" shrinkToFit="false"/>
      <protection locked="true" hidden="true"/>
    </xf>
    <xf numFmtId="164" fontId="51" fillId="0" borderId="0" xfId="0" applyFont="true" applyBorder="false" applyAlignment="true" applyProtection="true">
      <alignment horizontal="general" vertical="center" textRotation="0" wrapText="true" indent="0" shrinkToFit="false"/>
      <protection locked="true" hidden="true"/>
    </xf>
    <xf numFmtId="164" fontId="28" fillId="0" borderId="0" xfId="0" applyFont="true" applyBorder="false" applyAlignment="true" applyProtection="true">
      <alignment horizontal="general" vertical="center" textRotation="0" wrapText="true" indent="0" shrinkToFit="false"/>
      <protection locked="true" hidden="true"/>
    </xf>
    <xf numFmtId="164" fontId="9" fillId="0" borderId="0" xfId="0" applyFont="true" applyBorder="false" applyAlignment="false" applyProtection="true">
      <alignment horizontal="general" vertical="bottom" textRotation="0" wrapText="false" indent="0" shrinkToFit="false"/>
      <protection locked="true" hidden="true"/>
    </xf>
    <xf numFmtId="172" fontId="9" fillId="0" borderId="0" xfId="0" applyFont="true" applyBorder="false" applyAlignment="true" applyProtection="true">
      <alignment horizontal="general" vertical="center" textRotation="0" wrapText="false" indent="0" shrinkToFit="false"/>
      <protection locked="true" hidden="true"/>
    </xf>
    <xf numFmtId="172" fontId="40" fillId="0" borderId="0" xfId="0" applyFont="true" applyBorder="false" applyAlignment="true" applyProtection="true">
      <alignment horizontal="right" vertical="center" textRotation="0" wrapText="false" indent="0" shrinkToFit="false"/>
      <protection locked="true" hidden="true"/>
    </xf>
    <xf numFmtId="164" fontId="35" fillId="0" borderId="27" xfId="0" applyFont="true" applyBorder="true" applyAlignment="true" applyProtection="true">
      <alignment horizontal="justify" vertical="center" textRotation="0" wrapText="true" indent="0" shrinkToFit="false"/>
      <protection locked="true" hidden="true"/>
    </xf>
    <xf numFmtId="175" fontId="52" fillId="0" borderId="0" xfId="0" applyFont="true" applyBorder="true" applyAlignment="true" applyProtection="true">
      <alignment horizontal="center" vertical="bottom" textRotation="0" wrapText="false" indent="0" shrinkToFit="false"/>
      <protection locked="true" hidden="true"/>
    </xf>
    <xf numFmtId="164" fontId="52" fillId="0" borderId="0" xfId="0" applyFont="true" applyBorder="false" applyAlignment="true" applyProtection="true">
      <alignment horizontal="left" vertical="bottom" textRotation="0" wrapText="false" indent="0" shrinkToFit="false"/>
      <protection locked="true" hidden="true"/>
    </xf>
    <xf numFmtId="164" fontId="51" fillId="0" borderId="0" xfId="0" applyFont="true" applyBorder="false" applyAlignment="true" applyProtection="true">
      <alignment horizontal="general" vertical="center" textRotation="0" wrapText="false" indent="0" shrinkToFit="false"/>
      <protection locked="true" hidden="true"/>
    </xf>
    <xf numFmtId="164" fontId="35" fillId="0" borderId="27" xfId="0" applyFont="true" applyBorder="true" applyAlignment="true" applyProtection="true">
      <alignment horizontal="general" vertical="top" textRotation="0" wrapText="false" indent="0" shrinkToFit="false"/>
      <protection locked="true" hidden="true"/>
    </xf>
    <xf numFmtId="164" fontId="33" fillId="0" borderId="0" xfId="0" applyFont="true" applyBorder="false" applyAlignment="true" applyProtection="true">
      <alignment horizontal="center" vertical="bottom" textRotation="0" wrapText="false" indent="0" shrinkToFit="false"/>
      <protection locked="true" hidden="true"/>
    </xf>
    <xf numFmtId="164" fontId="33" fillId="0" borderId="0" xfId="0" applyFont="true" applyBorder="false" applyAlignment="true" applyProtection="true">
      <alignment horizontal="center" vertical="center" textRotation="0" wrapText="false" indent="0" shrinkToFit="false"/>
      <protection locked="true" hidden="true"/>
    </xf>
    <xf numFmtId="164" fontId="53" fillId="0" borderId="0" xfId="0" applyFont="true" applyBorder="false" applyAlignment="true" applyProtection="true">
      <alignment horizontal="general" vertical="center" textRotation="0" wrapText="false" indent="0" shrinkToFit="false"/>
      <protection locked="true" hidden="true"/>
    </xf>
    <xf numFmtId="164" fontId="54" fillId="0" borderId="0" xfId="0" applyFont="true" applyBorder="false" applyAlignment="true" applyProtection="true">
      <alignment horizontal="general" vertical="center" textRotation="0" wrapText="false" indent="0" shrinkToFit="false"/>
      <protection locked="true" hidden="true"/>
    </xf>
    <xf numFmtId="172" fontId="54" fillId="0" borderId="0" xfId="0" applyFont="true" applyBorder="false" applyAlignment="true" applyProtection="true">
      <alignment horizontal="general" vertical="center" textRotation="0" wrapText="false" indent="0" shrinkToFit="false"/>
      <protection locked="true" hidden="true"/>
    </xf>
    <xf numFmtId="164" fontId="41" fillId="0" borderId="0" xfId="0" applyFont="true" applyBorder="false" applyAlignment="true" applyProtection="true">
      <alignment horizontal="general" vertical="center" textRotation="0" wrapText="false" indent="0" shrinkToFit="false"/>
      <protection locked="true" hidden="true"/>
    </xf>
    <xf numFmtId="164" fontId="54" fillId="0" borderId="28" xfId="0" applyFont="true" applyBorder="true" applyAlignment="true" applyProtection="true">
      <alignment horizontal="general" vertical="center" textRotation="0" wrapText="false" indent="0" shrinkToFit="false"/>
      <protection locked="true" hidden="true"/>
    </xf>
    <xf numFmtId="164" fontId="54" fillId="0" borderId="27" xfId="0" applyFont="true" applyBorder="true" applyAlignment="true" applyProtection="true">
      <alignment horizontal="general" vertical="center" textRotation="0" wrapText="false" indent="0" shrinkToFit="false"/>
      <protection locked="true" hidden="true"/>
    </xf>
    <xf numFmtId="164" fontId="55" fillId="0" borderId="0" xfId="0" applyFont="true" applyBorder="false" applyAlignment="false" applyProtection="true">
      <alignment horizontal="general" vertical="bottom" textRotation="0" wrapText="false" indent="0" shrinkToFit="false"/>
      <protection locked="true" hidden="true"/>
    </xf>
    <xf numFmtId="176" fontId="38" fillId="0" borderId="0" xfId="0" applyFont="true" applyBorder="false" applyAlignment="true" applyProtection="true">
      <alignment horizontal="center" vertical="center" textRotation="0" wrapText="true" indent="0" shrinkToFit="false"/>
      <protection locked="true" hidden="true"/>
    </xf>
    <xf numFmtId="164" fontId="43" fillId="5" borderId="0" xfId="0" applyFont="true" applyBorder="false" applyAlignment="true" applyProtection="true">
      <alignment horizontal="general" vertical="center" textRotation="0" wrapText="false" indent="0" shrinkToFit="false"/>
      <protection locked="true" hidden="true"/>
    </xf>
    <xf numFmtId="164" fontId="45" fillId="0" borderId="0" xfId="0" applyFont="true" applyBorder="false" applyAlignment="true" applyProtection="true">
      <alignment horizontal="general" vertical="center" textRotation="0" wrapText="true" indent="0" shrinkToFit="false"/>
      <protection locked="true" hidden="true"/>
    </xf>
    <xf numFmtId="164" fontId="56" fillId="0" borderId="0" xfId="0" applyFont="true" applyBorder="false" applyAlignment="true" applyProtection="true">
      <alignment horizontal="general" vertical="center" textRotation="0" wrapText="true" indent="0" shrinkToFit="false"/>
      <protection locked="true" hidden="true"/>
    </xf>
    <xf numFmtId="176" fontId="57" fillId="0" borderId="0" xfId="0" applyFont="true" applyBorder="false" applyAlignment="true" applyProtection="true">
      <alignment horizontal="center" vertical="center" textRotation="0" wrapText="true" indent="0" shrinkToFit="false"/>
      <protection locked="true" hidden="true"/>
    </xf>
    <xf numFmtId="170" fontId="58" fillId="0" borderId="0" xfId="0" applyFont="true" applyBorder="false" applyAlignment="true" applyProtection="true">
      <alignment horizontal="center" vertical="center" textRotation="0" wrapText="false" indent="0" shrinkToFit="false"/>
      <protection locked="true" hidden="true"/>
    </xf>
    <xf numFmtId="164" fontId="58" fillId="0" borderId="0" xfId="0" applyFont="true" applyBorder="false" applyAlignment="true" applyProtection="true">
      <alignment horizontal="center" vertical="center" textRotation="0" wrapText="false" indent="0" shrinkToFit="false"/>
      <protection locked="true" hidden="true"/>
    </xf>
    <xf numFmtId="175" fontId="44" fillId="0" borderId="0" xfId="0" applyFont="true" applyBorder="true" applyAlignment="true" applyProtection="true">
      <alignment horizontal="center" vertical="center" textRotation="0" wrapText="false" indent="0" shrinkToFit="false"/>
      <protection locked="true" hidden="true"/>
    </xf>
    <xf numFmtId="175" fontId="58" fillId="0" borderId="0" xfId="0" applyFont="true" applyBorder="false" applyAlignment="true" applyProtection="true">
      <alignment horizontal="center" vertical="center" textRotation="0" wrapText="false" indent="0" shrinkToFit="false"/>
      <protection locked="true" hidden="true"/>
    </xf>
    <xf numFmtId="175" fontId="44" fillId="0" borderId="0" xfId="0" applyFont="true" applyBorder="false" applyAlignment="true" applyProtection="true">
      <alignment horizontal="general" vertical="center" textRotation="0" wrapText="false" indent="0" shrinkToFit="false"/>
      <protection locked="true" hidden="true"/>
    </xf>
    <xf numFmtId="175" fontId="46" fillId="0" borderId="0" xfId="0" applyFont="true" applyBorder="false" applyAlignment="true" applyProtection="true">
      <alignment horizontal="general" vertical="center" textRotation="0" wrapText="true" indent="0" shrinkToFit="false"/>
      <protection locked="true" hidden="true"/>
    </xf>
    <xf numFmtId="164" fontId="59" fillId="0" borderId="0" xfId="0" applyFont="true" applyBorder="false" applyAlignment="true" applyProtection="true">
      <alignment horizontal="general" vertical="center" textRotation="0" wrapText="true" indent="0" shrinkToFit="false"/>
      <protection locked="true" hidden="true"/>
    </xf>
    <xf numFmtId="164" fontId="60" fillId="0" borderId="0" xfId="0" applyFont="true" applyBorder="false" applyAlignment="true" applyProtection="true">
      <alignment horizontal="general" vertical="center" textRotation="0" wrapText="true" indent="0" shrinkToFit="false"/>
      <protection locked="true" hidden="true"/>
    </xf>
    <xf numFmtId="164" fontId="12" fillId="0" borderId="0" xfId="0" applyFont="true" applyBorder="false" applyAlignment="false" applyProtection="true">
      <alignment horizontal="general" vertical="bottom" textRotation="0" wrapText="false" indent="0" shrinkToFit="false"/>
      <protection locked="true" hidden="true"/>
    </xf>
    <xf numFmtId="164" fontId="52" fillId="0" borderId="0" xfId="0" applyFont="true" applyBorder="false" applyAlignment="false" applyProtection="true">
      <alignment horizontal="general" vertical="bottom" textRotation="0" wrapText="false" indent="0" shrinkToFit="false"/>
      <protection locked="true" hidden="true"/>
    </xf>
    <xf numFmtId="164" fontId="61" fillId="0" borderId="28" xfId="0" applyFont="true" applyBorder="true" applyAlignment="true" applyProtection="true">
      <alignment horizontal="general" vertical="center" textRotation="0" wrapText="false" indent="0" shrinkToFit="false"/>
      <protection locked="true" hidden="true"/>
    </xf>
    <xf numFmtId="175" fontId="44" fillId="0" borderId="0" xfId="0" applyFont="true" applyBorder="false" applyAlignment="true" applyProtection="true">
      <alignment horizontal="center" vertical="center" textRotation="0" wrapText="false" indent="0" shrinkToFit="false"/>
      <protection locked="true" hidden="true"/>
    </xf>
    <xf numFmtId="164" fontId="46" fillId="0" borderId="0" xfId="0" applyFont="true" applyBorder="false" applyAlignment="true" applyProtection="true">
      <alignment horizontal="general" vertical="center" textRotation="0" wrapText="true" indent="0" shrinkToFit="false"/>
      <protection locked="true" hidden="true"/>
    </xf>
    <xf numFmtId="164" fontId="52" fillId="0" borderId="0" xfId="0" applyFont="true" applyBorder="true" applyAlignment="true" applyProtection="true">
      <alignment horizontal="center" vertical="bottom" textRotation="0" wrapText="false" indent="0" shrinkToFit="false"/>
      <protection locked="true" hidden="true"/>
    </xf>
    <xf numFmtId="164" fontId="62" fillId="0" borderId="0" xfId="0" applyFont="true" applyBorder="false" applyAlignment="true" applyProtection="true">
      <alignment horizontal="left" vertical="bottom" textRotation="0" wrapText="false" indent="0" shrinkToFit="false"/>
      <protection locked="true" hidden="true"/>
    </xf>
    <xf numFmtId="164" fontId="63" fillId="0" borderId="0" xfId="0" applyFont="true" applyBorder="false" applyAlignment="true" applyProtection="true">
      <alignment horizontal="center" vertical="center" textRotation="0" wrapText="true" indent="0" shrinkToFit="false"/>
      <protection locked="true" hidden="true"/>
    </xf>
    <xf numFmtId="170" fontId="33" fillId="0" borderId="0" xfId="0" applyFont="true" applyBorder="false" applyAlignment="true" applyProtection="true">
      <alignment horizontal="center" vertical="center" textRotation="0" wrapText="false" indent="0" shrinkToFit="false"/>
      <protection locked="true" hidden="true"/>
    </xf>
    <xf numFmtId="164" fontId="0" fillId="0" borderId="27" xfId="0" applyFont="false" applyBorder="true" applyAlignment="false" applyProtection="true">
      <alignment horizontal="general" vertical="bottom" textRotation="0" wrapText="false" indent="0" shrinkToFit="false"/>
      <protection locked="true" hidden="true"/>
    </xf>
    <xf numFmtId="164" fontId="0" fillId="0" borderId="36" xfId="0" applyFont="false" applyBorder="true" applyAlignment="false" applyProtection="true">
      <alignment horizontal="general" vertical="bottom" textRotation="0" wrapText="false" indent="0" shrinkToFit="false"/>
      <protection locked="true" hidden="true"/>
    </xf>
    <xf numFmtId="164" fontId="0" fillId="0" borderId="28" xfId="0" applyFont="false" applyBorder="true" applyAlignment="false" applyProtection="true">
      <alignment horizontal="general" vertical="bottom" textRotation="0" wrapText="false" indent="0" shrinkToFit="false"/>
      <protection locked="true" hidden="true"/>
    </xf>
    <xf numFmtId="164" fontId="55" fillId="0" borderId="36" xfId="0" applyFont="true" applyBorder="true" applyAlignment="false" applyProtection="true">
      <alignment horizontal="general" vertical="bottom" textRotation="0" wrapText="false" indent="0" shrinkToFit="false"/>
      <protection locked="true" hidden="true"/>
    </xf>
    <xf numFmtId="176" fontId="38" fillId="0" borderId="36" xfId="0" applyFont="true" applyBorder="true" applyAlignment="true" applyProtection="true">
      <alignment horizontal="center" vertical="center" textRotation="0" wrapText="true" indent="0" shrinkToFit="false"/>
      <protection locked="true" hidden="true"/>
    </xf>
    <xf numFmtId="164" fontId="43" fillId="5" borderId="0" xfId="0" applyFont="true" applyBorder="true" applyAlignment="true" applyProtection="true">
      <alignment horizontal="left" vertical="center" textRotation="0" wrapText="false" indent="0" shrinkToFit="false"/>
      <protection locked="true" hidden="true"/>
    </xf>
    <xf numFmtId="164" fontId="45" fillId="0" borderId="0" xfId="0" applyFont="true" applyBorder="false" applyAlignment="true" applyProtection="true">
      <alignment horizontal="center" vertical="center" textRotation="0" wrapText="true" indent="0" shrinkToFit="false"/>
      <protection locked="true" hidden="true"/>
    </xf>
    <xf numFmtId="166" fontId="39" fillId="0" borderId="0" xfId="23" applyFont="true" applyBorder="true" applyAlignment="true" applyProtection="true">
      <alignment horizontal="center" vertical="center" textRotation="0" wrapText="false" indent="0" shrinkToFit="false"/>
      <protection locked="true" hidden="true"/>
    </xf>
    <xf numFmtId="176" fontId="38" fillId="0" borderId="37" xfId="0" applyFont="true" applyBorder="true" applyAlignment="true" applyProtection="true">
      <alignment horizontal="center" vertical="center" textRotation="0" wrapText="true" indent="0" shrinkToFit="false"/>
      <protection locked="true" hidden="true"/>
    </xf>
    <xf numFmtId="170" fontId="33" fillId="0" borderId="33" xfId="0" applyFont="true" applyBorder="true" applyAlignment="true" applyProtection="true">
      <alignment horizontal="center" vertical="center" textRotation="0" wrapText="false" indent="0" shrinkToFit="false"/>
      <protection locked="true" hidden="true"/>
    </xf>
    <xf numFmtId="164" fontId="33" fillId="0" borderId="33" xfId="0" applyFont="true" applyBorder="true" applyAlignment="true" applyProtection="true">
      <alignment horizontal="center" vertical="center" textRotation="0" wrapText="false" indent="0" shrinkToFit="false"/>
      <protection locked="true" hidden="true"/>
    </xf>
    <xf numFmtId="176" fontId="38" fillId="0" borderId="33" xfId="0" applyFont="true" applyBorder="true" applyAlignment="true" applyProtection="true">
      <alignment horizontal="center" vertical="center" textRotation="0" wrapText="true" indent="0" shrinkToFit="false"/>
      <protection locked="true" hidden="true"/>
    </xf>
    <xf numFmtId="164" fontId="54" fillId="0" borderId="33" xfId="0" applyFont="true" applyBorder="true" applyAlignment="true" applyProtection="true">
      <alignment horizontal="general" vertical="center" textRotation="0" wrapText="false" indent="0" shrinkToFit="false"/>
      <protection locked="true" hidden="true"/>
    </xf>
    <xf numFmtId="164" fontId="45" fillId="0" borderId="33" xfId="0" applyFont="true" applyBorder="true" applyAlignment="true" applyProtection="true">
      <alignment horizontal="center" vertical="center" textRotation="0" wrapText="true" indent="0" shrinkToFit="false"/>
      <protection locked="true" hidden="true"/>
    </xf>
    <xf numFmtId="172" fontId="54" fillId="0" borderId="33" xfId="0" applyFont="true" applyBorder="true" applyAlignment="false" applyProtection="true">
      <alignment horizontal="general" vertical="bottom" textRotation="0" wrapText="false" indent="0" shrinkToFit="false"/>
      <protection locked="true" hidden="true"/>
    </xf>
    <xf numFmtId="172" fontId="40" fillId="0" borderId="33" xfId="0" applyFont="true" applyBorder="true" applyAlignment="true" applyProtection="true">
      <alignment horizontal="right" vertical="center" textRotation="0" wrapText="false" indent="0" shrinkToFit="false"/>
      <protection locked="true" hidden="true"/>
    </xf>
    <xf numFmtId="172" fontId="9" fillId="0" borderId="33" xfId="0" applyFont="true" applyBorder="true" applyAlignment="true" applyProtection="true">
      <alignment horizontal="general" vertical="center" textRotation="0" wrapText="false" indent="0" shrinkToFit="false"/>
      <protection locked="true" hidden="true"/>
    </xf>
    <xf numFmtId="164" fontId="54" fillId="0" borderId="34" xfId="0" applyFont="true" applyBorder="true" applyAlignment="true" applyProtection="true">
      <alignment horizontal="general" vertical="center" textRotation="0" wrapText="false" indent="0" shrinkToFit="false"/>
      <protection locked="true" hidden="true"/>
    </xf>
    <xf numFmtId="164" fontId="12" fillId="0" borderId="0" xfId="0" applyFont="true" applyBorder="false" applyAlignment="true" applyProtection="true">
      <alignment horizontal="general" vertical="center" textRotation="0" wrapText="false" indent="0" shrinkToFit="false"/>
      <protection locked="true" hidden="true"/>
    </xf>
    <xf numFmtId="164" fontId="43" fillId="0" borderId="0" xfId="0" applyFont="true" applyBorder="false" applyAlignment="true" applyProtection="true">
      <alignment horizontal="center" vertical="center" textRotation="0" wrapText="false" indent="0" shrinkToFit="false"/>
      <protection locked="true" hidden="true"/>
    </xf>
    <xf numFmtId="164" fontId="0" fillId="0" borderId="36" xfId="0" applyFont="false" applyBorder="true" applyAlignment="true" applyProtection="true">
      <alignment horizontal="general" vertical="center" textRotation="0" wrapText="false" indent="0" shrinkToFit="false"/>
      <protection locked="true" hidden="true"/>
    </xf>
    <xf numFmtId="164" fontId="35" fillId="0" borderId="27" xfId="0" applyFont="true" applyBorder="true" applyAlignment="true" applyProtection="true">
      <alignment horizontal="justify" vertical="top" textRotation="0" wrapText="true" indent="0" shrinkToFit="false"/>
      <protection locked="true" hidden="true"/>
    </xf>
    <xf numFmtId="164" fontId="0" fillId="5" borderId="0" xfId="0" applyFont="false" applyBorder="false" applyAlignment="true" applyProtection="true">
      <alignment horizontal="general" vertical="center" textRotation="0" wrapText="false" indent="0" shrinkToFit="false"/>
      <protection locked="true" hidden="true"/>
    </xf>
    <xf numFmtId="164" fontId="47" fillId="0" borderId="0" xfId="0" applyFont="true" applyBorder="false" applyAlignment="true" applyProtection="true">
      <alignment horizontal="left" vertical="center" textRotation="0" wrapText="false" indent="0" shrinkToFit="false"/>
      <protection locked="true" hidden="true"/>
    </xf>
    <xf numFmtId="164" fontId="0" fillId="0" borderId="0" xfId="0" applyFont="false" applyBorder="false" applyAlignment="true" applyProtection="true">
      <alignment horizontal="left" vertical="center" textRotation="0" wrapText="false" indent="0" shrinkToFit="false"/>
      <protection locked="true" hidden="true"/>
    </xf>
    <xf numFmtId="165" fontId="39" fillId="3" borderId="1" xfId="17" applyFont="true" applyBorder="true" applyAlignment="true" applyProtection="true">
      <alignment horizontal="center" vertical="bottom" textRotation="0" wrapText="true" indent="0" shrinkToFit="false"/>
      <protection locked="true" hidden="true"/>
    </xf>
    <xf numFmtId="165" fontId="62" fillId="0" borderId="0" xfId="0" applyFont="true" applyBorder="true" applyAlignment="true" applyProtection="true">
      <alignment horizontal="left" vertical="bottom" textRotation="0" wrapText="true" indent="0" shrinkToFit="false"/>
      <protection locked="true" hidden="true"/>
    </xf>
    <xf numFmtId="166" fontId="0" fillId="0" borderId="0" xfId="23" applyFont="false" applyBorder="true" applyAlignment="true" applyProtection="true">
      <alignment horizontal="center" vertical="bottom" textRotation="0" wrapText="false" indent="0" shrinkToFit="false"/>
      <protection locked="true" hidden="true"/>
    </xf>
    <xf numFmtId="166" fontId="64" fillId="0" borderId="0" xfId="23" applyFont="true" applyBorder="true" applyAlignment="true" applyProtection="true">
      <alignment horizontal="center" vertical="bottom" textRotation="0" wrapText="false" indent="0" shrinkToFit="false"/>
      <protection locked="true" hidden="true"/>
    </xf>
    <xf numFmtId="166" fontId="48" fillId="0" borderId="3" xfId="23" applyFont="true" applyBorder="true" applyAlignment="true" applyProtection="true">
      <alignment horizontal="center" vertical="bottom" textRotation="0" wrapText="false" indent="0" shrinkToFit="false"/>
      <protection locked="true" hidden="true"/>
    </xf>
    <xf numFmtId="165" fontId="39" fillId="0" borderId="0" xfId="17" applyFont="true" applyBorder="true" applyAlignment="true" applyProtection="true">
      <alignment horizontal="center" vertical="bottom" textRotation="0" wrapText="true" indent="0" shrinkToFit="false"/>
      <protection locked="true" hidden="true"/>
    </xf>
    <xf numFmtId="179" fontId="62" fillId="0" borderId="0" xfId="0" applyFont="true" applyBorder="true" applyAlignment="true" applyProtection="true">
      <alignment horizontal="right" vertical="bottom" textRotation="0" wrapText="false" indent="1" shrinkToFit="false"/>
      <protection locked="true" hidden="true"/>
    </xf>
    <xf numFmtId="164" fontId="62" fillId="0" borderId="0" xfId="0" applyFont="true" applyBorder="false" applyAlignment="false" applyProtection="true">
      <alignment horizontal="general" vertical="bottom" textRotation="0" wrapText="false" indent="0" shrinkToFit="false"/>
      <protection locked="true" hidden="true"/>
    </xf>
    <xf numFmtId="164" fontId="45" fillId="0" borderId="0" xfId="0" applyFont="true" applyBorder="false" applyAlignment="false" applyProtection="true">
      <alignment horizontal="general" vertical="bottom" textRotation="0" wrapText="false" indent="0" shrinkToFit="false"/>
      <protection locked="true" hidden="true"/>
    </xf>
    <xf numFmtId="164" fontId="65" fillId="0" borderId="0" xfId="0" applyFont="true" applyBorder="false" applyAlignment="false" applyProtection="true">
      <alignment horizontal="general" vertical="bottom" textRotation="0" wrapText="false" indent="0" shrinkToFit="false"/>
      <protection locked="true" hidden="true"/>
    </xf>
    <xf numFmtId="164" fontId="55" fillId="0" borderId="0" xfId="0" applyFont="true" applyBorder="false" applyAlignment="true" applyProtection="true">
      <alignment horizontal="general" vertical="center" textRotation="0" wrapText="false" indent="0" shrinkToFit="false"/>
      <protection locked="true" hidden="true"/>
    </xf>
    <xf numFmtId="164" fontId="55" fillId="0" borderId="0" xfId="0" applyFont="true" applyBorder="false" applyAlignment="true" applyProtection="true">
      <alignment horizontal="right" vertical="bottom" textRotation="0" wrapText="false" indent="0" shrinkToFit="false"/>
      <protection locked="true" hidden="true"/>
    </xf>
    <xf numFmtId="164" fontId="59" fillId="0" borderId="0" xfId="0" applyFont="true" applyBorder="false" applyAlignment="false" applyProtection="true">
      <alignment horizontal="general" vertical="bottom" textRotation="0" wrapText="false" indent="0" shrinkToFit="false"/>
      <protection locked="true" hidden="true"/>
    </xf>
    <xf numFmtId="164" fontId="66" fillId="0" borderId="0" xfId="0" applyFont="true" applyBorder="false" applyAlignment="true" applyProtection="true">
      <alignment horizontal="general" vertical="center" textRotation="0" wrapText="false" indent="0" shrinkToFit="false"/>
      <protection locked="true" hidden="true"/>
    </xf>
    <xf numFmtId="165" fontId="0" fillId="0" borderId="0" xfId="0" applyFont="false" applyBorder="false" applyAlignment="true" applyProtection="true">
      <alignment horizontal="general" vertical="center" textRotation="0" wrapText="false" indent="0" shrinkToFit="false"/>
      <protection locked="true" hidden="true"/>
    </xf>
    <xf numFmtId="164" fontId="47" fillId="0" borderId="0" xfId="0" applyFont="true" applyBorder="true" applyAlignment="true" applyProtection="true">
      <alignment horizontal="left" vertical="center" textRotation="0" wrapText="true" indent="0" shrinkToFit="false"/>
      <protection locked="true" hidden="true"/>
    </xf>
    <xf numFmtId="165" fontId="62" fillId="0" borderId="0" xfId="0" applyFont="true" applyBorder="false" applyAlignment="true" applyProtection="true">
      <alignment horizontal="center" vertical="bottom" textRotation="0" wrapText="false" indent="0" shrinkToFit="false"/>
      <protection locked="true" hidden="true"/>
    </xf>
    <xf numFmtId="166" fontId="56" fillId="0" borderId="0" xfId="23" applyFont="true" applyBorder="true" applyAlignment="true" applyProtection="true">
      <alignment horizontal="center" vertical="bottom" textRotation="0" wrapText="false" indent="0" shrinkToFit="false"/>
      <protection locked="true" hidden="true"/>
    </xf>
    <xf numFmtId="166" fontId="39" fillId="0" borderId="0" xfId="23" applyFont="true" applyBorder="true" applyAlignment="true" applyProtection="true">
      <alignment horizontal="center" vertical="bottom" textRotation="0" wrapText="true" indent="0" shrinkToFit="false"/>
      <protection locked="true" hidden="true"/>
    </xf>
    <xf numFmtId="172" fontId="39" fillId="0" borderId="0" xfId="0" applyFont="true" applyBorder="false" applyAlignment="true" applyProtection="true">
      <alignment horizontal="right" vertical="center" textRotation="0" wrapText="true" indent="0" shrinkToFit="false"/>
      <protection locked="true" hidden="true"/>
    </xf>
    <xf numFmtId="164" fontId="47" fillId="0" borderId="0" xfId="0" applyFont="true" applyBorder="false" applyAlignment="false" applyProtection="true">
      <alignment horizontal="general" vertical="bottom" textRotation="0" wrapText="false" indent="0" shrinkToFit="false"/>
      <protection locked="true" hidden="true"/>
    </xf>
    <xf numFmtId="166" fontId="67" fillId="0" borderId="0" xfId="23" applyFont="true" applyBorder="true" applyAlignment="true" applyProtection="true">
      <alignment horizontal="center" vertical="center" textRotation="0" wrapText="false" indent="0" shrinkToFit="false"/>
      <protection locked="true" hidden="true"/>
    </xf>
    <xf numFmtId="166" fontId="56" fillId="5" borderId="0" xfId="23" applyFont="true" applyBorder="true" applyAlignment="true" applyProtection="true">
      <alignment horizontal="center" vertical="bottom" textRotation="0" wrapText="false" indent="0" shrinkToFit="false"/>
      <protection locked="true" hidden="true"/>
    </xf>
    <xf numFmtId="166" fontId="39" fillId="5" borderId="0" xfId="23" applyFont="true" applyBorder="true" applyAlignment="true" applyProtection="true">
      <alignment horizontal="center" vertical="bottom" textRotation="0" wrapText="true" indent="0" shrinkToFit="false"/>
      <protection locked="true" hidden="true"/>
    </xf>
    <xf numFmtId="174" fontId="52" fillId="0" borderId="0" xfId="0" applyFont="true" applyBorder="false" applyAlignment="false" applyProtection="true">
      <alignment horizontal="general" vertical="bottom" textRotation="0" wrapText="false" indent="0" shrinkToFit="false"/>
      <protection locked="true" hidden="true"/>
    </xf>
    <xf numFmtId="164" fontId="35" fillId="0" borderId="27" xfId="0" applyFont="true" applyBorder="true" applyAlignment="true" applyProtection="true">
      <alignment horizontal="general" vertical="top" textRotation="0" wrapText="true" indent="0" shrinkToFit="false"/>
      <protection locked="true" hidden="true"/>
    </xf>
    <xf numFmtId="164" fontId="0" fillId="0" borderId="0" xfId="0" applyFont="false" applyBorder="true" applyAlignment="true" applyProtection="true">
      <alignment horizontal="center" vertical="center" textRotation="0" wrapText="false" indent="0" shrinkToFit="false"/>
      <protection locked="true" hidden="true"/>
    </xf>
    <xf numFmtId="164" fontId="68" fillId="0" borderId="0" xfId="0" applyFont="true" applyBorder="false" applyAlignment="true" applyProtection="true">
      <alignment horizontal="general" vertical="center" textRotation="0" wrapText="false" indent="0" shrinkToFit="false"/>
      <protection locked="true" hidden="true"/>
    </xf>
    <xf numFmtId="164" fontId="69" fillId="0" borderId="0" xfId="0" applyFont="true" applyBorder="false" applyAlignment="true" applyProtection="true">
      <alignment horizontal="general" vertical="center" textRotation="0" wrapText="false" indent="0" shrinkToFit="false"/>
      <protection locked="true" hidden="true"/>
    </xf>
    <xf numFmtId="164" fontId="70" fillId="0" borderId="0" xfId="0" applyFont="true" applyBorder="false" applyAlignment="true" applyProtection="true">
      <alignment horizontal="right" vertical="center" textRotation="0" wrapText="false" indent="0" shrinkToFit="false"/>
      <protection locked="true" hidden="true"/>
    </xf>
    <xf numFmtId="176" fontId="63" fillId="0" borderId="0" xfId="0" applyFont="true" applyBorder="false" applyAlignment="true" applyProtection="true">
      <alignment horizontal="center" vertical="center" textRotation="0" wrapText="false" indent="0" shrinkToFit="false"/>
      <protection locked="true" hidden="true"/>
    </xf>
    <xf numFmtId="166" fontId="71" fillId="0" borderId="0" xfId="23" applyFont="true" applyBorder="true" applyAlignment="true" applyProtection="true">
      <alignment horizontal="right" vertical="center" textRotation="0" wrapText="true" indent="0" shrinkToFit="false"/>
      <protection locked="true" hidden="true"/>
    </xf>
    <xf numFmtId="164" fontId="31" fillId="0" borderId="0" xfId="0" applyFont="true" applyBorder="true" applyAlignment="true" applyProtection="true">
      <alignment horizontal="center" vertical="center" textRotation="0" wrapText="false" indent="0" shrinkToFit="false"/>
      <protection locked="true" hidden="true"/>
    </xf>
    <xf numFmtId="174" fontId="71" fillId="7" borderId="1" xfId="23" applyFont="true" applyBorder="true" applyAlignment="true" applyProtection="true">
      <alignment horizontal="right" vertical="center" textRotation="0" wrapText="true" indent="0" shrinkToFit="false"/>
      <protection locked="true" hidden="true"/>
    </xf>
    <xf numFmtId="164" fontId="64" fillId="0" borderId="0" xfId="0" applyFont="true" applyBorder="false" applyAlignment="true" applyProtection="true">
      <alignment horizontal="right" vertical="center" textRotation="0" wrapText="false" indent="0" shrinkToFit="false"/>
      <protection locked="true" hidden="true"/>
    </xf>
    <xf numFmtId="165" fontId="64" fillId="0" borderId="0" xfId="0" applyFont="true" applyBorder="true" applyAlignment="true" applyProtection="true">
      <alignment horizontal="center" vertical="bottom" textRotation="0" wrapText="false" indent="0" shrinkToFit="false"/>
      <protection locked="true" hidden="true"/>
    </xf>
    <xf numFmtId="164" fontId="35" fillId="0" borderId="24" xfId="0" applyFont="true" applyBorder="true" applyAlignment="true" applyProtection="true">
      <alignment horizontal="justify" vertical="center" textRotation="0" wrapText="true" indent="0" shrinkToFit="false"/>
      <protection locked="true" hidden="true"/>
    </xf>
    <xf numFmtId="164" fontId="0" fillId="0" borderId="35" xfId="0" applyFont="false" applyBorder="true" applyAlignment="true" applyProtection="true">
      <alignment horizontal="general" vertical="center" textRotation="0" wrapText="false" indent="0" shrinkToFit="false"/>
      <protection locked="true" hidden="true"/>
    </xf>
    <xf numFmtId="164" fontId="0" fillId="0" borderId="25" xfId="0" applyFont="false" applyBorder="true" applyAlignment="true" applyProtection="true">
      <alignment horizontal="general" vertical="center" textRotation="0" wrapText="false" indent="0" shrinkToFit="false"/>
      <protection locked="true" hidden="true"/>
    </xf>
    <xf numFmtId="164" fontId="0" fillId="0" borderId="25" xfId="0" applyFont="false" applyBorder="true" applyAlignment="true" applyProtection="true">
      <alignment horizontal="right" vertical="center" textRotation="0" wrapText="false" indent="0" shrinkToFit="false"/>
      <protection locked="true" hidden="true"/>
    </xf>
    <xf numFmtId="164" fontId="0" fillId="0" borderId="26" xfId="0" applyFont="false" applyBorder="true" applyAlignment="true" applyProtection="true">
      <alignment horizontal="general" vertical="center" textRotation="0" wrapText="false" indent="0" shrinkToFit="false"/>
      <protection locked="true" hidden="true"/>
    </xf>
    <xf numFmtId="164" fontId="53" fillId="0" borderId="0" xfId="0" applyFont="true" applyBorder="false" applyAlignment="true" applyProtection="true">
      <alignment horizontal="right" vertical="center" textRotation="0" wrapText="false" indent="0" shrinkToFit="false"/>
      <protection locked="true" hidden="true"/>
    </xf>
    <xf numFmtId="164" fontId="72" fillId="0" borderId="0" xfId="0" applyFont="true" applyBorder="false" applyAlignment="true" applyProtection="true">
      <alignment horizontal="center" vertical="center" textRotation="0" wrapText="false" indent="0" shrinkToFit="false"/>
      <protection locked="true" hidden="true"/>
    </xf>
    <xf numFmtId="164" fontId="53" fillId="0" borderId="1" xfId="0" applyFont="true" applyBorder="true" applyAlignment="true" applyProtection="true">
      <alignment horizontal="general" vertical="center" textRotation="0" wrapText="false" indent="0" shrinkToFit="false"/>
      <protection locked="false" hidden="false"/>
    </xf>
    <xf numFmtId="174" fontId="71" fillId="6" borderId="1" xfId="23" applyFont="true" applyBorder="true" applyAlignment="true" applyProtection="true">
      <alignment horizontal="center" vertical="center" textRotation="0" wrapText="false" indent="0" shrinkToFit="false"/>
      <protection locked="true" hidden="true"/>
    </xf>
    <xf numFmtId="164" fontId="52" fillId="0" borderId="0" xfId="0" applyFont="true" applyBorder="false" applyAlignment="true" applyProtection="true">
      <alignment horizontal="general" vertical="center" textRotation="0" wrapText="false" indent="0" shrinkToFit="false"/>
      <protection locked="true" hidden="true"/>
    </xf>
    <xf numFmtId="172" fontId="52" fillId="0" borderId="0" xfId="0" applyFont="true" applyBorder="false" applyAlignment="true" applyProtection="true">
      <alignment horizontal="general" vertical="center" textRotation="0" wrapText="false" indent="0" shrinkToFit="false"/>
      <protection locked="true" hidden="true"/>
    </xf>
    <xf numFmtId="172" fontId="73" fillId="0" borderId="0" xfId="0" applyFont="true" applyBorder="false" applyAlignment="true" applyProtection="true">
      <alignment horizontal="general" vertical="center" textRotation="0" wrapText="false" indent="0" shrinkToFit="false"/>
      <protection locked="true" hidden="true"/>
    </xf>
    <xf numFmtId="172" fontId="73" fillId="0" borderId="0" xfId="0" applyFont="true" applyBorder="true" applyAlignment="true" applyProtection="true">
      <alignment horizontal="center" vertical="center" textRotation="0" wrapText="false" indent="0" shrinkToFit="false"/>
      <protection locked="true" hidden="true"/>
    </xf>
    <xf numFmtId="164" fontId="73" fillId="0" borderId="0" xfId="0" applyFont="true" applyBorder="false" applyAlignment="true" applyProtection="true">
      <alignment horizontal="general" vertical="center" textRotation="0" wrapText="false" indent="0" shrinkToFit="false"/>
      <protection locked="true" hidden="true"/>
    </xf>
    <xf numFmtId="164" fontId="71" fillId="0" borderId="0" xfId="0" applyFont="true" applyBorder="false" applyAlignment="true" applyProtection="true">
      <alignment horizontal="general" vertical="center" textRotation="0" wrapText="false" indent="0" shrinkToFit="false"/>
      <protection locked="true" hidden="true"/>
    </xf>
    <xf numFmtId="180" fontId="46" fillId="0" borderId="0" xfId="0" applyFont="true" applyBorder="false" applyAlignment="true" applyProtection="true">
      <alignment horizontal="general" vertical="center" textRotation="0" wrapText="false" indent="0" shrinkToFit="false"/>
      <protection locked="true" hidden="true"/>
    </xf>
    <xf numFmtId="164" fontId="35" fillId="0" borderId="32" xfId="0" applyFont="true" applyBorder="true" applyAlignment="true" applyProtection="true">
      <alignment horizontal="justify" vertical="center" textRotation="0" wrapText="true" indent="0" shrinkToFit="false"/>
      <protection locked="true" hidden="true"/>
    </xf>
    <xf numFmtId="164" fontId="0" fillId="0" borderId="37" xfId="0" applyFont="false" applyBorder="true" applyAlignment="true" applyProtection="true">
      <alignment horizontal="general" vertical="center" textRotation="0" wrapText="false" indent="0" shrinkToFit="false"/>
      <protection locked="true" hidden="true"/>
    </xf>
    <xf numFmtId="164" fontId="24" fillId="0" borderId="24" xfId="0" applyFont="true" applyBorder="true" applyAlignment="true" applyProtection="true">
      <alignment horizontal="general" vertical="center" textRotation="0" wrapText="false" indent="0" shrinkToFit="false"/>
      <protection locked="true" hidden="true"/>
    </xf>
    <xf numFmtId="164" fontId="0" fillId="0" borderId="25" xfId="0" applyFont="false" applyBorder="true" applyAlignment="true" applyProtection="true">
      <alignment horizontal="general" vertical="center" textRotation="0" wrapText="false" indent="0" shrinkToFit="false"/>
      <protection locked="false" hidden="false"/>
    </xf>
    <xf numFmtId="164" fontId="0" fillId="0" borderId="26" xfId="0" applyFont="false" applyBorder="true" applyAlignment="true" applyProtection="true">
      <alignment horizontal="general" vertical="center" textRotation="0" wrapText="fals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false" hidden="false"/>
    </xf>
    <xf numFmtId="164" fontId="74" fillId="0" borderId="0" xfId="0" applyFont="true" applyBorder="true" applyAlignment="true" applyProtection="true">
      <alignment horizontal="center" vertical="top" textRotation="0" wrapText="true" indent="0" shrinkToFit="false"/>
      <protection locked="false" hidden="false"/>
    </xf>
    <xf numFmtId="164" fontId="0" fillId="0" borderId="28" xfId="0" applyFont="false" applyBorder="true" applyAlignment="true" applyProtection="true">
      <alignment horizontal="general" vertical="center" textRotation="0" wrapText="false" indent="0" shrinkToFit="false"/>
      <protection locked="false" hidden="false"/>
    </xf>
    <xf numFmtId="164" fontId="33" fillId="0" borderId="0" xfId="0" applyFont="true" applyBorder="false" applyAlignment="true" applyProtection="true">
      <alignment horizontal="center" vertical="center" textRotation="0" wrapText="false" indent="0" shrinkToFit="false"/>
      <protection locked="false" hidden="false"/>
    </xf>
    <xf numFmtId="176" fontId="38" fillId="0" borderId="0" xfId="0" applyFont="true" applyBorder="false" applyAlignment="true" applyProtection="true">
      <alignment horizontal="center" vertical="center" textRotation="0" wrapText="true" indent="0" shrinkToFit="false"/>
      <protection locked="false" hidden="false"/>
    </xf>
    <xf numFmtId="170" fontId="33" fillId="0" borderId="0" xfId="0" applyFont="true" applyBorder="false" applyAlignment="true" applyProtection="true">
      <alignment horizontal="center" vertical="center" textRotation="0" wrapText="false" indent="0" shrinkToFit="false"/>
      <protection locked="false" hidden="false"/>
    </xf>
    <xf numFmtId="170" fontId="54" fillId="0" borderId="0" xfId="0" applyFont="true" applyBorder="false" applyAlignment="true" applyProtection="true">
      <alignment horizontal="center" vertical="center" textRotation="0" wrapText="false" indent="0" shrinkToFit="false"/>
      <protection locked="false" hidden="false"/>
    </xf>
    <xf numFmtId="164" fontId="45" fillId="0" borderId="0" xfId="0" applyFont="true" applyBorder="true" applyAlignment="true" applyProtection="true">
      <alignment horizontal="left" vertical="center" textRotation="0" wrapText="false" indent="0" shrinkToFit="false"/>
      <protection locked="false" hidden="false"/>
    </xf>
    <xf numFmtId="164" fontId="45" fillId="0" borderId="0" xfId="0" applyFont="true" applyBorder="false" applyAlignment="true" applyProtection="true">
      <alignment horizontal="center" vertical="bottom" textRotation="0" wrapText="false" indent="0" shrinkToFit="false"/>
      <protection locked="false" hidden="false"/>
    </xf>
    <xf numFmtId="164" fontId="45" fillId="0" borderId="21" xfId="0" applyFont="true" applyBorder="true" applyAlignment="true" applyProtection="true">
      <alignment horizontal="center" vertical="center" textRotation="0" wrapText="false" indent="0" shrinkToFit="false"/>
      <protection locked="false" hidden="false"/>
    </xf>
    <xf numFmtId="164" fontId="45" fillId="0" borderId="21" xfId="0" applyFont="true" applyBorder="true" applyAlignment="true" applyProtection="true">
      <alignment horizontal="general" vertical="center" textRotation="0" wrapText="false" indent="0" shrinkToFit="false"/>
      <protection locked="false" hidden="false"/>
    </xf>
    <xf numFmtId="164" fontId="45" fillId="0" borderId="21" xfId="0" applyFont="true" applyBorder="true" applyAlignment="true" applyProtection="true">
      <alignment horizontal="left" vertical="center" textRotation="0" wrapText="false" indent="0" shrinkToFit="false"/>
      <protection locked="false" hidden="false"/>
    </xf>
    <xf numFmtId="164" fontId="45" fillId="0" borderId="21" xfId="0" applyFont="true" applyBorder="true" applyAlignment="true" applyProtection="true">
      <alignment horizontal="center" vertical="center" textRotation="0" wrapText="true" indent="0" shrinkToFit="false"/>
      <protection locked="false" hidden="false"/>
    </xf>
    <xf numFmtId="164" fontId="75" fillId="0" borderId="0" xfId="0" applyFont="true" applyBorder="fals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true">
      <alignment horizontal="left" vertical="top" textRotation="0" wrapText="true" indent="0" shrinkToFit="false"/>
      <protection locked="false" hidden="false"/>
    </xf>
    <xf numFmtId="164" fontId="24" fillId="0" borderId="32" xfId="0" applyFont="true" applyBorder="true" applyAlignment="true" applyProtection="true">
      <alignment horizontal="general" vertical="center" textRotation="0" wrapText="false" indent="0" shrinkToFit="false"/>
      <protection locked="true" hidden="true"/>
    </xf>
    <xf numFmtId="164" fontId="0" fillId="0" borderId="37" xfId="0" applyFont="false" applyBorder="true" applyAlignment="true" applyProtection="true">
      <alignment horizontal="general" vertical="center" textRotation="0" wrapText="false" indent="0" shrinkToFit="false"/>
      <protection locked="false" hidden="false"/>
    </xf>
    <xf numFmtId="164" fontId="69" fillId="0" borderId="33" xfId="0" applyFont="true" applyBorder="true" applyAlignment="true" applyProtection="true">
      <alignment horizontal="general" vertical="top" textRotation="0" wrapText="false" indent="0" shrinkToFit="false"/>
      <protection locked="false" hidden="false"/>
    </xf>
    <xf numFmtId="164" fontId="33" fillId="0" borderId="33" xfId="0" applyFont="true" applyBorder="true" applyAlignment="true" applyProtection="true">
      <alignment horizontal="center" vertical="top" textRotation="0" wrapText="false" indent="0" shrinkToFit="false"/>
      <protection locked="false" hidden="false"/>
    </xf>
    <xf numFmtId="176" fontId="38" fillId="0" borderId="33" xfId="0" applyFont="true" applyBorder="true" applyAlignment="true" applyProtection="true">
      <alignment horizontal="center" vertical="top" textRotation="0" wrapText="true" indent="0" shrinkToFit="false"/>
      <protection locked="false" hidden="false"/>
    </xf>
    <xf numFmtId="170" fontId="33" fillId="0" borderId="33" xfId="0" applyFont="true" applyBorder="true" applyAlignment="true" applyProtection="true">
      <alignment horizontal="center" vertical="top" textRotation="0" wrapText="false" indent="0" shrinkToFit="false"/>
      <protection locked="false" hidden="false"/>
    </xf>
    <xf numFmtId="164" fontId="54" fillId="0" borderId="33" xfId="0" applyFont="true" applyBorder="true" applyAlignment="true" applyProtection="true">
      <alignment horizontal="general" vertical="top" textRotation="0" wrapText="false" indent="0" shrinkToFit="false"/>
      <protection locked="false" hidden="false"/>
    </xf>
    <xf numFmtId="164" fontId="69" fillId="0" borderId="33" xfId="0" applyFont="true" applyBorder="true" applyAlignment="true" applyProtection="true">
      <alignment horizontal="right" vertical="top" textRotation="0" wrapText="false" indent="0" shrinkToFit="false"/>
      <protection locked="false" hidden="false"/>
    </xf>
    <xf numFmtId="170" fontId="54" fillId="0" borderId="33" xfId="0" applyFont="true" applyBorder="true" applyAlignment="true" applyProtection="true">
      <alignment horizontal="center" vertical="center" textRotation="0" wrapText="false" indent="0" shrinkToFit="false"/>
      <protection locked="false" hidden="false"/>
    </xf>
    <xf numFmtId="164" fontId="45" fillId="0" borderId="33" xfId="0" applyFont="true" applyBorder="true" applyAlignment="true" applyProtection="true">
      <alignment horizontal="general" vertical="center" textRotation="0" wrapText="false" indent="0" shrinkToFit="false"/>
      <protection locked="false" hidden="false"/>
    </xf>
    <xf numFmtId="164" fontId="45" fillId="0" borderId="33" xfId="0" applyFont="true" applyBorder="true" applyAlignment="true" applyProtection="true">
      <alignment horizontal="center" vertical="center" textRotation="0" wrapText="false" indent="0" shrinkToFit="false"/>
      <protection locked="false" hidden="false"/>
    </xf>
    <xf numFmtId="176" fontId="46" fillId="0" borderId="33" xfId="0" applyFont="true" applyBorder="true" applyAlignment="true" applyProtection="true">
      <alignment horizontal="center" vertical="center" textRotation="0" wrapText="true" indent="0" shrinkToFit="false"/>
      <protection locked="false" hidden="false"/>
    </xf>
    <xf numFmtId="170" fontId="45" fillId="0" borderId="33" xfId="0" applyFont="true" applyBorder="true" applyAlignment="true" applyProtection="true">
      <alignment horizontal="center" vertical="center" textRotation="0" wrapText="false" indent="0" shrinkToFit="false"/>
      <protection locked="false" hidden="false"/>
    </xf>
    <xf numFmtId="164" fontId="45" fillId="0" borderId="33" xfId="0" applyFont="true" applyBorder="true" applyAlignment="true" applyProtection="true">
      <alignment horizontal="center" vertical="center" textRotation="0" wrapText="true" indent="0" shrinkToFit="false"/>
      <protection locked="false" hidden="false"/>
    </xf>
    <xf numFmtId="172" fontId="45" fillId="0" borderId="33" xfId="0" applyFont="true" applyBorder="true" applyAlignment="false" applyProtection="true">
      <alignment horizontal="general" vertical="bottom" textRotation="0" wrapText="false" indent="0" shrinkToFit="false"/>
      <protection locked="false" hidden="false"/>
    </xf>
    <xf numFmtId="164" fontId="75" fillId="0" borderId="33" xfId="0" applyFont="true" applyBorder="true" applyAlignment="true" applyProtection="true">
      <alignment horizontal="general" vertical="center" textRotation="0" wrapText="false" indent="0" shrinkToFit="false"/>
      <protection locked="false" hidden="false"/>
    </xf>
    <xf numFmtId="164" fontId="0" fillId="0" borderId="33" xfId="0" applyFont="false" applyBorder="true" applyAlignment="true" applyProtection="true">
      <alignment horizontal="general" vertical="center" textRotation="0" wrapText="false" indent="0" shrinkToFit="false"/>
      <protection locked="false" hidden="false"/>
    </xf>
    <xf numFmtId="164" fontId="0" fillId="0" borderId="34" xfId="0" applyFont="false" applyBorder="true" applyAlignment="true" applyProtection="true">
      <alignment horizontal="general" vertical="center" textRotation="0" wrapText="false" indent="0" shrinkToFit="false"/>
      <protection locked="false" hidden="false"/>
    </xf>
    <xf numFmtId="164" fontId="39" fillId="0" borderId="0" xfId="0" applyFont="true" applyBorder="false" applyAlignment="false" applyProtection="false">
      <alignment horizontal="general" vertical="bottom" textRotation="0" wrapText="false" indent="0" shrinkToFit="false"/>
      <protection locked="true" hidden="false"/>
    </xf>
    <xf numFmtId="164" fontId="47" fillId="0" borderId="0" xfId="0" applyFont="true" applyBorder="false" applyAlignment="false" applyProtection="false">
      <alignment horizontal="general" vertical="bottom" textRotation="0" wrapText="false" indent="0" shrinkToFit="false"/>
      <protection locked="true" hidden="false"/>
    </xf>
    <xf numFmtId="164" fontId="26" fillId="0" borderId="0" xfId="0" applyFont="true" applyBorder="false" applyAlignment="false" applyProtection="false">
      <alignment horizontal="general" vertical="bottom" textRotation="0" wrapText="false" indent="0" shrinkToFit="false"/>
      <protection locked="true" hidden="false"/>
    </xf>
    <xf numFmtId="164" fontId="30" fillId="0" borderId="0" xfId="0" applyFont="true" applyBorder="false" applyAlignment="false" applyProtection="false">
      <alignment horizontal="general" vertical="bottom" textRotation="0" wrapText="false" indent="0" shrinkToFit="false"/>
      <protection locked="true" hidden="false"/>
    </xf>
    <xf numFmtId="164" fontId="25" fillId="0" borderId="0" xfId="0" applyFont="true" applyBorder="false" applyAlignment="false" applyProtection="false">
      <alignment horizontal="general" vertical="bottom" textRotation="0" wrapText="false" indent="0" shrinkToFit="false"/>
      <protection locked="true" hidden="false"/>
    </xf>
    <xf numFmtId="164" fontId="63" fillId="0" borderId="0" xfId="0" applyFont="true" applyBorder="false" applyAlignment="false" applyProtection="false">
      <alignment horizontal="general" vertical="bottom" textRotation="0" wrapText="false" indent="0" shrinkToFit="false"/>
      <protection locked="true" hidden="false"/>
    </xf>
    <xf numFmtId="164" fontId="0" fillId="0" borderId="35" xfId="0" applyFont="false" applyBorder="true" applyAlignment="false" applyProtection="false">
      <alignment horizontal="general" vertical="bottom" textRotation="0" wrapText="false" indent="0" shrinkToFit="false"/>
      <protection locked="true" hidden="false"/>
    </xf>
    <xf numFmtId="164" fontId="0" fillId="0" borderId="25" xfId="0" applyFont="false" applyBorder="true" applyAlignment="false" applyProtection="false">
      <alignment horizontal="general" vertical="bottom" textRotation="0" wrapText="false" indent="0" shrinkToFit="false"/>
      <protection locked="true" hidden="false"/>
    </xf>
    <xf numFmtId="164" fontId="0" fillId="0" borderId="26" xfId="0" applyFont="false" applyBorder="true" applyAlignment="false" applyProtection="false">
      <alignment horizontal="general" vertical="bottom" textRotation="0" wrapText="false" indent="0" shrinkToFit="false"/>
      <protection locked="true" hidden="false"/>
    </xf>
    <xf numFmtId="164" fontId="0" fillId="0" borderId="36" xfId="0" applyFont="false" applyBorder="true" applyAlignment="false" applyProtection="false">
      <alignment horizontal="general" vertical="bottom" textRotation="0" wrapText="false" indent="0" shrinkToFit="false"/>
      <protection locked="true" hidden="false"/>
    </xf>
    <xf numFmtId="164" fontId="71" fillId="0" borderId="0" xfId="0" applyFont="true" applyBorder="false" applyAlignment="false" applyProtection="false">
      <alignment horizontal="general" vertical="bottom" textRotation="0" wrapText="false" indent="0" shrinkToFit="false"/>
      <protection locked="true" hidden="false"/>
    </xf>
    <xf numFmtId="164" fontId="0" fillId="0" borderId="28" xfId="0" applyFont="false" applyBorder="true" applyAlignment="false" applyProtection="false">
      <alignment horizontal="general" vertical="bottom" textRotation="0" wrapText="false" indent="0" shrinkToFit="false"/>
      <protection locked="true" hidden="false"/>
    </xf>
    <xf numFmtId="164" fontId="69" fillId="0" borderId="0" xfId="0" applyFont="true" applyBorder="false" applyAlignment="false" applyProtection="false">
      <alignment horizontal="general" vertical="bottom" textRotation="0" wrapText="false" indent="0" shrinkToFit="false"/>
      <protection locked="true" hidden="false"/>
    </xf>
    <xf numFmtId="164" fontId="69" fillId="0" borderId="36" xfId="0" applyFont="true" applyBorder="true" applyAlignment="false" applyProtection="false">
      <alignment horizontal="general" vertical="bottom" textRotation="0" wrapText="false" indent="0" shrinkToFit="false"/>
      <protection locked="true" hidden="false"/>
    </xf>
    <xf numFmtId="164" fontId="69" fillId="0" borderId="28" xfId="0" applyFont="true" applyBorder="true" applyAlignment="false" applyProtection="false">
      <alignment horizontal="general" vertical="bottom" textRotation="0" wrapText="false" indent="0" shrinkToFit="false"/>
      <protection locked="true" hidden="false"/>
    </xf>
    <xf numFmtId="164" fontId="33" fillId="0" borderId="0" xfId="0" applyFont="true" applyBorder="false" applyAlignment="false" applyProtection="false">
      <alignment horizontal="general" vertical="bottom" textRotation="0" wrapText="false" indent="0" shrinkToFit="false"/>
      <protection locked="true" hidden="false"/>
    </xf>
    <xf numFmtId="176" fontId="38" fillId="5" borderId="0" xfId="0" applyFont="true" applyBorder="false" applyAlignment="false" applyProtection="false">
      <alignment horizontal="general" vertical="bottom" textRotation="0" wrapText="false" indent="0" shrinkToFit="false"/>
      <protection locked="true" hidden="false"/>
    </xf>
    <xf numFmtId="176" fontId="38" fillId="5" borderId="0" xfId="0" applyFont="true" applyBorder="false" applyAlignment="true" applyProtection="false">
      <alignment horizontal="center" vertical="bottom" textRotation="0" wrapText="false" indent="0" shrinkToFit="false"/>
      <protection locked="true" hidden="false"/>
    </xf>
    <xf numFmtId="164" fontId="55" fillId="0" borderId="0" xfId="0" applyFont="true" applyBorder="false" applyAlignment="false" applyProtection="false">
      <alignment horizontal="general" vertical="bottom" textRotation="0" wrapText="false" indent="0" shrinkToFit="false"/>
      <protection locked="true" hidden="false"/>
    </xf>
    <xf numFmtId="164" fontId="12" fillId="0" borderId="0" xfId="0" applyFont="true" applyBorder="false" applyAlignment="false" applyProtection="false">
      <alignment horizontal="general" vertical="bottom" textRotation="0" wrapText="false" indent="0" shrinkToFit="false"/>
      <protection locked="true" hidden="false"/>
    </xf>
    <xf numFmtId="164" fontId="69" fillId="4" borderId="0" xfId="0" applyFont="true" applyBorder="false" applyAlignment="false" applyProtection="false">
      <alignment horizontal="general" vertical="bottom" textRotation="0" wrapText="false" indent="0" shrinkToFit="false"/>
      <protection locked="true" hidden="false"/>
    </xf>
    <xf numFmtId="164" fontId="69" fillId="4" borderId="36" xfId="0" applyFont="true" applyBorder="true" applyAlignment="false" applyProtection="false">
      <alignment horizontal="general" vertical="bottom" textRotation="0" wrapText="false" indent="0" shrinkToFit="false"/>
      <protection locked="true" hidden="false"/>
    </xf>
    <xf numFmtId="176" fontId="38" fillId="4" borderId="0" xfId="0" applyFont="true" applyBorder="false" applyAlignment="true" applyProtection="false">
      <alignment horizontal="center" vertical="bottom"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69" fillId="4" borderId="28" xfId="0" applyFont="true" applyBorder="true" applyAlignment="false" applyProtection="false">
      <alignment horizontal="general" vertical="bottom" textRotation="0" wrapText="false" indent="0" shrinkToFit="false"/>
      <protection locked="true" hidden="false"/>
    </xf>
    <xf numFmtId="164" fontId="76" fillId="0" borderId="0" xfId="0" applyFont="true" applyBorder="false" applyAlignment="false" applyProtection="false">
      <alignment horizontal="general" vertical="bottom" textRotation="0" wrapText="false" indent="0" shrinkToFit="false"/>
      <protection locked="true" hidden="false"/>
    </xf>
    <xf numFmtId="164" fontId="77" fillId="0" borderId="0" xfId="0" applyFont="true" applyBorder="true" applyAlignment="true" applyProtection="false">
      <alignment horizontal="left" vertical="bottom" textRotation="0" wrapText="true" indent="0" shrinkToFit="false"/>
      <protection locked="true" hidden="false"/>
    </xf>
    <xf numFmtId="164" fontId="77" fillId="0" borderId="0" xfId="0" applyFont="true" applyBorder="false" applyAlignment="false" applyProtection="false">
      <alignment horizontal="general" vertical="bottom" textRotation="0" wrapText="false" indent="0" shrinkToFit="false"/>
      <protection locked="true" hidden="false"/>
    </xf>
    <xf numFmtId="164" fontId="0" fillId="0" borderId="37" xfId="0" applyFont="false" applyBorder="true" applyAlignment="false" applyProtection="false">
      <alignment horizontal="general" vertical="bottom" textRotation="0" wrapText="false" indent="0" shrinkToFit="false"/>
      <protection locked="true" hidden="false"/>
    </xf>
    <xf numFmtId="164" fontId="0" fillId="0" borderId="33" xfId="0" applyFont="false" applyBorder="true" applyAlignment="false" applyProtection="false">
      <alignment horizontal="general" vertical="bottom" textRotation="0" wrapText="false" indent="0" shrinkToFit="false"/>
      <protection locked="true" hidden="false"/>
    </xf>
    <xf numFmtId="164" fontId="12" fillId="0" borderId="33" xfId="0" applyFont="true" applyBorder="true" applyAlignment="false" applyProtection="false">
      <alignment horizontal="general" vertical="bottom" textRotation="0" wrapText="false" indent="0" shrinkToFit="false"/>
      <protection locked="true" hidden="false"/>
    </xf>
    <xf numFmtId="164" fontId="0" fillId="0" borderId="34" xfId="0" applyFont="false" applyBorder="true" applyAlignment="false" applyProtection="false">
      <alignment horizontal="general" vertical="bottom" textRotation="0" wrapText="false" indent="0" shrinkToFit="false"/>
      <protection locked="true" hidden="false"/>
    </xf>
    <xf numFmtId="164" fontId="55" fillId="0" borderId="0" xfId="0" applyFont="true" applyBorder="false" applyAlignment="true" applyProtection="false">
      <alignment horizontal="center" vertical="center" textRotation="0" wrapText="true" indent="0" shrinkToFit="false"/>
      <protection locked="true" hidden="false"/>
    </xf>
    <xf numFmtId="164" fontId="36" fillId="0" borderId="0" xfId="0" applyFont="true" applyBorder="fals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75" fontId="0" fillId="0" borderId="0" xfId="0" applyFont="false" applyBorder="false" applyAlignment="true" applyProtection="false">
      <alignment horizontal="center" vertical="bottom" textRotation="0" wrapText="false" indent="0" shrinkToFit="false"/>
      <protection locked="true" hidden="false"/>
    </xf>
    <xf numFmtId="164" fontId="55" fillId="0" borderId="0" xfId="0" applyFont="true" applyBorder="false" applyAlignment="true" applyProtection="false">
      <alignment horizontal="left" vertical="center" textRotation="0" wrapText="true" indent="0" shrinkToFit="false"/>
      <protection locked="true" hidden="false"/>
    </xf>
    <xf numFmtId="174" fontId="0" fillId="0" borderId="0" xfId="0" applyFont="false" applyBorder="false" applyAlignment="false" applyProtection="false">
      <alignment horizontal="general" vertical="bottom" textRotation="0" wrapText="false" indent="0" shrinkToFit="false"/>
      <protection locked="true" hidden="false"/>
    </xf>
    <xf numFmtId="164" fontId="78" fillId="0" borderId="0" xfId="0" applyFont="true" applyBorder="false" applyAlignment="true" applyProtection="false">
      <alignment horizontal="center" vertical="bottom" textRotation="0" wrapText="false" indent="0" shrinkToFit="false"/>
      <protection locked="true" hidden="false"/>
    </xf>
    <xf numFmtId="175" fontId="55" fillId="0" borderId="0" xfId="0" applyFont="true" applyBorder="false" applyAlignment="true" applyProtection="false">
      <alignment horizontal="center" vertical="bottom" textRotation="0" wrapText="false" indent="0" shrinkToFit="false"/>
      <protection locked="true" hidden="false"/>
    </xf>
    <xf numFmtId="181" fontId="55" fillId="0" borderId="0" xfId="0" applyFont="true" applyBorder="false" applyAlignment="true" applyProtection="false">
      <alignment horizontal="center" vertical="bottom" textRotation="0" wrapText="false" indent="0" shrinkToFit="false"/>
      <protection locked="true" hidden="false"/>
    </xf>
  </cellXfs>
  <cellStyles count="14">
    <cellStyle name="Normal" xfId="0" builtinId="0"/>
    <cellStyle name="Comma" xfId="15" builtinId="3"/>
    <cellStyle name="Comma [0]" xfId="16" builtinId="6"/>
    <cellStyle name="Currency" xfId="17" builtinId="4"/>
    <cellStyle name="Currency [0]" xfId="18" builtinId="7"/>
    <cellStyle name="Percent" xfId="19" builtinId="5"/>
    <cellStyle name="Euro" xfId="20"/>
    <cellStyle name="Millares 2" xfId="21"/>
    <cellStyle name="Millares 2 2" xfId="22"/>
    <cellStyle name="Millares 2 2 2" xfId="23"/>
    <cellStyle name="Normal 2" xfId="24"/>
    <cellStyle name="Porcentual 2" xfId="25"/>
    <cellStyle name="Porcentual 2 2" xfId="26"/>
    <cellStyle name="Excel Built-in Normal" xfId="27"/>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3CDDD"/>
      <rgbColor rgb="FFFF99CC"/>
      <rgbColor rgb="FFBFBFB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47.png"/><Relationship Id="rId2" Type="http://schemas.openxmlformats.org/officeDocument/2006/relationships/image" Target="../media/image48.jpeg"/>
</Relationships>
</file>

<file path=xl/drawings/_rels/drawing2.xml.rels><?xml version="1.0" encoding="UTF-8"?>
<Relationships xmlns="http://schemas.openxmlformats.org/package/2006/relationships"><Relationship Id="rId1" Type="http://schemas.openxmlformats.org/officeDocument/2006/relationships/image" Target="../media/image49.png"/><Relationship Id="rId2" Type="http://schemas.openxmlformats.org/officeDocument/2006/relationships/image" Target="../media/image50.jpeg"/>
</Relationships>
</file>

<file path=xl/drawings/_rels/drawing3.xml.rels><?xml version="1.0" encoding="UTF-8"?>
<Relationships xmlns="http://schemas.openxmlformats.org/package/2006/relationships"><Relationship Id="rId1" Type="http://schemas.openxmlformats.org/officeDocument/2006/relationships/image" Target="../media/image51.png"/><Relationship Id="rId2" Type="http://schemas.openxmlformats.org/officeDocument/2006/relationships/image" Target="../media/image52.jpeg"/>
</Relationships>
</file>

<file path=xl/drawings/_rels/drawing4.xml.rels><?xml version="1.0" encoding="UTF-8"?>
<Relationships xmlns="http://schemas.openxmlformats.org/package/2006/relationships"><Relationship Id="rId1" Type="http://schemas.openxmlformats.org/officeDocument/2006/relationships/image" Target="../media/image53.png"/><Relationship Id="rId2" Type="http://schemas.openxmlformats.org/officeDocument/2006/relationships/image" Target="../media/image54.jpe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360</xdr:colOff>
      <xdr:row>1</xdr:row>
      <xdr:rowOff>360</xdr:rowOff>
    </xdr:from>
    <xdr:to>
      <xdr:col>2</xdr:col>
      <xdr:colOff>626040</xdr:colOff>
      <xdr:row>5</xdr:row>
      <xdr:rowOff>457560</xdr:rowOff>
    </xdr:to>
    <xdr:pic>
      <xdr:nvPicPr>
        <xdr:cNvPr id="0" name="Imagen 4" descr=""/>
        <xdr:cNvPicPr/>
      </xdr:nvPicPr>
      <xdr:blipFill>
        <a:blip r:embed="rId1"/>
        <a:stretch/>
      </xdr:blipFill>
      <xdr:spPr>
        <a:xfrm>
          <a:off x="272520" y="200160"/>
          <a:ext cx="1372680" cy="1219320"/>
        </a:xfrm>
        <a:prstGeom prst="rect">
          <a:avLst/>
        </a:prstGeom>
        <a:ln w="9360">
          <a:noFill/>
        </a:ln>
      </xdr:spPr>
    </xdr:pic>
    <xdr:clientData/>
  </xdr:twoCellAnchor>
  <xdr:twoCellAnchor editAs="twoCell">
    <xdr:from>
      <xdr:col>0</xdr:col>
      <xdr:colOff>0</xdr:colOff>
      <xdr:row>0</xdr:row>
      <xdr:rowOff>0</xdr:rowOff>
    </xdr:from>
    <xdr:to>
      <xdr:col>9</xdr:col>
      <xdr:colOff>46440</xdr:colOff>
      <xdr:row>40</xdr:row>
      <xdr:rowOff>255960</xdr:rowOff>
    </xdr:to>
    <xdr:sp>
      <xdr:nvSpPr>
        <xdr:cNvPr id="1"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2"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3"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4"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5"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oneCell">
    <xdr:from>
      <xdr:col>6</xdr:col>
      <xdr:colOff>57600</xdr:colOff>
      <xdr:row>1</xdr:row>
      <xdr:rowOff>76680</xdr:rowOff>
    </xdr:from>
    <xdr:to>
      <xdr:col>9</xdr:col>
      <xdr:colOff>837360</xdr:colOff>
      <xdr:row>5</xdr:row>
      <xdr:rowOff>426960</xdr:rowOff>
    </xdr:to>
    <xdr:pic>
      <xdr:nvPicPr>
        <xdr:cNvPr id="6" name="image2.jpg" descr=""/>
        <xdr:cNvPicPr/>
      </xdr:nvPicPr>
      <xdr:blipFill>
        <a:blip r:embed="rId2"/>
        <a:stretch/>
      </xdr:blipFill>
      <xdr:spPr>
        <a:xfrm>
          <a:off x="6761160" y="276480"/>
          <a:ext cx="4105800" cy="1112400"/>
        </a:xfrm>
        <a:prstGeom prst="rect">
          <a:avLst/>
        </a:prstGeom>
        <a:ln>
          <a:noFill/>
        </a:ln>
      </xdr:spPr>
    </xdr:pic>
    <xdr:clientData/>
  </xdr:twoCellAnchor>
  <xdr:twoCellAnchor editAs="twoCell">
    <xdr:from>
      <xdr:col>0</xdr:col>
      <xdr:colOff>0</xdr:colOff>
      <xdr:row>0</xdr:row>
      <xdr:rowOff>0</xdr:rowOff>
    </xdr:from>
    <xdr:to>
      <xdr:col>9</xdr:col>
      <xdr:colOff>46440</xdr:colOff>
      <xdr:row>40</xdr:row>
      <xdr:rowOff>255960</xdr:rowOff>
    </xdr:to>
    <xdr:sp>
      <xdr:nvSpPr>
        <xdr:cNvPr id="7"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8"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9"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10"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46440</xdr:colOff>
      <xdr:row>40</xdr:row>
      <xdr:rowOff>255960</xdr:rowOff>
    </xdr:to>
    <xdr:sp>
      <xdr:nvSpPr>
        <xdr:cNvPr id="11" name="CustomShape 1" hidden="1"/>
        <xdr:cNvSpPr/>
      </xdr:nvSpPr>
      <xdr:spPr>
        <a:xfrm>
          <a:off x="0" y="0"/>
          <a:ext cx="10076040" cy="9523440"/>
        </a:xfrm>
        <a:prstGeom prst="rect">
          <a:avLst/>
        </a:prstGeom>
        <a:solidFill>
          <a:srgbClr val="ffffff"/>
        </a:solidFill>
        <a:ln w="9360">
          <a:noFill/>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12"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13"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14"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15"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twoCellAnchor editAs="twoCell">
    <xdr:from>
      <xdr:col>0</xdr:col>
      <xdr:colOff>0</xdr:colOff>
      <xdr:row>0</xdr:row>
      <xdr:rowOff>0</xdr:rowOff>
    </xdr:from>
    <xdr:to>
      <xdr:col>9</xdr:col>
      <xdr:colOff>46800</xdr:colOff>
      <xdr:row>40</xdr:row>
      <xdr:rowOff>256320</xdr:rowOff>
    </xdr:to>
    <xdr:sp>
      <xdr:nvSpPr>
        <xdr:cNvPr id="16" name="CustomShape 1" hidden="1"/>
        <xdr:cNvSpPr/>
      </xdr:nvSpPr>
      <xdr:spPr>
        <a:xfrm>
          <a:off x="0" y="0"/>
          <a:ext cx="10076400" cy="9523800"/>
        </a:xfrm>
        <a:prstGeom prst="rect">
          <a:avLst/>
        </a:prstGeom>
        <a:solidFill>
          <a:srgbClr val="ffffff"/>
        </a:solidFill>
        <a:ln w="9360">
          <a:solidFill>
            <a:srgbClr val="000000"/>
          </a:solidFill>
          <a:miter/>
        </a:ln>
      </xdr:spPr>
      <xdr:style>
        <a:lnRef idx="0"/>
        <a:fillRef idx="0"/>
        <a:effectRef idx="0"/>
        <a:fontRef idx="minor"/>
      </xdr:style>
    </xdr: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360</xdr:rowOff>
    </xdr:from>
    <xdr:to>
      <xdr:col>1</xdr:col>
      <xdr:colOff>1242360</xdr:colOff>
      <xdr:row>5</xdr:row>
      <xdr:rowOff>426240</xdr:rowOff>
    </xdr:to>
    <xdr:pic>
      <xdr:nvPicPr>
        <xdr:cNvPr id="17" name="Imagen 4" descr=""/>
        <xdr:cNvPicPr/>
      </xdr:nvPicPr>
      <xdr:blipFill>
        <a:blip r:embed="rId1"/>
        <a:stretch/>
      </xdr:blipFill>
      <xdr:spPr>
        <a:xfrm>
          <a:off x="322560" y="200160"/>
          <a:ext cx="1242360" cy="1188000"/>
        </a:xfrm>
        <a:prstGeom prst="rect">
          <a:avLst/>
        </a:prstGeom>
        <a:ln w="9360">
          <a:noFill/>
        </a:ln>
      </xdr:spPr>
    </xdr:pic>
    <xdr:clientData/>
  </xdr:twoCellAnchor>
  <xdr:twoCellAnchor editAs="oneCell">
    <xdr:from>
      <xdr:col>3</xdr:col>
      <xdr:colOff>105120</xdr:colOff>
      <xdr:row>0</xdr:row>
      <xdr:rowOff>190440</xdr:rowOff>
    </xdr:from>
    <xdr:to>
      <xdr:col>6</xdr:col>
      <xdr:colOff>1398960</xdr:colOff>
      <xdr:row>5</xdr:row>
      <xdr:rowOff>324720</xdr:rowOff>
    </xdr:to>
    <xdr:pic>
      <xdr:nvPicPr>
        <xdr:cNvPr id="18" name="image2.jpg" descr=""/>
        <xdr:cNvPicPr/>
      </xdr:nvPicPr>
      <xdr:blipFill>
        <a:blip r:embed="rId2"/>
        <a:stretch/>
      </xdr:blipFill>
      <xdr:spPr>
        <a:xfrm>
          <a:off x="6051600" y="190440"/>
          <a:ext cx="4015080" cy="109620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twoCell">
    <xdr:from>
      <xdr:col>1</xdr:col>
      <xdr:colOff>0</xdr:colOff>
      <xdr:row>1</xdr:row>
      <xdr:rowOff>0</xdr:rowOff>
    </xdr:from>
    <xdr:to>
      <xdr:col>5</xdr:col>
      <xdr:colOff>195120</xdr:colOff>
      <xdr:row>3</xdr:row>
      <xdr:rowOff>187920</xdr:rowOff>
    </xdr:to>
    <xdr:pic>
      <xdr:nvPicPr>
        <xdr:cNvPr id="19" name="Imagen 7" descr=""/>
        <xdr:cNvPicPr/>
      </xdr:nvPicPr>
      <xdr:blipFill>
        <a:blip r:embed="rId1"/>
        <a:stretch/>
      </xdr:blipFill>
      <xdr:spPr>
        <a:xfrm>
          <a:off x="1531440" y="255240"/>
          <a:ext cx="1906920" cy="1681200"/>
        </a:xfrm>
        <a:prstGeom prst="rect">
          <a:avLst/>
        </a:prstGeom>
        <a:ln w="9360">
          <a:noFill/>
        </a:ln>
      </xdr:spPr>
    </xdr:pic>
    <xdr:clientData/>
  </xdr:twoCellAnchor>
  <xdr:twoCellAnchor editAs="oneCell">
    <xdr:from>
      <xdr:col>29</xdr:col>
      <xdr:colOff>136080</xdr:colOff>
      <xdr:row>1</xdr:row>
      <xdr:rowOff>312840</xdr:rowOff>
    </xdr:from>
    <xdr:to>
      <xdr:col>41</xdr:col>
      <xdr:colOff>78120</xdr:colOff>
      <xdr:row>3</xdr:row>
      <xdr:rowOff>202680</xdr:rowOff>
    </xdr:to>
    <xdr:pic>
      <xdr:nvPicPr>
        <xdr:cNvPr id="20" name="image2.jpg" descr=""/>
        <xdr:cNvPicPr/>
      </xdr:nvPicPr>
      <xdr:blipFill>
        <a:blip r:embed="rId2"/>
        <a:stretch/>
      </xdr:blipFill>
      <xdr:spPr>
        <a:xfrm>
          <a:off x="13639680" y="568080"/>
          <a:ext cx="5093280" cy="138312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twoCell">
    <xdr:from>
      <xdr:col>3</xdr:col>
      <xdr:colOff>0</xdr:colOff>
      <xdr:row>1</xdr:row>
      <xdr:rowOff>0</xdr:rowOff>
    </xdr:from>
    <xdr:to>
      <xdr:col>9</xdr:col>
      <xdr:colOff>78840</xdr:colOff>
      <xdr:row>5</xdr:row>
      <xdr:rowOff>140400</xdr:rowOff>
    </xdr:to>
    <xdr:pic>
      <xdr:nvPicPr>
        <xdr:cNvPr id="21" name="Imagen 1" descr=""/>
        <xdr:cNvPicPr/>
      </xdr:nvPicPr>
      <xdr:blipFill>
        <a:blip r:embed="rId1"/>
        <a:stretch/>
      </xdr:blipFill>
      <xdr:spPr>
        <a:xfrm>
          <a:off x="705240" y="295200"/>
          <a:ext cx="1248480" cy="978480"/>
        </a:xfrm>
        <a:prstGeom prst="rect">
          <a:avLst/>
        </a:prstGeom>
        <a:ln w="9360">
          <a:noFill/>
        </a:ln>
      </xdr:spPr>
    </xdr:pic>
    <xdr:clientData/>
  </xdr:twoCellAnchor>
  <xdr:twoCellAnchor editAs="oneCell">
    <xdr:from>
      <xdr:col>33</xdr:col>
      <xdr:colOff>19080</xdr:colOff>
      <xdr:row>0</xdr:row>
      <xdr:rowOff>276120</xdr:rowOff>
    </xdr:from>
    <xdr:to>
      <xdr:col>53</xdr:col>
      <xdr:colOff>122400</xdr:colOff>
      <xdr:row>5</xdr:row>
      <xdr:rowOff>171360</xdr:rowOff>
    </xdr:to>
    <xdr:pic>
      <xdr:nvPicPr>
        <xdr:cNvPr id="22" name="image2.jpg" descr=""/>
        <xdr:cNvPicPr/>
      </xdr:nvPicPr>
      <xdr:blipFill>
        <a:blip r:embed="rId2"/>
        <a:stretch/>
      </xdr:blipFill>
      <xdr:spPr>
        <a:xfrm>
          <a:off x="7111080" y="276120"/>
          <a:ext cx="3825720" cy="1028520"/>
        </a:xfrm>
        <a:prstGeom prst="rect">
          <a:avLst/>
        </a:prstGeom>
        <a:ln>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
</Relationships>
</file>

<file path=xl/worksheets/_rels/sheet2.xml.rels><?xml version="1.0" encoding="UTF-8"?>
<Relationships xmlns="http://schemas.openxmlformats.org/package/2006/relationships"><Relationship Id="rId1"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B1:P8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E7" activeCellId="0" sqref="E7"/>
    </sheetView>
  </sheetViews>
  <sheetFormatPr defaultRowHeight="15" zeroHeight="false" outlineLevelRow="0" outlineLevelCol="0"/>
  <cols>
    <col collapsed="false" customWidth="true" hidden="false" outlineLevel="0" max="1" min="1" style="1" width="3.86"/>
    <col collapsed="false" customWidth="true" hidden="false" outlineLevel="0" max="2" min="2" style="2" width="10.58"/>
    <col collapsed="false" customWidth="true" hidden="false" outlineLevel="0" max="3" min="3" style="1" width="10.85"/>
    <col collapsed="false" customWidth="true" hidden="false" outlineLevel="0" max="4" min="4" style="1" width="13.43"/>
    <col collapsed="false" customWidth="true" hidden="false" outlineLevel="0" max="5" min="5" style="1" width="43.42"/>
    <col collapsed="false" customWidth="true" hidden="false" outlineLevel="0" max="6" min="6" style="1" width="12.86"/>
    <col collapsed="false" customWidth="true" hidden="false" outlineLevel="0" max="7" min="7" style="1" width="16.41"/>
    <col collapsed="false" customWidth="true" hidden="false" outlineLevel="0" max="8" min="8" style="1" width="14.86"/>
    <col collapsed="false" customWidth="true" hidden="false" outlineLevel="0" max="9" min="9" style="1" width="15.87"/>
    <col collapsed="false" customWidth="true" hidden="false" outlineLevel="0" max="10" min="10" style="1" width="13.14"/>
    <col collapsed="false" customWidth="true" hidden="true" outlineLevel="0" max="11" min="11" style="1" width="15"/>
    <col collapsed="false" customWidth="true" hidden="true" outlineLevel="0" max="12" min="12" style="1" width="38.57"/>
    <col collapsed="false" customWidth="true" hidden="false" outlineLevel="0" max="13" min="13" style="1" width="4.86"/>
    <col collapsed="false" customWidth="true" hidden="false" outlineLevel="0" max="14" min="14" style="1" width="13.43"/>
    <col collapsed="false" customWidth="true" hidden="false" outlineLevel="0" max="15" min="15" style="1" width="48.57"/>
    <col collapsed="false" customWidth="true" hidden="false" outlineLevel="0" max="16" min="16" style="1" width="18"/>
    <col collapsed="false" customWidth="false" hidden="false" outlineLevel="0" max="1025" min="17" style="1" width="11.42"/>
  </cols>
  <sheetData>
    <row r="1" customFormat="false" ht="15.75" hidden="false" customHeight="false" outlineLevel="0" collapsed="false">
      <c r="B1" s="3"/>
      <c r="C1" s="4"/>
    </row>
    <row r="6" customFormat="false" ht="78.75" hidden="false" customHeight="true" outlineLevel="0" collapsed="false"/>
    <row r="7" customFormat="false" ht="15" hidden="false" customHeight="false" outlineLevel="0" collapsed="false">
      <c r="B7" s="2" t="s">
        <v>0</v>
      </c>
    </row>
    <row r="8" customFormat="false" ht="15" hidden="false" customHeight="false" outlineLevel="0" collapsed="false">
      <c r="B8" s="2" t="s">
        <v>1</v>
      </c>
    </row>
    <row r="9" customFormat="false" ht="15" hidden="false" customHeight="false" outlineLevel="0" collapsed="false">
      <c r="B9" s="2" t="s">
        <v>2</v>
      </c>
    </row>
    <row r="10" customFormat="false" ht="15" hidden="false" customHeight="false" outlineLevel="0" collapsed="false">
      <c r="B10" s="2" t="s">
        <v>3</v>
      </c>
      <c r="D10" s="5"/>
      <c r="E10" s="6"/>
      <c r="F10" s="1" t="s">
        <v>4</v>
      </c>
      <c r="H10" s="5"/>
      <c r="J10" s="5"/>
      <c r="K10" s="5"/>
      <c r="L10" s="5"/>
    </row>
    <row r="11" customFormat="false" ht="15" hidden="false" customHeight="false" outlineLevel="0" collapsed="false">
      <c r="D11" s="5"/>
      <c r="F11" s="5"/>
      <c r="G11" s="5"/>
      <c r="H11" s="5"/>
      <c r="I11" s="5"/>
      <c r="J11" s="5"/>
      <c r="K11" s="5"/>
      <c r="L11" s="5"/>
    </row>
    <row r="12" customFormat="false" ht="15.75" hidden="false" customHeight="false" outlineLevel="0" collapsed="false">
      <c r="B12" s="7" t="s">
        <v>5</v>
      </c>
      <c r="C12" s="8"/>
      <c r="D12" s="4"/>
      <c r="E12" s="4"/>
      <c r="F12" s="4"/>
      <c r="G12" s="4"/>
      <c r="H12" s="4"/>
      <c r="I12" s="4"/>
      <c r="J12" s="4"/>
      <c r="K12" s="4"/>
      <c r="L12" s="4"/>
    </row>
    <row r="13" customFormat="false" ht="15" hidden="false" customHeight="false" outlineLevel="0" collapsed="false">
      <c r="B13" s="9"/>
      <c r="C13" s="10"/>
    </row>
    <row r="14" customFormat="false" ht="15" hidden="false" customHeight="false" outlineLevel="0" collapsed="false">
      <c r="B14" s="9" t="s">
        <v>6</v>
      </c>
      <c r="C14" s="10"/>
      <c r="O14" s="11"/>
      <c r="P14" s="11"/>
    </row>
    <row r="15" customFormat="false" ht="15" hidden="false" customHeight="false" outlineLevel="0" collapsed="false">
      <c r="O15" s="11"/>
      <c r="P15" s="11"/>
    </row>
    <row r="16" customFormat="false" ht="15" hidden="false" customHeight="false" outlineLevel="0" collapsed="false">
      <c r="B16" s="9" t="s">
        <v>7</v>
      </c>
      <c r="O16" s="11"/>
      <c r="P16" s="11"/>
    </row>
    <row r="17" customFormat="false" ht="15" hidden="false" customHeight="false" outlineLevel="0" collapsed="false">
      <c r="O17" s="11"/>
      <c r="P17" s="11"/>
    </row>
    <row r="18" customFormat="false" ht="15" hidden="false" customHeight="false" outlineLevel="0" collapsed="false">
      <c r="B18" s="12" t="s">
        <v>8</v>
      </c>
      <c r="C18" s="13"/>
      <c r="D18" s="14"/>
      <c r="E18" s="14"/>
      <c r="F18" s="14"/>
      <c r="G18" s="14"/>
      <c r="H18" s="14"/>
      <c r="I18" s="14"/>
      <c r="J18" s="14"/>
      <c r="K18" s="14"/>
      <c r="L18" s="14"/>
      <c r="M18" s="11"/>
      <c r="N18" s="11"/>
      <c r="O18" s="11"/>
      <c r="P18" s="11"/>
    </row>
    <row r="19" customFormat="false" ht="15" hidden="false" customHeight="false" outlineLevel="0" collapsed="false">
      <c r="O19" s="11"/>
      <c r="P19" s="11"/>
    </row>
    <row r="20" customFormat="false" ht="65.25" hidden="false" customHeight="true" outlineLevel="0" collapsed="false">
      <c r="B20" s="15" t="s">
        <v>9</v>
      </c>
      <c r="C20" s="16" t="s">
        <v>10</v>
      </c>
      <c r="D20" s="17" t="s">
        <v>11</v>
      </c>
      <c r="E20" s="16" t="s">
        <v>12</v>
      </c>
      <c r="F20" s="16" t="s">
        <v>13</v>
      </c>
      <c r="G20" s="16" t="s">
        <v>14</v>
      </c>
      <c r="H20" s="17" t="s">
        <v>15</v>
      </c>
      <c r="I20" s="17" t="s">
        <v>16</v>
      </c>
      <c r="J20" s="17" t="s">
        <v>17</v>
      </c>
      <c r="K20" s="17" t="s">
        <v>18</v>
      </c>
      <c r="L20" s="17"/>
      <c r="O20" s="11"/>
      <c r="P20" s="11"/>
    </row>
    <row r="21" customFormat="false" ht="29.25" hidden="false" customHeight="true" outlineLevel="0" collapsed="false">
      <c r="B21" s="18" t="s">
        <v>19</v>
      </c>
      <c r="C21" s="19"/>
      <c r="D21" s="19"/>
      <c r="E21" s="19"/>
      <c r="F21" s="19"/>
      <c r="G21" s="19"/>
      <c r="H21" s="19"/>
      <c r="I21" s="20" t="n">
        <f aca="false">ROUND(SUM(I22:I40),2)</f>
        <v>0</v>
      </c>
      <c r="J21" s="21" t="n">
        <f aca="false">ROUND(SUM(J22:J40),2)</f>
        <v>0</v>
      </c>
      <c r="K21" s="22"/>
      <c r="L21" s="22"/>
      <c r="O21" s="11"/>
      <c r="P21" s="11"/>
    </row>
    <row r="22" customFormat="false" ht="15" hidden="false" customHeight="false" outlineLevel="0" collapsed="false">
      <c r="B22" s="23"/>
      <c r="C22" s="24"/>
      <c r="D22" s="23"/>
      <c r="E22" s="25"/>
      <c r="F22" s="25"/>
      <c r="G22" s="26"/>
      <c r="H22" s="27"/>
      <c r="I22" s="28"/>
      <c r="J22" s="29"/>
      <c r="K22" s="30"/>
      <c r="L22" s="30"/>
      <c r="O22" s="11"/>
      <c r="P22" s="11"/>
    </row>
    <row r="23" customFormat="false" ht="15" hidden="false" customHeight="false" outlineLevel="0" collapsed="false">
      <c r="B23" s="23"/>
      <c r="C23" s="24"/>
      <c r="D23" s="23"/>
      <c r="E23" s="25"/>
      <c r="F23" s="25"/>
      <c r="G23" s="26"/>
      <c r="H23" s="27"/>
      <c r="I23" s="28"/>
      <c r="J23" s="29"/>
      <c r="K23" s="31"/>
      <c r="L23" s="32"/>
      <c r="O23" s="11"/>
      <c r="P23" s="11"/>
    </row>
    <row r="24" customFormat="false" ht="15" hidden="false" customHeight="false" outlineLevel="0" collapsed="false">
      <c r="B24" s="23"/>
      <c r="C24" s="24"/>
      <c r="D24" s="23"/>
      <c r="E24" s="25"/>
      <c r="F24" s="25"/>
      <c r="G24" s="26"/>
      <c r="H24" s="27"/>
      <c r="I24" s="28"/>
      <c r="J24" s="29"/>
      <c r="K24" s="31"/>
      <c r="L24" s="32"/>
      <c r="O24" s="11"/>
      <c r="P24" s="11"/>
    </row>
    <row r="25" customFormat="false" ht="15" hidden="false" customHeight="false" outlineLevel="0" collapsed="false">
      <c r="B25" s="23"/>
      <c r="C25" s="24"/>
      <c r="D25" s="23"/>
      <c r="E25" s="25"/>
      <c r="F25" s="25"/>
      <c r="G25" s="26"/>
      <c r="H25" s="27"/>
      <c r="I25" s="28"/>
      <c r="J25" s="29"/>
      <c r="K25" s="31"/>
      <c r="L25" s="32"/>
    </row>
    <row r="26" customFormat="false" ht="15" hidden="false" customHeight="false" outlineLevel="0" collapsed="false">
      <c r="B26" s="23"/>
      <c r="C26" s="24"/>
      <c r="D26" s="23"/>
      <c r="E26" s="25"/>
      <c r="F26" s="25"/>
      <c r="G26" s="26"/>
      <c r="H26" s="27"/>
      <c r="I26" s="28"/>
      <c r="J26" s="29"/>
      <c r="K26" s="31"/>
      <c r="L26" s="32"/>
    </row>
    <row r="27" customFormat="false" ht="15" hidden="false" customHeight="false" outlineLevel="0" collapsed="false">
      <c r="B27" s="23"/>
      <c r="C27" s="24"/>
      <c r="D27" s="23"/>
      <c r="E27" s="25"/>
      <c r="F27" s="25"/>
      <c r="G27" s="26"/>
      <c r="H27" s="27"/>
      <c r="I27" s="28"/>
      <c r="J27" s="29"/>
      <c r="K27" s="31"/>
      <c r="L27" s="32"/>
    </row>
    <row r="28" customFormat="false" ht="15" hidden="false" customHeight="false" outlineLevel="0" collapsed="false">
      <c r="B28" s="23"/>
      <c r="C28" s="24"/>
      <c r="D28" s="23"/>
      <c r="E28" s="25"/>
      <c r="F28" s="25"/>
      <c r="G28" s="26"/>
      <c r="H28" s="27"/>
      <c r="I28" s="28"/>
      <c r="J28" s="29"/>
      <c r="K28" s="31"/>
      <c r="L28" s="32"/>
    </row>
    <row r="29" customFormat="false" ht="15" hidden="false" customHeight="false" outlineLevel="0" collapsed="false">
      <c r="B29" s="23"/>
      <c r="C29" s="24"/>
      <c r="D29" s="23"/>
      <c r="E29" s="25"/>
      <c r="F29" s="25"/>
      <c r="G29" s="26"/>
      <c r="H29" s="27"/>
      <c r="I29" s="28"/>
      <c r="J29" s="29"/>
      <c r="K29" s="31"/>
      <c r="L29" s="32"/>
    </row>
    <row r="30" customFormat="false" ht="15" hidden="false" customHeight="false" outlineLevel="0" collapsed="false">
      <c r="B30" s="23"/>
      <c r="C30" s="24"/>
      <c r="D30" s="23"/>
      <c r="E30" s="25"/>
      <c r="F30" s="25"/>
      <c r="G30" s="26"/>
      <c r="H30" s="27"/>
      <c r="I30" s="28"/>
      <c r="J30" s="29"/>
      <c r="K30" s="31"/>
      <c r="L30" s="32"/>
    </row>
    <row r="31" customFormat="false" ht="15" hidden="false" customHeight="false" outlineLevel="0" collapsed="false">
      <c r="B31" s="23"/>
      <c r="C31" s="24"/>
      <c r="D31" s="23"/>
      <c r="E31" s="25"/>
      <c r="F31" s="25"/>
      <c r="G31" s="26"/>
      <c r="H31" s="27"/>
      <c r="I31" s="28"/>
      <c r="J31" s="29"/>
      <c r="K31" s="31"/>
      <c r="L31" s="32"/>
    </row>
    <row r="32" customFormat="false" ht="15" hidden="false" customHeight="false" outlineLevel="0" collapsed="false">
      <c r="B32" s="23"/>
      <c r="C32" s="24"/>
      <c r="D32" s="23"/>
      <c r="E32" s="25"/>
      <c r="F32" s="25"/>
      <c r="G32" s="26"/>
      <c r="H32" s="27"/>
      <c r="I32" s="28"/>
      <c r="J32" s="29"/>
      <c r="K32" s="31"/>
      <c r="L32" s="32"/>
    </row>
    <row r="33" customFormat="false" ht="15" hidden="false" customHeight="false" outlineLevel="0" collapsed="false">
      <c r="B33" s="23"/>
      <c r="C33" s="24"/>
      <c r="D33" s="23"/>
      <c r="E33" s="25"/>
      <c r="F33" s="25"/>
      <c r="G33" s="26"/>
      <c r="H33" s="27"/>
      <c r="I33" s="28"/>
      <c r="J33" s="29"/>
      <c r="K33" s="31"/>
      <c r="L33" s="32"/>
    </row>
    <row r="34" customFormat="false" ht="15" hidden="false" customHeight="false" outlineLevel="0" collapsed="false">
      <c r="B34" s="23"/>
      <c r="C34" s="24"/>
      <c r="D34" s="23"/>
      <c r="E34" s="25"/>
      <c r="F34" s="25"/>
      <c r="G34" s="26"/>
      <c r="H34" s="27"/>
      <c r="I34" s="28"/>
      <c r="J34" s="29"/>
      <c r="K34" s="31"/>
      <c r="L34" s="32"/>
    </row>
    <row r="35" customFormat="false" ht="15" hidden="false" customHeight="false" outlineLevel="0" collapsed="false">
      <c r="B35" s="23"/>
      <c r="C35" s="24"/>
      <c r="D35" s="23"/>
      <c r="E35" s="25"/>
      <c r="F35" s="25"/>
      <c r="G35" s="26"/>
      <c r="H35" s="27"/>
      <c r="I35" s="28"/>
      <c r="J35" s="29"/>
      <c r="K35" s="31"/>
      <c r="L35" s="32"/>
    </row>
    <row r="36" customFormat="false" ht="15" hidden="false" customHeight="false" outlineLevel="0" collapsed="false">
      <c r="B36" s="23"/>
      <c r="C36" s="24"/>
      <c r="D36" s="23"/>
      <c r="E36" s="25"/>
      <c r="F36" s="25"/>
      <c r="G36" s="26"/>
      <c r="H36" s="27"/>
      <c r="I36" s="28"/>
      <c r="J36" s="29"/>
      <c r="K36" s="31"/>
      <c r="L36" s="32"/>
    </row>
    <row r="37" customFormat="false" ht="15" hidden="false" customHeight="false" outlineLevel="0" collapsed="false">
      <c r="B37" s="23"/>
      <c r="C37" s="24"/>
      <c r="D37" s="23"/>
      <c r="E37" s="25"/>
      <c r="F37" s="25"/>
      <c r="G37" s="26"/>
      <c r="H37" s="27"/>
      <c r="I37" s="28"/>
      <c r="J37" s="29"/>
      <c r="K37" s="31"/>
      <c r="L37" s="32"/>
    </row>
    <row r="38" customFormat="false" ht="15" hidden="false" customHeight="false" outlineLevel="0" collapsed="false">
      <c r="B38" s="23"/>
      <c r="C38" s="24"/>
      <c r="D38" s="23"/>
      <c r="E38" s="25"/>
      <c r="F38" s="25"/>
      <c r="G38" s="26"/>
      <c r="H38" s="27"/>
      <c r="I38" s="28"/>
      <c r="J38" s="29"/>
      <c r="K38" s="31"/>
      <c r="L38" s="32"/>
    </row>
    <row r="39" customFormat="false" ht="15" hidden="false" customHeight="false" outlineLevel="0" collapsed="false">
      <c r="B39" s="23"/>
      <c r="C39" s="24"/>
      <c r="D39" s="23"/>
      <c r="E39" s="25"/>
      <c r="F39" s="25"/>
      <c r="G39" s="26"/>
      <c r="H39" s="27"/>
      <c r="I39" s="28"/>
      <c r="J39" s="29"/>
      <c r="K39" s="31"/>
      <c r="L39" s="32"/>
    </row>
    <row r="40" customFormat="false" ht="15" hidden="false" customHeight="false" outlineLevel="0" collapsed="false">
      <c r="B40" s="23"/>
      <c r="C40" s="24"/>
      <c r="D40" s="23"/>
      <c r="E40" s="25"/>
      <c r="F40" s="25"/>
      <c r="G40" s="26"/>
      <c r="H40" s="27"/>
      <c r="I40" s="33"/>
      <c r="J40" s="29"/>
      <c r="K40" s="34"/>
      <c r="L40" s="34"/>
    </row>
    <row r="41" customFormat="false" ht="29.25" hidden="false" customHeight="true" outlineLevel="0" collapsed="false">
      <c r="B41" s="18" t="s">
        <v>20</v>
      </c>
      <c r="C41" s="19"/>
      <c r="D41" s="19"/>
      <c r="E41" s="19"/>
      <c r="F41" s="19"/>
      <c r="G41" s="19"/>
      <c r="H41" s="19"/>
      <c r="I41" s="20" t="n">
        <f aca="false">ROUND(SUM(I42:I50),2)</f>
        <v>0</v>
      </c>
      <c r="J41" s="21" t="n">
        <f aca="false">ROUND(SUM(J42:J50),2)</f>
        <v>0</v>
      </c>
      <c r="K41" s="22"/>
      <c r="L41" s="22"/>
    </row>
    <row r="42" customFormat="false" ht="15" hidden="false" customHeight="false" outlineLevel="0" collapsed="false">
      <c r="B42" s="23"/>
      <c r="C42" s="24"/>
      <c r="D42" s="23"/>
      <c r="E42" s="25"/>
      <c r="F42" s="25"/>
      <c r="G42" s="25"/>
      <c r="H42" s="28"/>
      <c r="I42" s="35"/>
      <c r="J42" s="29"/>
      <c r="K42" s="30"/>
      <c r="L42" s="30"/>
    </row>
    <row r="43" customFormat="false" ht="15" hidden="false" customHeight="false" outlineLevel="0" collapsed="false">
      <c r="B43" s="23"/>
      <c r="C43" s="24"/>
      <c r="D43" s="23"/>
      <c r="E43" s="25"/>
      <c r="F43" s="25"/>
      <c r="G43" s="25"/>
      <c r="H43" s="28"/>
      <c r="I43" s="28"/>
      <c r="J43" s="29"/>
      <c r="K43" s="31"/>
      <c r="L43" s="32"/>
    </row>
    <row r="44" customFormat="false" ht="15" hidden="false" customHeight="false" outlineLevel="0" collapsed="false">
      <c r="B44" s="23"/>
      <c r="C44" s="24"/>
      <c r="D44" s="23"/>
      <c r="E44" s="25"/>
      <c r="F44" s="25"/>
      <c r="G44" s="25"/>
      <c r="H44" s="28"/>
      <c r="I44" s="28"/>
      <c r="J44" s="29"/>
      <c r="K44" s="31"/>
      <c r="L44" s="32"/>
    </row>
    <row r="45" customFormat="false" ht="15" hidden="false" customHeight="false" outlineLevel="0" collapsed="false">
      <c r="B45" s="23"/>
      <c r="C45" s="24"/>
      <c r="D45" s="23"/>
      <c r="E45" s="25"/>
      <c r="F45" s="25"/>
      <c r="G45" s="25"/>
      <c r="H45" s="28"/>
      <c r="I45" s="28"/>
      <c r="J45" s="29"/>
      <c r="K45" s="31"/>
      <c r="L45" s="32"/>
    </row>
    <row r="46" customFormat="false" ht="15" hidden="false" customHeight="false" outlineLevel="0" collapsed="false">
      <c r="B46" s="23"/>
      <c r="C46" s="24"/>
      <c r="D46" s="23"/>
      <c r="E46" s="25"/>
      <c r="F46" s="25"/>
      <c r="G46" s="25"/>
      <c r="H46" s="28"/>
      <c r="I46" s="28"/>
      <c r="J46" s="29"/>
      <c r="K46" s="31"/>
      <c r="L46" s="32"/>
    </row>
    <row r="47" customFormat="false" ht="15" hidden="false" customHeight="false" outlineLevel="0" collapsed="false">
      <c r="B47" s="23"/>
      <c r="C47" s="24"/>
      <c r="D47" s="23"/>
      <c r="E47" s="25"/>
      <c r="F47" s="25"/>
      <c r="G47" s="25"/>
      <c r="H47" s="28"/>
      <c r="I47" s="28"/>
      <c r="J47" s="29"/>
      <c r="K47" s="31"/>
      <c r="L47" s="32"/>
    </row>
    <row r="48" customFormat="false" ht="15" hidden="false" customHeight="false" outlineLevel="0" collapsed="false">
      <c r="B48" s="23"/>
      <c r="C48" s="24"/>
      <c r="D48" s="23"/>
      <c r="E48" s="25"/>
      <c r="F48" s="25"/>
      <c r="G48" s="25"/>
      <c r="H48" s="28"/>
      <c r="I48" s="28"/>
      <c r="J48" s="29"/>
      <c r="K48" s="36"/>
      <c r="L48" s="36"/>
    </row>
    <row r="49" customFormat="false" ht="15" hidden="false" customHeight="false" outlineLevel="0" collapsed="false">
      <c r="B49" s="23"/>
      <c r="C49" s="24"/>
      <c r="D49" s="23"/>
      <c r="E49" s="25"/>
      <c r="F49" s="25"/>
      <c r="G49" s="25"/>
      <c r="H49" s="28"/>
      <c r="I49" s="28"/>
      <c r="J49" s="29"/>
      <c r="K49" s="37"/>
      <c r="L49" s="38"/>
    </row>
    <row r="50" customFormat="false" ht="15" hidden="false" customHeight="false" outlineLevel="0" collapsed="false">
      <c r="B50" s="23"/>
      <c r="C50" s="24"/>
      <c r="D50" s="23"/>
      <c r="E50" s="25"/>
      <c r="F50" s="25"/>
      <c r="G50" s="25"/>
      <c r="H50" s="28"/>
      <c r="I50" s="33"/>
      <c r="J50" s="29"/>
      <c r="K50" s="34"/>
      <c r="L50" s="34"/>
    </row>
    <row r="51" customFormat="false" ht="15" hidden="false" customHeight="false" outlineLevel="0" collapsed="false">
      <c r="B51" s="39" t="s">
        <v>21</v>
      </c>
      <c r="C51" s="40"/>
      <c r="D51" s="40"/>
      <c r="E51" s="40"/>
      <c r="F51" s="40"/>
      <c r="G51" s="40"/>
      <c r="H51" s="40"/>
      <c r="I51" s="20" t="n">
        <f aca="false">+I21+I41</f>
        <v>0</v>
      </c>
      <c r="J51" s="41" t="n">
        <f aca="false">+J21+J41</f>
        <v>0</v>
      </c>
      <c r="K51" s="42"/>
      <c r="L51" s="42"/>
    </row>
    <row r="52" s="11" customFormat="true" ht="15" hidden="false" customHeight="false" outlineLevel="0" collapsed="false"/>
    <row r="53" s="11" customFormat="true" ht="15" hidden="false" customHeight="false" outlineLevel="0" collapsed="false">
      <c r="B53" s="12" t="s">
        <v>22</v>
      </c>
      <c r="C53" s="13"/>
      <c r="D53" s="14"/>
      <c r="E53" s="14"/>
      <c r="F53" s="14"/>
      <c r="G53" s="14"/>
      <c r="H53" s="14"/>
      <c r="I53" s="14"/>
      <c r="J53" s="14"/>
    </row>
    <row r="54" s="11" customFormat="true" ht="15" hidden="false" customHeight="false" outlineLevel="0" collapsed="false">
      <c r="B54" s="9"/>
      <c r="C54" s="10"/>
      <c r="D54" s="1"/>
      <c r="E54" s="1"/>
      <c r="F54" s="1"/>
      <c r="G54" s="1"/>
      <c r="H54" s="1"/>
      <c r="I54" s="1"/>
      <c r="J54" s="1"/>
    </row>
    <row r="55" s="11" customFormat="true" ht="45" hidden="false" customHeight="false" outlineLevel="0" collapsed="false">
      <c r="B55" s="15" t="s">
        <v>9</v>
      </c>
      <c r="C55" s="16" t="s">
        <v>10</v>
      </c>
      <c r="D55" s="17" t="s">
        <v>11</v>
      </c>
      <c r="E55" s="43" t="s">
        <v>12</v>
      </c>
      <c r="F55" s="16" t="s">
        <v>13</v>
      </c>
      <c r="G55" s="16" t="s">
        <v>14</v>
      </c>
      <c r="H55" s="17" t="s">
        <v>15</v>
      </c>
      <c r="I55" s="17" t="s">
        <v>16</v>
      </c>
      <c r="J55" s="17" t="s">
        <v>23</v>
      </c>
    </row>
    <row r="56" s="11" customFormat="true" ht="15" hidden="false" customHeight="false" outlineLevel="0" collapsed="false">
      <c r="B56" s="39" t="s">
        <v>24</v>
      </c>
      <c r="C56" s="19"/>
      <c r="D56" s="44"/>
      <c r="E56" s="45"/>
      <c r="F56" s="40"/>
      <c r="G56" s="46"/>
      <c r="H56" s="47"/>
      <c r="I56" s="20" t="n">
        <f aca="false">ROUND(SUM(I57:I60),2)</f>
        <v>0</v>
      </c>
      <c r="J56" s="21" t="n">
        <f aca="false">ROUND(SUM(J57:J60),2)</f>
        <v>0</v>
      </c>
    </row>
    <row r="57" s="11" customFormat="true" ht="15" hidden="false" customHeight="false" outlineLevel="0" collapsed="false">
      <c r="B57" s="23"/>
      <c r="C57" s="24"/>
      <c r="D57" s="23"/>
      <c r="E57" s="48"/>
      <c r="F57" s="25"/>
      <c r="G57" s="26"/>
      <c r="H57" s="27"/>
      <c r="I57" s="28"/>
      <c r="J57" s="49"/>
    </row>
    <row r="58" s="11" customFormat="true" ht="15" hidden="false" customHeight="false" outlineLevel="0" collapsed="false">
      <c r="B58" s="23"/>
      <c r="C58" s="24"/>
      <c r="D58" s="23"/>
      <c r="E58" s="50"/>
      <c r="F58" s="25"/>
      <c r="G58" s="26"/>
      <c r="H58" s="27"/>
      <c r="I58" s="28"/>
      <c r="J58" s="49"/>
    </row>
    <row r="59" s="11" customFormat="true" ht="15" hidden="false" customHeight="false" outlineLevel="0" collapsed="false">
      <c r="B59" s="23"/>
      <c r="C59" s="24"/>
      <c r="D59" s="23"/>
      <c r="E59" s="50"/>
      <c r="F59" s="25"/>
      <c r="G59" s="26"/>
      <c r="H59" s="27"/>
      <c r="I59" s="28"/>
      <c r="J59" s="49"/>
    </row>
    <row r="60" s="11" customFormat="true" ht="15" hidden="false" customHeight="false" outlineLevel="0" collapsed="false">
      <c r="B60" s="23"/>
      <c r="C60" s="24"/>
      <c r="D60" s="23"/>
      <c r="E60" s="51"/>
      <c r="F60" s="25"/>
      <c r="G60" s="26"/>
      <c r="H60" s="27"/>
      <c r="I60" s="28"/>
      <c r="J60" s="49"/>
    </row>
    <row r="61" s="11" customFormat="true" ht="15" hidden="false" customHeight="false" outlineLevel="0" collapsed="false">
      <c r="B61" s="39" t="s">
        <v>25</v>
      </c>
      <c r="C61" s="40"/>
      <c r="D61" s="40"/>
      <c r="E61" s="52"/>
      <c r="F61" s="40"/>
      <c r="G61" s="40"/>
      <c r="H61" s="40"/>
      <c r="I61" s="53" t="n">
        <f aca="false">+I56</f>
        <v>0</v>
      </c>
      <c r="J61" s="41" t="n">
        <f aca="false">+J56</f>
        <v>0</v>
      </c>
    </row>
    <row r="62" s="11" customFormat="true" ht="15" hidden="false" customHeight="false" outlineLevel="0" collapsed="false"/>
    <row r="63" customFormat="false" ht="15" hidden="false" customHeight="false" outlineLevel="0" collapsed="false">
      <c r="B63" s="12" t="s">
        <v>26</v>
      </c>
      <c r="C63" s="13"/>
      <c r="D63" s="14"/>
      <c r="E63" s="14"/>
      <c r="F63" s="14"/>
      <c r="G63" s="14"/>
      <c r="H63" s="14"/>
      <c r="I63" s="14"/>
      <c r="J63" s="14"/>
      <c r="K63" s="14"/>
      <c r="L63" s="14"/>
      <c r="M63" s="11"/>
      <c r="N63" s="11"/>
      <c r="O63" s="11"/>
      <c r="P63" s="11"/>
    </row>
    <row r="64" customFormat="false" ht="15" hidden="false" customHeight="false" outlineLevel="0" collapsed="false">
      <c r="B64" s="9"/>
      <c r="C64" s="10"/>
    </row>
    <row r="65" customFormat="false" ht="45" hidden="false" customHeight="true" outlineLevel="0" collapsed="false">
      <c r="B65" s="15" t="s">
        <v>9</v>
      </c>
      <c r="C65" s="16" t="s">
        <v>10</v>
      </c>
      <c r="D65" s="17" t="s">
        <v>11</v>
      </c>
      <c r="E65" s="43" t="s">
        <v>12</v>
      </c>
      <c r="F65" s="16" t="s">
        <v>13</v>
      </c>
      <c r="G65" s="16" t="s">
        <v>14</v>
      </c>
      <c r="H65" s="17" t="s">
        <v>15</v>
      </c>
      <c r="I65" s="17" t="s">
        <v>16</v>
      </c>
      <c r="J65" s="17" t="s">
        <v>23</v>
      </c>
      <c r="K65" s="17" t="s">
        <v>18</v>
      </c>
      <c r="L65" s="17"/>
    </row>
    <row r="66" customFormat="false" ht="15" hidden="false" customHeight="false" outlineLevel="0" collapsed="false">
      <c r="B66" s="39" t="s">
        <v>27</v>
      </c>
      <c r="C66" s="19"/>
      <c r="D66" s="44"/>
      <c r="E66" s="45"/>
      <c r="F66" s="40"/>
      <c r="G66" s="46"/>
      <c r="H66" s="47"/>
      <c r="I66" s="20" t="n">
        <f aca="false">ROUND(SUM(I67:I70),2)</f>
        <v>0</v>
      </c>
      <c r="J66" s="21" t="n">
        <f aca="false">ROUND(SUM(J67:J70),2)</f>
        <v>0</v>
      </c>
      <c r="K66" s="54"/>
      <c r="L66" s="54"/>
    </row>
    <row r="67" customFormat="false" ht="15" hidden="false" customHeight="false" outlineLevel="0" collapsed="false">
      <c r="B67" s="23"/>
      <c r="C67" s="24"/>
      <c r="D67" s="23"/>
      <c r="E67" s="48"/>
      <c r="F67" s="25"/>
      <c r="G67" s="26"/>
      <c r="H67" s="27"/>
      <c r="I67" s="28"/>
      <c r="J67" s="49"/>
      <c r="K67" s="36"/>
      <c r="L67" s="36"/>
    </row>
    <row r="68" customFormat="false" ht="15" hidden="false" customHeight="false" outlineLevel="0" collapsed="false">
      <c r="B68" s="23"/>
      <c r="C68" s="24"/>
      <c r="D68" s="23"/>
      <c r="E68" s="50"/>
      <c r="F68" s="25"/>
      <c r="G68" s="26"/>
      <c r="H68" s="27"/>
      <c r="I68" s="28"/>
      <c r="J68" s="49"/>
      <c r="K68" s="36"/>
      <c r="L68" s="36"/>
    </row>
    <row r="69" customFormat="false" ht="15" hidden="false" customHeight="false" outlineLevel="0" collapsed="false">
      <c r="B69" s="23"/>
      <c r="C69" s="24"/>
      <c r="D69" s="23"/>
      <c r="E69" s="50"/>
      <c r="F69" s="25"/>
      <c r="G69" s="26"/>
      <c r="H69" s="27"/>
      <c r="I69" s="28"/>
      <c r="J69" s="49"/>
      <c r="K69" s="37"/>
      <c r="L69" s="38"/>
    </row>
    <row r="70" customFormat="false" ht="15" hidden="false" customHeight="false" outlineLevel="0" collapsed="false">
      <c r="B70" s="23"/>
      <c r="C70" s="24"/>
      <c r="D70" s="23"/>
      <c r="E70" s="51"/>
      <c r="F70" s="25"/>
      <c r="G70" s="26"/>
      <c r="H70" s="27"/>
      <c r="I70" s="28"/>
      <c r="J70" s="49"/>
      <c r="K70" s="37"/>
      <c r="L70" s="38"/>
      <c r="O70" s="11"/>
      <c r="P70" s="11"/>
    </row>
    <row r="71" customFormat="false" ht="15" hidden="false" customHeight="false" outlineLevel="0" collapsed="false">
      <c r="B71" s="39" t="s">
        <v>28</v>
      </c>
      <c r="C71" s="40"/>
      <c r="D71" s="40"/>
      <c r="E71" s="52"/>
      <c r="F71" s="40"/>
      <c r="G71" s="40"/>
      <c r="H71" s="40"/>
      <c r="I71" s="53" t="n">
        <f aca="false">+I66</f>
        <v>0</v>
      </c>
      <c r="J71" s="41" t="n">
        <f aca="false">+J66</f>
        <v>0</v>
      </c>
      <c r="K71" s="42"/>
      <c r="L71" s="42"/>
      <c r="O71" s="11"/>
      <c r="P71" s="11"/>
    </row>
    <row r="72" customFormat="false" ht="15" hidden="false" customHeight="false" outlineLevel="0" collapsed="false">
      <c r="O72" s="11"/>
      <c r="P72" s="11"/>
    </row>
    <row r="73" s="11" customFormat="true" ht="15" hidden="false" customHeight="false" outlineLevel="0" collapsed="false"/>
    <row r="74" s="11" customFormat="true" ht="15" hidden="false" customHeight="false" outlineLevel="0" collapsed="false">
      <c r="K74" s="55"/>
      <c r="L74" s="55"/>
    </row>
    <row r="75" s="11" customFormat="true" ht="15" hidden="false" customHeight="false" outlineLevel="0" collapsed="false"/>
    <row r="76" s="11" customFormat="true" ht="15" hidden="false" customHeight="false" outlineLevel="0" collapsed="false"/>
    <row r="77" s="11" customFormat="true" ht="15" hidden="false" customHeight="false" outlineLevel="0" collapsed="false"/>
    <row r="78" s="11" customFormat="true" ht="15" hidden="false" customHeight="false" outlineLevel="0" collapsed="false"/>
    <row r="79" s="11" customFormat="true" ht="15" hidden="false" customHeight="false" outlineLevel="0" collapsed="false"/>
    <row r="80" s="11" customFormat="true" ht="15" hidden="false" customHeight="false" outlineLevel="0" collapsed="false"/>
    <row r="81" s="11" customFormat="true" ht="15" hidden="false" customHeight="false" outlineLevel="0" collapsed="false"/>
    <row r="82" s="11" customFormat="true" ht="15" hidden="false" customHeight="false" outlineLevel="0" collapsed="false"/>
    <row r="83" s="11" customFormat="true" ht="15" hidden="false" customHeight="false" outlineLevel="0" collapsed="false"/>
    <row r="85" customFormat="false" ht="15" hidden="false" customHeight="false" outlineLevel="0" collapsed="false">
      <c r="B85" s="9"/>
      <c r="C85" s="10"/>
      <c r="D85" s="10"/>
      <c r="E85" s="10"/>
      <c r="F85" s="10"/>
      <c r="G85" s="10"/>
      <c r="H85" s="56"/>
      <c r="I85" s="56"/>
      <c r="J85" s="56"/>
      <c r="K85" s="56"/>
      <c r="L85" s="56"/>
      <c r="M85" s="56"/>
      <c r="N85" s="56"/>
    </row>
  </sheetData>
  <mergeCells count="14">
    <mergeCell ref="K20:L20"/>
    <mergeCell ref="K21:L21"/>
    <mergeCell ref="K22:L22"/>
    <mergeCell ref="K40:L40"/>
    <mergeCell ref="K41:L41"/>
    <mergeCell ref="K42:L42"/>
    <mergeCell ref="K48:L48"/>
    <mergeCell ref="K50:L50"/>
    <mergeCell ref="K51:L51"/>
    <mergeCell ref="K65:L65"/>
    <mergeCell ref="K66:L66"/>
    <mergeCell ref="K67:L67"/>
    <mergeCell ref="K68:L68"/>
    <mergeCell ref="K71:L7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0" pageOrder="downThenOver" orientation="portrait" blackAndWhite="false" draft="false" cellComments="none" useFirstPageNumber="false" horizontalDpi="300" verticalDpi="300" copies="1"/>
  <headerFooter differentFirst="false" differentOddEven="false">
    <oddHeader/>
    <oddFooter/>
  </headerFooter>
  <drawing r:id="rId2"/>
  <legacyDrawing r:id="rId3"/>
</worksheet>
</file>

<file path=xl/worksheets/sheet2.xml><?xml version="1.0" encoding="utf-8"?>
<worksheet xmlns="http://schemas.openxmlformats.org/spreadsheetml/2006/main" xmlns:r="http://schemas.openxmlformats.org/officeDocument/2006/relationships">
  <sheetPr filterMode="false">
    <pageSetUpPr fitToPage="false"/>
  </sheetPr>
  <dimension ref="A1:K65"/>
  <sheetViews>
    <sheetView showFormulas="false" showGridLines="true" showRowColHeaders="true" showZeros="true" rightToLeft="false" tabSelected="false" showOutlineSymbols="true" defaultGridColor="true" view="normal" topLeftCell="A5" colorId="64" zoomScale="100" zoomScaleNormal="100" zoomScalePageLayoutView="100" workbookViewId="0">
      <selection pane="topLeft" activeCell="B25" activeCellId="0" sqref="B25"/>
    </sheetView>
  </sheetViews>
  <sheetFormatPr defaultRowHeight="15" zeroHeight="false" outlineLevelRow="0" outlineLevelCol="0"/>
  <cols>
    <col collapsed="false" customWidth="true" hidden="false" outlineLevel="0" max="1" min="1" style="57" width="4.57"/>
    <col collapsed="false" customWidth="true" hidden="false" outlineLevel="0" max="2" min="2" style="57" width="58.41"/>
    <col collapsed="false" customWidth="true" hidden="false" outlineLevel="0" max="3" min="3" style="57" width="21.29"/>
    <col collapsed="false" customWidth="true" hidden="false" outlineLevel="0" max="4" min="4" style="57" width="12.86"/>
    <col collapsed="false" customWidth="false" hidden="false" outlineLevel="0" max="5" min="5" style="57" width="11.42"/>
    <col collapsed="false" customWidth="true" hidden="false" outlineLevel="0" max="6" min="6" style="57" width="14.28"/>
    <col collapsed="false" customWidth="true" hidden="false" outlineLevel="0" max="7" min="7" style="57" width="22.43"/>
    <col collapsed="false" customWidth="true" hidden="false" outlineLevel="0" max="8" min="8" style="57" width="5.43"/>
    <col collapsed="false" customWidth="false" hidden="false" outlineLevel="0" max="13" min="9" style="57" width="11.42"/>
    <col collapsed="false" customWidth="true" hidden="false" outlineLevel="0" max="14" min="14" style="57" width="12.14"/>
    <col collapsed="false" customWidth="false" hidden="false" outlineLevel="0" max="1025" min="15" style="57" width="11.42"/>
  </cols>
  <sheetData>
    <row r="1" customFormat="false" ht="15.75" hidden="false" customHeight="false" outlineLevel="0" collapsed="false">
      <c r="A1" s="58"/>
      <c r="B1" s="59"/>
    </row>
    <row r="2" customFormat="false" ht="15" hidden="false" customHeight="false" outlineLevel="0" collapsed="false">
      <c r="A2" s="60"/>
    </row>
    <row r="3" customFormat="false" ht="15" hidden="false" customHeight="false" outlineLevel="0" collapsed="false">
      <c r="A3" s="60"/>
    </row>
    <row r="4" customFormat="false" ht="15" hidden="false" customHeight="false" outlineLevel="0" collapsed="false">
      <c r="A4" s="60"/>
    </row>
    <row r="5" customFormat="false" ht="15" hidden="false" customHeight="false" outlineLevel="0" collapsed="false">
      <c r="A5" s="60"/>
    </row>
    <row r="6" customFormat="false" ht="78.75" hidden="false" customHeight="true" outlineLevel="0" collapsed="false">
      <c r="A6" s="60"/>
    </row>
    <row r="7" customFormat="false" ht="16.5" hidden="false" customHeight="true" outlineLevel="0" collapsed="false">
      <c r="B7" s="61" t="s">
        <v>0</v>
      </c>
      <c r="C7" s="62" t="str">
        <f aca="false">IF(+'Relació classificada despeses'!E7=0,"",+'Relació classificada despeses'!E7)</f>
        <v/>
      </c>
      <c r="D7" s="62"/>
      <c r="E7" s="62"/>
      <c r="F7" s="62"/>
      <c r="G7" s="62"/>
    </row>
    <row r="8" customFormat="false" ht="16.5" hidden="false" customHeight="true" outlineLevel="0" collapsed="false">
      <c r="B8" s="61" t="s">
        <v>1</v>
      </c>
      <c r="C8" s="62" t="str">
        <f aca="false">IF(+'Relació classificada despeses'!E8=0,"",+'Relació classificada despeses'!E8)</f>
        <v/>
      </c>
      <c r="D8" s="62"/>
      <c r="E8" s="62"/>
      <c r="F8" s="62"/>
      <c r="G8" s="62"/>
    </row>
    <row r="9" customFormat="false" ht="16.5" hidden="false" customHeight="true" outlineLevel="0" collapsed="false">
      <c r="B9" s="61" t="s">
        <v>2</v>
      </c>
      <c r="C9" s="62" t="str">
        <f aca="false">IF(+'Relació classificada despeses'!E9=0,"",+'Relació classificada despeses'!E9)</f>
        <v/>
      </c>
      <c r="D9" s="62"/>
      <c r="E9" s="62"/>
      <c r="F9" s="62"/>
      <c r="G9" s="62"/>
    </row>
    <row r="10" customFormat="false" ht="16.5" hidden="false" customHeight="true" outlineLevel="0" collapsed="false">
      <c r="A10" s="60"/>
    </row>
    <row r="11" customFormat="false" ht="15.75" hidden="false" customHeight="false" outlineLevel="0" collapsed="false">
      <c r="B11" s="63" t="s">
        <v>29</v>
      </c>
    </row>
    <row r="12" customFormat="false" ht="15" hidden="false" customHeight="false" outlineLevel="0" collapsed="false">
      <c r="A12" s="60"/>
    </row>
    <row r="13" customFormat="false" ht="15" hidden="false" customHeight="false" outlineLevel="0" collapsed="false">
      <c r="A13" s="60"/>
      <c r="B13" s="64" t="s">
        <v>30</v>
      </c>
    </row>
    <row r="14" customFormat="false" ht="15" hidden="false" customHeight="false" outlineLevel="0" collapsed="false">
      <c r="A14" s="60"/>
      <c r="B14" s="65"/>
      <c r="C14" s="66"/>
      <c r="D14" s="67"/>
      <c r="G14" s="66"/>
      <c r="I14" s="66"/>
      <c r="J14" s="66"/>
      <c r="K14" s="66"/>
    </row>
    <row r="15" customFormat="false" ht="15" hidden="false" customHeight="false" outlineLevel="0" collapsed="false">
      <c r="A15" s="60"/>
      <c r="B15" s="68" t="s">
        <v>31</v>
      </c>
      <c r="C15" s="68"/>
      <c r="D15" s="68"/>
      <c r="E15" s="68"/>
      <c r="F15" s="68"/>
      <c r="G15" s="68"/>
      <c r="H15" s="68"/>
      <c r="I15" s="66"/>
      <c r="J15" s="66"/>
      <c r="K15" s="66"/>
    </row>
    <row r="16" customFormat="false" ht="15.75" hidden="false" customHeight="false" outlineLevel="0" collapsed="false">
      <c r="A16" s="63"/>
      <c r="B16" s="68" t="s">
        <v>32</v>
      </c>
      <c r="C16" s="68"/>
      <c r="D16" s="68"/>
      <c r="E16" s="68"/>
      <c r="F16" s="68"/>
      <c r="G16" s="68"/>
      <c r="H16" s="68"/>
      <c r="I16" s="59"/>
      <c r="J16" s="59"/>
      <c r="K16" s="59"/>
    </row>
    <row r="17" customFormat="false" ht="15" hidden="false" customHeight="false" outlineLevel="0" collapsed="false">
      <c r="A17" s="69"/>
      <c r="B17" s="68" t="s">
        <v>33</v>
      </c>
      <c r="C17" s="68"/>
      <c r="D17" s="68"/>
      <c r="E17" s="68"/>
      <c r="F17" s="68"/>
      <c r="G17" s="68"/>
      <c r="H17" s="68"/>
    </row>
    <row r="18" customFormat="false" ht="15" hidden="false" customHeight="false" outlineLevel="0" collapsed="false">
      <c r="A18" s="69"/>
      <c r="B18" s="68" t="s">
        <v>34</v>
      </c>
      <c r="C18" s="68"/>
      <c r="D18" s="68"/>
      <c r="E18" s="68"/>
      <c r="F18" s="68"/>
      <c r="G18" s="68"/>
      <c r="H18" s="68"/>
    </row>
    <row r="19" customFormat="false" ht="15" hidden="false" customHeight="false" outlineLevel="0" collapsed="false">
      <c r="A19" s="69"/>
      <c r="B19" s="68" t="s">
        <v>35</v>
      </c>
      <c r="C19" s="68"/>
      <c r="D19" s="68"/>
      <c r="E19" s="68"/>
      <c r="F19" s="68"/>
      <c r="G19" s="68"/>
      <c r="H19" s="68"/>
    </row>
    <row r="20" customFormat="false" ht="15" hidden="false" customHeight="false" outlineLevel="0" collapsed="false">
      <c r="A20" s="60"/>
      <c r="B20" s="68" t="s">
        <v>36</v>
      </c>
      <c r="C20" s="68"/>
      <c r="D20" s="68"/>
      <c r="E20" s="68"/>
      <c r="F20" s="68"/>
      <c r="G20" s="68"/>
      <c r="H20" s="70"/>
    </row>
    <row r="21" customFormat="false" ht="15" hidden="false" customHeight="false" outlineLevel="0" collapsed="false">
      <c r="A21" s="60"/>
      <c r="B21" s="68" t="s">
        <v>37</v>
      </c>
      <c r="C21" s="68"/>
      <c r="D21" s="68"/>
      <c r="E21" s="68"/>
      <c r="F21" s="68"/>
      <c r="G21" s="68"/>
      <c r="H21" s="68"/>
    </row>
    <row r="22" customFormat="false" ht="15.75" hidden="false" customHeight="false" outlineLevel="0" collapsed="false">
      <c r="A22" s="63"/>
      <c r="B22" s="71"/>
      <c r="C22" s="71"/>
      <c r="D22" s="71"/>
      <c r="E22" s="71"/>
      <c r="F22" s="71"/>
      <c r="G22" s="71"/>
      <c r="H22" s="71"/>
    </row>
    <row r="23" customFormat="false" ht="15" hidden="false" customHeight="false" outlineLevel="0" collapsed="false">
      <c r="B23" s="65"/>
    </row>
    <row r="24" customFormat="false" ht="42.75" hidden="false" customHeight="false" outlineLevel="0" collapsed="false">
      <c r="B24" s="72" t="s">
        <v>38</v>
      </c>
      <c r="C24" s="72" t="s">
        <v>39</v>
      </c>
      <c r="D24" s="72" t="s">
        <v>40</v>
      </c>
      <c r="E24" s="72" t="s">
        <v>41</v>
      </c>
      <c r="F24" s="72" t="s">
        <v>42</v>
      </c>
      <c r="G24" s="72" t="s">
        <v>43</v>
      </c>
    </row>
    <row r="25" customFormat="false" ht="15" hidden="false" customHeight="false" outlineLevel="0" collapsed="false">
      <c r="B25" s="25"/>
      <c r="C25" s="73"/>
      <c r="D25" s="74"/>
      <c r="E25" s="75" t="str">
        <f aca="false">IF(OR(C25="",D25=""),"",+C25/D25)</f>
        <v/>
      </c>
      <c r="F25" s="76" t="str">
        <f aca="false">IF(E25="","",IF(E25&lt;38.22,"SÍ","NO"))</f>
        <v/>
      </c>
      <c r="G25" s="77" t="str">
        <f aca="false">IF(F25="","",IF(F25="NO",C25,C25-(D25*(38.22-E25)*0.15)))</f>
        <v/>
      </c>
    </row>
    <row r="26" customFormat="false" ht="15" hidden="false" customHeight="false" outlineLevel="0" collapsed="false">
      <c r="B26" s="25"/>
      <c r="C26" s="73"/>
      <c r="D26" s="74"/>
      <c r="E26" s="75" t="str">
        <f aca="false">IF(OR(C26="",D26=""),"",+C26/D26)</f>
        <v/>
      </c>
      <c r="F26" s="76" t="str">
        <f aca="false">IF(E26="","",IF(E26&lt;38.22,"SÍ","NO"))</f>
        <v/>
      </c>
      <c r="G26" s="77" t="str">
        <f aca="false">IF(F26="","",IF(F26="NO",C26,C26-(D26*(38.22-E26)*0.15)))</f>
        <v/>
      </c>
    </row>
    <row r="27" customFormat="false" ht="15" hidden="false" customHeight="false" outlineLevel="0" collapsed="false">
      <c r="B27" s="25"/>
      <c r="C27" s="73"/>
      <c r="D27" s="74"/>
      <c r="E27" s="75" t="str">
        <f aca="false">IF(OR(C27="",D27=""),"",+C27/D27)</f>
        <v/>
      </c>
      <c r="F27" s="76" t="str">
        <f aca="false">IF(E27="","",IF(E27&lt;38.22,"SÍ","NO"))</f>
        <v/>
      </c>
      <c r="G27" s="77" t="str">
        <f aca="false">IF(F27="","",IF(F27="NO",C27,C27-(D27*(38.22-E27)*0.15)))</f>
        <v/>
      </c>
    </row>
    <row r="28" customFormat="false" ht="15" hidden="false" customHeight="false" outlineLevel="0" collapsed="false">
      <c r="B28" s="25"/>
      <c r="C28" s="73"/>
      <c r="D28" s="74"/>
      <c r="E28" s="75" t="str">
        <f aca="false">IF(OR(C28="",D28=""),"",+C28/D28)</f>
        <v/>
      </c>
      <c r="F28" s="76" t="str">
        <f aca="false">IF(E28="","",IF(E28&lt;38.22,"SÍ","NO"))</f>
        <v/>
      </c>
      <c r="G28" s="77" t="str">
        <f aca="false">IF(F28="","",IF(F28="NO",C28,C28-(D28*(38.22-E28)*0.15)))</f>
        <v/>
      </c>
    </row>
    <row r="29" customFormat="false" ht="15" hidden="false" customHeight="false" outlineLevel="0" collapsed="false">
      <c r="B29" s="25"/>
      <c r="C29" s="73"/>
      <c r="D29" s="74"/>
      <c r="E29" s="75" t="str">
        <f aca="false">IF(OR(C29="",D29=""),"",+C29/D29)</f>
        <v/>
      </c>
      <c r="F29" s="76" t="str">
        <f aca="false">IF(E29="","",IF(E29&lt;38.22,"SÍ","NO"))</f>
        <v/>
      </c>
      <c r="G29" s="77" t="str">
        <f aca="false">IF(F29="","",IF(F29="NO",C29,C29-(D29*(38.22-E29)*0.15)))</f>
        <v/>
      </c>
    </row>
    <row r="30" customFormat="false" ht="15" hidden="false" customHeight="false" outlineLevel="0" collapsed="false">
      <c r="B30" s="25"/>
      <c r="C30" s="73"/>
      <c r="D30" s="74"/>
      <c r="E30" s="75" t="str">
        <f aca="false">IF(OR(C30="",D30=""),"",+C30/D30)</f>
        <v/>
      </c>
      <c r="F30" s="76" t="str">
        <f aca="false">IF(E30="","",IF(E30&lt;38.22,"SÍ","NO"))</f>
        <v/>
      </c>
      <c r="G30" s="77" t="str">
        <f aca="false">IF(F30="","",IF(F30="NO",C30,C30-(D30*(38.22-E30)*0.15)))</f>
        <v/>
      </c>
    </row>
    <row r="31" customFormat="false" ht="15" hidden="false" customHeight="false" outlineLevel="0" collapsed="false">
      <c r="B31" s="25"/>
      <c r="C31" s="73"/>
      <c r="D31" s="74"/>
      <c r="E31" s="75" t="str">
        <f aca="false">IF(OR(C31="",D31=""),"",+C31/D31)</f>
        <v/>
      </c>
      <c r="F31" s="76" t="str">
        <f aca="false">IF(E31="","",IF(E31&lt;38.22,"SÍ","NO"))</f>
        <v/>
      </c>
      <c r="G31" s="77" t="str">
        <f aca="false">IF(F31="","",IF(F31="NO",C31,C31-(D31*(38.22-E31)*0.15)))</f>
        <v/>
      </c>
    </row>
    <row r="32" customFormat="false" ht="15" hidden="false" customHeight="false" outlineLevel="0" collapsed="false">
      <c r="B32" s="25"/>
      <c r="C32" s="73"/>
      <c r="D32" s="74"/>
      <c r="E32" s="75" t="str">
        <f aca="false">IF(OR(C32="",D32=""),"",+C32/D32)</f>
        <v/>
      </c>
      <c r="F32" s="76" t="str">
        <f aca="false">IF(E32="","",IF(E32&lt;38.22,"SÍ","NO"))</f>
        <v/>
      </c>
      <c r="G32" s="77" t="str">
        <f aca="false">IF(F32="","",IF(F32="NO",C32,C32-(D32*(38.22-E32)*0.15)))</f>
        <v/>
      </c>
    </row>
    <row r="33" customFormat="false" ht="15" hidden="false" customHeight="false" outlineLevel="0" collapsed="false">
      <c r="B33" s="25"/>
      <c r="C33" s="73"/>
      <c r="D33" s="74"/>
      <c r="E33" s="75" t="str">
        <f aca="false">IF(OR(C33="",D33=""),"",+C33/D33)</f>
        <v/>
      </c>
      <c r="F33" s="76"/>
      <c r="G33" s="77" t="str">
        <f aca="false">IF(F33="","",IF(F33="NO",C33,C33-(D33*(38.22-E33)*0.15)))</f>
        <v/>
      </c>
    </row>
    <row r="34" customFormat="false" ht="15" hidden="false" customHeight="false" outlineLevel="0" collapsed="false">
      <c r="B34" s="25"/>
      <c r="C34" s="73"/>
      <c r="D34" s="74"/>
      <c r="E34" s="75" t="str">
        <f aca="false">IF(OR(C34="",D34=""),"",+C34/D34)</f>
        <v/>
      </c>
      <c r="F34" s="76"/>
      <c r="G34" s="77" t="str">
        <f aca="false">IF(F34="","",IF(F34="NO",C34,C34-(D34*(38.22-E34)*0.15)))</f>
        <v/>
      </c>
    </row>
    <row r="35" customFormat="false" ht="15" hidden="false" customHeight="false" outlineLevel="0" collapsed="false">
      <c r="B35" s="25"/>
      <c r="C35" s="73"/>
      <c r="D35" s="74"/>
      <c r="E35" s="75" t="str">
        <f aca="false">IF(OR(C35="",D35=""),"",+C35/D35)</f>
        <v/>
      </c>
      <c r="F35" s="76" t="str">
        <f aca="false">IF(E35="","",IF(E35&lt;38.22,"SÍ","NO"))</f>
        <v/>
      </c>
      <c r="G35" s="77" t="str">
        <f aca="false">IF(F35="","",IF(F35="NO",C35,C35-(D35*(38.22-E35)*0.15)))</f>
        <v/>
      </c>
    </row>
    <row r="36" customFormat="false" ht="15" hidden="false" customHeight="false" outlineLevel="0" collapsed="false">
      <c r="B36" s="25"/>
      <c r="C36" s="73"/>
      <c r="D36" s="74"/>
      <c r="E36" s="75" t="str">
        <f aca="false">IF(OR(C36="",D36=""),"",+C36/D36)</f>
        <v/>
      </c>
      <c r="F36" s="76"/>
      <c r="G36" s="77" t="str">
        <f aca="false">IF(F36="","",IF(F36="NO",C36,C36-(D36*(38.22-E36)*0.15)))</f>
        <v/>
      </c>
    </row>
    <row r="37" customFormat="false" ht="15" hidden="false" customHeight="false" outlineLevel="0" collapsed="false">
      <c r="B37" s="25"/>
      <c r="C37" s="73"/>
      <c r="D37" s="74"/>
      <c r="E37" s="75" t="str">
        <f aca="false">IF(OR(C37="",D37=""),"",+C37/D37)</f>
        <v/>
      </c>
      <c r="F37" s="76" t="str">
        <f aca="false">IF(E37="","",IF(E37&lt;38.22,"SÍ","NO"))</f>
        <v/>
      </c>
      <c r="G37" s="77" t="str">
        <f aca="false">IF(F37="","",IF(F37="NO",C37,C37-(D37*(38.22-E37)*0.15)))</f>
        <v/>
      </c>
    </row>
    <row r="38" customFormat="false" ht="15" hidden="false" customHeight="false" outlineLevel="0" collapsed="false">
      <c r="B38" s="25"/>
      <c r="C38" s="73"/>
      <c r="D38" s="74"/>
      <c r="E38" s="75" t="str">
        <f aca="false">IF(OR(C38="",D38=""),"",+C38/D38)</f>
        <v/>
      </c>
      <c r="F38" s="76" t="str">
        <f aca="false">IF(E38="","",IF(E38&lt;38.22,"SÍ","NO"))</f>
        <v/>
      </c>
      <c r="G38" s="77" t="str">
        <f aca="false">IF(F38="","",IF(F38="NO",C38,C38-(D38*(38.22-E38)*0.15)))</f>
        <v/>
      </c>
    </row>
    <row r="39" customFormat="false" ht="44.25" hidden="false" customHeight="false" outlineLevel="0" collapsed="false">
      <c r="B39" s="78" t="s">
        <v>44</v>
      </c>
      <c r="C39" s="79" t="n">
        <f aca="false">ROUND(SUM(C25:C38),2)</f>
        <v>0</v>
      </c>
      <c r="D39" s="80"/>
      <c r="E39" s="81"/>
      <c r="F39" s="81"/>
      <c r="G39" s="79" t="n">
        <f aca="false">SUM(G25:G38)</f>
        <v>0</v>
      </c>
    </row>
    <row r="40" customFormat="false" ht="21" hidden="false" customHeight="true" outlineLevel="0" collapsed="false">
      <c r="B40" s="82" t="str">
        <f aca="false">IF(C39='Relació classificada despeses'!I21,"","El TOTAL COST DOCENT ha de coincidir amb el total Imputat per Cost Docent de la Relació classificada de despeses")</f>
        <v/>
      </c>
    </row>
    <row r="42" customFormat="false" ht="42.75" hidden="false" customHeight="false" outlineLevel="0" collapsed="false">
      <c r="B42" s="72" t="s">
        <v>45</v>
      </c>
      <c r="C42" s="72" t="s">
        <v>39</v>
      </c>
      <c r="D42" s="72" t="s">
        <v>40</v>
      </c>
      <c r="E42" s="72" t="s">
        <v>41</v>
      </c>
      <c r="F42" s="72" t="s">
        <v>42</v>
      </c>
      <c r="G42" s="72" t="s">
        <v>43</v>
      </c>
    </row>
    <row r="43" customFormat="false" ht="15" hidden="false" customHeight="false" outlineLevel="0" collapsed="false">
      <c r="B43" s="25" t="s">
        <v>46</v>
      </c>
      <c r="C43" s="73"/>
      <c r="D43" s="74"/>
      <c r="E43" s="75" t="str">
        <f aca="false">IF(OR(C43="",D43=""),"",+C43/D43)</f>
        <v/>
      </c>
      <c r="F43" s="76" t="str">
        <f aca="false">IF(E43="","",IF(E43&lt;38.22,"SÍ","NO"))</f>
        <v/>
      </c>
      <c r="G43" s="77" t="str">
        <f aca="false">IF(F43="","",IF(F43="NO",C43,C43-(D43*(38.22-E43)*0.15)))</f>
        <v/>
      </c>
    </row>
    <row r="44" customFormat="false" ht="15" hidden="false" customHeight="false" outlineLevel="0" collapsed="false">
      <c r="B44" s="25"/>
      <c r="C44" s="73"/>
      <c r="D44" s="74"/>
      <c r="E44" s="75" t="str">
        <f aca="false">IF(OR(C44="",D44=""),"",+C44/D44)</f>
        <v/>
      </c>
      <c r="F44" s="76" t="str">
        <f aca="false">IF(E44="","",IF(E44&lt;38.22,"SÍ","NO"))</f>
        <v/>
      </c>
      <c r="G44" s="77" t="str">
        <f aca="false">IF(F44="","",IF(F44="NO",C44,C44-(D44*(38.22-E44)*0.15)))</f>
        <v/>
      </c>
    </row>
    <row r="45" customFormat="false" ht="15" hidden="false" customHeight="false" outlineLevel="0" collapsed="false">
      <c r="B45" s="25"/>
      <c r="C45" s="73"/>
      <c r="D45" s="74"/>
      <c r="E45" s="75" t="str">
        <f aca="false">IF(OR(C45="",D45=""),"",+C45/D45)</f>
        <v/>
      </c>
      <c r="F45" s="76" t="str">
        <f aca="false">IF(E45="","",IF(E45&lt;38.22,"SÍ","NO"))</f>
        <v/>
      </c>
      <c r="G45" s="77" t="str">
        <f aca="false">IF(F45="","",IF(F45="NO",C45,C45-(D45*(38.22-E45)*0.15)))</f>
        <v/>
      </c>
    </row>
    <row r="46" customFormat="false" ht="15" hidden="false" customHeight="false" outlineLevel="0" collapsed="false">
      <c r="B46" s="25"/>
      <c r="C46" s="73"/>
      <c r="D46" s="74"/>
      <c r="E46" s="75" t="str">
        <f aca="false">IF(OR(C46="",D46=""),"",+C46/D46)</f>
        <v/>
      </c>
      <c r="F46" s="76" t="str">
        <f aca="false">IF(E46="","",IF(E46&lt;38.22,"SÍ","NO"))</f>
        <v/>
      </c>
      <c r="G46" s="77" t="str">
        <f aca="false">IF(F46="","",IF(F46="NO",C46,C46-(D46*(38.22-E46)*0.15)))</f>
        <v/>
      </c>
    </row>
    <row r="47" customFormat="false" ht="15" hidden="false" customHeight="false" outlineLevel="0" collapsed="false">
      <c r="B47" s="25"/>
      <c r="C47" s="73"/>
      <c r="D47" s="74"/>
      <c r="E47" s="75" t="str">
        <f aca="false">IF(OR(C47="",D47=""),"",+C47/D47)</f>
        <v/>
      </c>
      <c r="F47" s="76" t="str">
        <f aca="false">IF(E47="","",IF(E47&lt;38.22,"SÍ","NO"))</f>
        <v/>
      </c>
      <c r="G47" s="77" t="str">
        <f aca="false">IF(F47="","",IF(F47="NO",C47,C47-(D47*(38.22-E47)*0.15)))</f>
        <v/>
      </c>
    </row>
    <row r="48" customFormat="false" ht="29.25" hidden="false" customHeight="false" outlineLevel="0" collapsed="false">
      <c r="B48" s="78" t="s">
        <v>47</v>
      </c>
      <c r="C48" s="79" t="n">
        <f aca="false">ROUND(SUM(C43:C47),2)</f>
        <v>0</v>
      </c>
      <c r="D48" s="80"/>
      <c r="E48" s="81"/>
      <c r="F48" s="83" t="e">
        <f aca="false">OR(F25="SÍ",F26="SÍ",F27="SÍ",F28="SÍ",#REF!="SÍ",#REF!="SÍ",F29="SÍ",F30="SÍ",F31="SÍ",F32="SÍ",F35="SÍ",F36="SÍ",F37="SÍ",F38="SÍ",F43="SÍ",F45="SÍ",F46="SÍ",F47="SÍ")</f>
        <v>#REF!</v>
      </c>
      <c r="G48" s="79" t="n">
        <f aca="false">SUM(G43:G47)</f>
        <v>0</v>
      </c>
    </row>
    <row r="49" customFormat="false" ht="21.75" hidden="false" customHeight="true" outlineLevel="0" collapsed="false">
      <c r="B49" s="82" t="str">
        <f aca="false">IF(C48='Relació classificada despeses'!I41,"","El TOTAL COST TUTOR ha de coincidir amb el total Imputat per Cost Tutor de la Relació classificada de despeses")</f>
        <v/>
      </c>
    </row>
    <row r="50" customFormat="false" ht="15" hidden="false" customHeight="true" outlineLevel="0" collapsed="false">
      <c r="B50" s="84"/>
      <c r="C50" s="84"/>
      <c r="D50" s="84"/>
      <c r="E50" s="84"/>
      <c r="F50" s="84"/>
      <c r="G50" s="84"/>
      <c r="H50" s="85"/>
      <c r="I50" s="85"/>
    </row>
    <row r="51" customFormat="false" ht="42.75" hidden="false" customHeight="false" outlineLevel="0" collapsed="false">
      <c r="B51" s="72" t="s">
        <v>48</v>
      </c>
      <c r="C51" s="72" t="s">
        <v>39</v>
      </c>
      <c r="D51" s="72" t="s">
        <v>40</v>
      </c>
      <c r="E51" s="72" t="s">
        <v>41</v>
      </c>
      <c r="F51" s="72" t="s">
        <v>42</v>
      </c>
      <c r="G51" s="72" t="s">
        <v>43</v>
      </c>
    </row>
    <row r="52" customFormat="false" ht="15" hidden="false" customHeight="false" outlineLevel="0" collapsed="false">
      <c r="B52" s="25"/>
      <c r="C52" s="73"/>
      <c r="D52" s="74"/>
      <c r="E52" s="75" t="str">
        <f aca="false">IF(OR(C52="",D52=""),"",+C52/D52)</f>
        <v/>
      </c>
      <c r="F52" s="76" t="str">
        <f aca="false">IF(E52="","",IF(E52&lt;38.22,"SÍ","NO"))</f>
        <v/>
      </c>
      <c r="G52" s="77" t="str">
        <f aca="false">IF(F52="","",IF(F52="NO",C52,C52-(D52*(38.22-E52)*0.15)))</f>
        <v/>
      </c>
    </row>
    <row r="53" customFormat="false" ht="15" hidden="false" customHeight="false" outlineLevel="0" collapsed="false">
      <c r="B53" s="25"/>
      <c r="C53" s="73"/>
      <c r="D53" s="74"/>
      <c r="E53" s="75" t="str">
        <f aca="false">IF(OR(C53="",D53=""),"",+C53/D53)</f>
        <v/>
      </c>
      <c r="F53" s="76" t="str">
        <f aca="false">IF(E53="","",IF(E53&lt;38.22,"SÍ","NO"))</f>
        <v/>
      </c>
      <c r="G53" s="77" t="str">
        <f aca="false">IF(F53="","",IF(F53="NO",C53,C53-(D53*(38.22-E53)*0.15)))</f>
        <v/>
      </c>
    </row>
    <row r="54" customFormat="false" ht="15" hidden="false" customHeight="false" outlineLevel="0" collapsed="false">
      <c r="B54" s="25"/>
      <c r="C54" s="73"/>
      <c r="D54" s="74"/>
      <c r="E54" s="75" t="str">
        <f aca="false">IF(OR(C54="",D54=""),"",+C54/D54)</f>
        <v/>
      </c>
      <c r="F54" s="76" t="str">
        <f aca="false">IF(E54="","",IF(E54&lt;38.22,"SÍ","NO"))</f>
        <v/>
      </c>
      <c r="G54" s="77" t="str">
        <f aca="false">IF(F54="","",IF(F54="NO",C54,C54-(D54*(38.22-E54)*0.15)))</f>
        <v/>
      </c>
    </row>
    <row r="55" customFormat="false" ht="15" hidden="false" customHeight="false" outlineLevel="0" collapsed="false">
      <c r="B55" s="25"/>
      <c r="C55" s="73"/>
      <c r="D55" s="74"/>
      <c r="E55" s="75" t="str">
        <f aca="false">IF(OR(C55="",D55=""),"",+C55/D55)</f>
        <v/>
      </c>
      <c r="F55" s="76" t="str">
        <f aca="false">IF(E55="","",IF(E55&lt;38.22,"SÍ","NO"))</f>
        <v/>
      </c>
      <c r="G55" s="77" t="str">
        <f aca="false">IF(F55="","",IF(F55="NO",C55,C55-(D55*(38.22-E55)*0.15)))</f>
        <v/>
      </c>
    </row>
    <row r="56" customFormat="false" ht="15" hidden="false" customHeight="false" outlineLevel="0" collapsed="false">
      <c r="B56" s="25"/>
      <c r="C56" s="73"/>
      <c r="D56" s="74"/>
      <c r="E56" s="75" t="str">
        <f aca="false">IF(OR(C56="",D56=""),"",+C56/D56)</f>
        <v/>
      </c>
      <c r="F56" s="76" t="str">
        <f aca="false">IF(E56="","",IF(E56&lt;38.22,"SÍ","NO"))</f>
        <v/>
      </c>
      <c r="G56" s="77" t="str">
        <f aca="false">IF(F56="","",IF(F56="NO",C56,C56-(D56*(38.22-E56)*0.15)))</f>
        <v/>
      </c>
    </row>
    <row r="57" customFormat="false" ht="58.5" hidden="false" customHeight="false" outlineLevel="0" collapsed="false">
      <c r="B57" s="78" t="s">
        <v>49</v>
      </c>
      <c r="C57" s="79" t="n">
        <f aca="false">ROUND(SUM(C52:C56),2)</f>
        <v>0</v>
      </c>
      <c r="D57" s="80"/>
      <c r="E57" s="81"/>
      <c r="F57" s="83" t="e">
        <f aca="false">OR(F34="SÍ",F35="SÍ",F36="SÍ",F37="SÍ",#REF!="SÍ",#REF!="SÍ",F38="SÍ",F39="SÍ",F40="SÍ",F41="SÍ",F44="SÍ",F45="SÍ",F46="SÍ",F47="SÍ",F52="SÍ",F54="SÍ",F55="SÍ",F56="SÍ")</f>
        <v>#REF!</v>
      </c>
      <c r="G57" s="79" t="n">
        <f aca="false">SUM(G52:G56)</f>
        <v>0</v>
      </c>
    </row>
    <row r="58" customFormat="false" ht="21.75" hidden="false" customHeight="true" outlineLevel="0" collapsed="false">
      <c r="B58" s="86" t="str">
        <f aca="false">IF(C57='Relació classificada despeses'!I56,"","El TOTAL COST PERSONAL ESPECIALITZAT EN COL·LECTIUS VULNERABLES ha de coincidir amb el total Imputat per Cost Tutor de la Relació classificada de despeses")</f>
        <v/>
      </c>
      <c r="C58" s="86"/>
      <c r="D58" s="86"/>
      <c r="E58" s="86"/>
      <c r="F58" s="86"/>
      <c r="G58" s="86"/>
    </row>
    <row r="59" customFormat="false" ht="15" hidden="false" customHeight="false" outlineLevel="0" collapsed="false">
      <c r="B59" s="86"/>
      <c r="C59" s="86"/>
      <c r="D59" s="86"/>
      <c r="E59" s="86"/>
      <c r="F59" s="86"/>
      <c r="G59" s="86"/>
    </row>
    <row r="61" customFormat="false" ht="14.25" hidden="false" customHeight="true" outlineLevel="0" collapsed="false">
      <c r="B61" s="87" t="s">
        <v>50</v>
      </c>
      <c r="C61" s="87"/>
      <c r="D61" s="87"/>
      <c r="E61" s="87"/>
      <c r="F61" s="87"/>
      <c r="G61" s="87"/>
    </row>
    <row r="62" customFormat="false" ht="15" hidden="false" customHeight="false" outlineLevel="0" collapsed="false">
      <c r="B62" s="87"/>
      <c r="C62" s="87"/>
      <c r="D62" s="87"/>
      <c r="E62" s="87"/>
      <c r="F62" s="87"/>
      <c r="G62" s="87"/>
    </row>
    <row r="63" customFormat="false" ht="15" hidden="false" customHeight="false" outlineLevel="0" collapsed="false">
      <c r="B63" s="87"/>
      <c r="C63" s="87"/>
      <c r="D63" s="87"/>
      <c r="E63" s="87"/>
      <c r="F63" s="87"/>
      <c r="G63" s="87"/>
    </row>
    <row r="64" customFormat="false" ht="15" hidden="false" customHeight="false" outlineLevel="0" collapsed="false">
      <c r="B64" s="87"/>
      <c r="C64" s="87"/>
      <c r="D64" s="87"/>
      <c r="E64" s="87"/>
      <c r="F64" s="87"/>
      <c r="G64" s="87"/>
    </row>
    <row r="65" customFormat="false" ht="15" hidden="false" customHeight="false" outlineLevel="0" collapsed="false">
      <c r="B65" s="87"/>
      <c r="C65" s="87"/>
      <c r="D65" s="87"/>
      <c r="E65" s="87"/>
      <c r="F65" s="87"/>
      <c r="G65" s="87"/>
    </row>
  </sheetData>
  <sheetProtection sheet="true" password="91e0" objects="true" scenarios="true"/>
  <mergeCells count="10">
    <mergeCell ref="B15:H15"/>
    <mergeCell ref="B16:H16"/>
    <mergeCell ref="B17:H17"/>
    <mergeCell ref="B18:H18"/>
    <mergeCell ref="B19:H19"/>
    <mergeCell ref="B20:G20"/>
    <mergeCell ref="B21:H21"/>
    <mergeCell ref="B22:H22"/>
    <mergeCell ref="B58:G59"/>
    <mergeCell ref="B61:G65"/>
  </mergeCells>
  <printOptions headings="false" gridLines="false" gridLinesSet="true" horizontalCentered="false" verticalCentered="false"/>
  <pageMargins left="0.7" right="0.7" top="0.75" bottom="0.75" header="0.511805555555555" footer="0.511805555555555"/>
  <pageSetup paperSize="9" scale="59"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sheetPr filterMode="false">
    <pageSetUpPr fitToPage="true"/>
  </sheetPr>
  <dimension ref="A1:BC102"/>
  <sheetViews>
    <sheetView showFormulas="false" showGridLines="true" showRowColHeaders="true" showZeros="true" rightToLeft="false" tabSelected="false" showOutlineSymbols="true" defaultGridColor="true" view="normal" topLeftCell="A1" colorId="64" zoomScale="70" zoomScaleNormal="70" zoomScalePageLayoutView="100" workbookViewId="0">
      <selection pane="topLeft" activeCell="B11" activeCellId="0" sqref="B11"/>
    </sheetView>
  </sheetViews>
  <sheetFormatPr defaultRowHeight="15" zeroHeight="false" outlineLevelRow="0" outlineLevelCol="0"/>
  <cols>
    <col collapsed="false" customWidth="true" hidden="false" outlineLevel="0" max="1" min="1" style="88" width="21.71"/>
    <col collapsed="false" customWidth="true" hidden="false" outlineLevel="0" max="2" min="2" style="88" width="5.7"/>
    <col collapsed="false" customWidth="true" hidden="false" outlineLevel="0" max="3" min="3" style="88" width="7.29"/>
    <col collapsed="false" customWidth="true" hidden="false" outlineLevel="0" max="4" min="4" style="88" width="7.57"/>
    <col collapsed="false" customWidth="true" hidden="false" outlineLevel="0" max="5" min="5" style="88" width="3.71"/>
    <col collapsed="false" customWidth="true" hidden="false" outlineLevel="0" max="6" min="6" style="88" width="5.28"/>
    <col collapsed="false" customWidth="true" hidden="false" outlineLevel="0" max="8" min="7" style="88" width="5.7"/>
    <col collapsed="false" customWidth="true" hidden="false" outlineLevel="0" max="9" min="9" style="88" width="10.42"/>
    <col collapsed="false" customWidth="true" hidden="false" outlineLevel="0" max="11" min="10" style="88" width="5.7"/>
    <col collapsed="false" customWidth="true" hidden="false" outlineLevel="0" max="12" min="12" style="88" width="4.29"/>
    <col collapsed="false" customWidth="true" hidden="false" outlineLevel="0" max="13" min="13" style="88" width="3.86"/>
    <col collapsed="false" customWidth="true" hidden="false" outlineLevel="0" max="14" min="14" style="88" width="4.14"/>
    <col collapsed="false" customWidth="true" hidden="false" outlineLevel="0" max="15" min="15" style="88" width="5.7"/>
    <col collapsed="false" customWidth="true" hidden="false" outlineLevel="0" max="16" min="16" style="88" width="6.57"/>
    <col collapsed="false" customWidth="true" hidden="false" outlineLevel="0" max="17" min="17" style="88" width="7.87"/>
    <col collapsed="false" customWidth="true" hidden="false" outlineLevel="0" max="18" min="18" style="88" width="4.57"/>
    <col collapsed="false" customWidth="true" hidden="false" outlineLevel="0" max="19" min="19" style="88" width="5.7"/>
    <col collapsed="false" customWidth="true" hidden="false" outlineLevel="0" max="20" min="20" style="88" width="7.57"/>
    <col collapsed="false" customWidth="true" hidden="false" outlineLevel="0" max="21" min="21" style="88" width="7.41"/>
    <col collapsed="false" customWidth="true" hidden="false" outlineLevel="0" max="22" min="22" style="88" width="5.7"/>
    <col collapsed="false" customWidth="true" hidden="false" outlineLevel="0" max="23" min="23" style="88" width="5.28"/>
    <col collapsed="false" customWidth="true" hidden="false" outlineLevel="0" max="24" min="24" style="88" width="8"/>
    <col collapsed="false" customWidth="true" hidden="false" outlineLevel="0" max="25" min="25" style="88" width="7.29"/>
    <col collapsed="false" customWidth="true" hidden="false" outlineLevel="0" max="26" min="26" style="88" width="5.7"/>
    <col collapsed="false" customWidth="true" hidden="false" outlineLevel="0" max="27" min="27" style="88" width="5.57"/>
    <col collapsed="false" customWidth="true" hidden="false" outlineLevel="0" max="28" min="28" style="88" width="6.01"/>
    <col collapsed="false" customWidth="true" hidden="false" outlineLevel="0" max="29" min="29" style="88" width="5.7"/>
    <col collapsed="false" customWidth="true" hidden="false" outlineLevel="0" max="30" min="30" style="88" width="5.43"/>
    <col collapsed="false" customWidth="true" hidden="false" outlineLevel="0" max="31" min="31" style="88" width="4.29"/>
    <col collapsed="false" customWidth="true" hidden="false" outlineLevel="0" max="32" min="32" style="88" width="5.7"/>
    <col collapsed="false" customWidth="true" hidden="false" outlineLevel="0" max="37" min="33" style="88" width="5.86"/>
    <col collapsed="false" customWidth="true" hidden="false" outlineLevel="0" max="38" min="38" style="88" width="5.01"/>
    <col collapsed="false" customWidth="true" hidden="false" outlineLevel="0" max="39" min="39" style="88" width="9"/>
    <col collapsed="false" customWidth="true" hidden="false" outlineLevel="0" max="40" min="40" style="88" width="10.99"/>
    <col collapsed="false" customWidth="true" hidden="false" outlineLevel="0" max="42" min="41" style="88" width="3.3"/>
    <col collapsed="false" customWidth="false" hidden="false" outlineLevel="0" max="43" min="43" style="88" width="11.42"/>
    <col collapsed="false" customWidth="true" hidden="false" outlineLevel="0" max="44" min="44" style="88" width="14.28"/>
    <col collapsed="false" customWidth="true" hidden="false" outlineLevel="0" max="47" min="45" style="88" width="15.87"/>
    <col collapsed="false" customWidth="true" hidden="false" outlineLevel="0" max="48" min="48" style="88" width="16"/>
    <col collapsed="false" customWidth="true" hidden="false" outlineLevel="0" max="53" min="49" style="88" width="11.57"/>
    <col collapsed="false" customWidth="false" hidden="false" outlineLevel="0" max="1025" min="54" style="88" width="11.42"/>
  </cols>
  <sheetData>
    <row r="1" s="90" customFormat="true" ht="20.1" hidden="false" customHeight="true" outlineLevel="0" collapsed="false">
      <c r="A1" s="89"/>
      <c r="AL1" s="91"/>
      <c r="AM1" s="92"/>
      <c r="AP1" s="93" t="s">
        <v>51</v>
      </c>
    </row>
    <row r="2" s="90" customFormat="true" ht="26.1" hidden="false" customHeight="true" outlineLevel="0" collapsed="false">
      <c r="A2" s="89"/>
      <c r="B2" s="94"/>
      <c r="C2" s="94"/>
      <c r="D2" s="94"/>
      <c r="AL2" s="95"/>
      <c r="AM2" s="92"/>
      <c r="AP2" s="93" t="s">
        <v>52</v>
      </c>
    </row>
    <row r="3" s="90" customFormat="true" ht="91.5" hidden="false" customHeight="true" outlineLevel="0" collapsed="false">
      <c r="A3" s="89"/>
      <c r="E3" s="96"/>
      <c r="F3" s="97"/>
      <c r="G3" s="97"/>
      <c r="H3" s="97"/>
      <c r="I3" s="97"/>
      <c r="J3" s="97"/>
      <c r="K3" s="97"/>
      <c r="L3" s="97"/>
      <c r="M3" s="97"/>
      <c r="N3" s="97"/>
      <c r="O3" s="97"/>
      <c r="P3" s="97"/>
      <c r="Q3" s="97"/>
      <c r="R3" s="97"/>
      <c r="S3" s="97"/>
      <c r="T3" s="97"/>
      <c r="U3" s="97"/>
      <c r="V3" s="97"/>
      <c r="W3" s="97"/>
      <c r="X3" s="97"/>
      <c r="Y3" s="97"/>
      <c r="Z3" s="97"/>
      <c r="AA3" s="97"/>
      <c r="AB3" s="97"/>
      <c r="AC3" s="97"/>
      <c r="AD3" s="97"/>
      <c r="AE3" s="97"/>
      <c r="AF3" s="97"/>
      <c r="AG3" s="97"/>
      <c r="AH3" s="88"/>
      <c r="AL3" s="92"/>
      <c r="AM3" s="92"/>
      <c r="AN3" s="95"/>
      <c r="AP3" s="98"/>
    </row>
    <row r="4" s="90" customFormat="true" ht="40.5" hidden="false" customHeight="true" outlineLevel="0" collapsed="false">
      <c r="A4" s="89"/>
      <c r="E4" s="96"/>
      <c r="F4" s="97"/>
      <c r="G4" s="97"/>
      <c r="H4" s="97"/>
      <c r="I4" s="97"/>
      <c r="J4" s="97"/>
      <c r="K4" s="97"/>
      <c r="L4" s="97"/>
      <c r="M4" s="97"/>
      <c r="N4" s="97"/>
      <c r="O4" s="97"/>
      <c r="P4" s="97"/>
      <c r="Q4" s="97"/>
      <c r="R4" s="97"/>
      <c r="S4" s="97"/>
      <c r="T4" s="97"/>
      <c r="U4" s="97"/>
      <c r="V4" s="97"/>
      <c r="W4" s="97"/>
      <c r="X4" s="97"/>
      <c r="Y4" s="97"/>
      <c r="Z4" s="97"/>
      <c r="AA4" s="97"/>
      <c r="AB4" s="97"/>
      <c r="AC4" s="97"/>
      <c r="AD4" s="97"/>
      <c r="AE4" s="97"/>
      <c r="AF4" s="97"/>
      <c r="AG4" s="97"/>
      <c r="AH4" s="97"/>
      <c r="AL4" s="92"/>
      <c r="AM4" s="92"/>
      <c r="AN4" s="95"/>
      <c r="AP4" s="98"/>
    </row>
    <row r="5" s="100" customFormat="true" ht="25.5" hidden="false" customHeight="true" outlineLevel="0" collapsed="false">
      <c r="A5" s="99"/>
      <c r="G5" s="101"/>
      <c r="O5" s="102" t="s">
        <v>53</v>
      </c>
      <c r="P5" s="102"/>
      <c r="Q5" s="102"/>
      <c r="R5" s="102"/>
      <c r="S5" s="102"/>
      <c r="T5" s="102"/>
      <c r="U5" s="102"/>
      <c r="V5" s="102"/>
      <c r="W5" s="102"/>
      <c r="X5" s="102"/>
      <c r="Y5" s="102"/>
      <c r="Z5" s="102"/>
      <c r="AA5" s="102"/>
      <c r="AB5" s="102"/>
      <c r="AC5" s="102"/>
      <c r="AD5" s="103"/>
      <c r="AE5" s="103"/>
      <c r="AF5" s="103"/>
      <c r="AI5" s="92"/>
      <c r="AJ5" s="92"/>
      <c r="AK5" s="104"/>
      <c r="AM5" s="92"/>
    </row>
    <row r="6" s="100" customFormat="true" ht="10.5" hidden="false" customHeight="true" outlineLevel="0" collapsed="false">
      <c r="A6" s="99"/>
      <c r="AL6" s="92"/>
      <c r="AM6" s="92"/>
      <c r="AN6" s="92"/>
    </row>
    <row r="7" s="100" customFormat="true" ht="9.75" hidden="false" customHeight="true" outlineLevel="0" collapsed="false">
      <c r="A7" s="99"/>
    </row>
    <row r="8" s="100" customFormat="true" ht="30.75" hidden="false" customHeight="true" outlineLevel="0" collapsed="false">
      <c r="A8" s="99"/>
      <c r="B8" s="105" t="s">
        <v>54</v>
      </c>
      <c r="C8" s="105"/>
      <c r="D8" s="105"/>
      <c r="E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5"/>
      <c r="AL8" s="105"/>
      <c r="AM8" s="105"/>
      <c r="AN8" s="105"/>
      <c r="AO8" s="105"/>
      <c r="AP8" s="105"/>
    </row>
    <row r="9" s="100" customFormat="true" ht="30.75" hidden="false" customHeight="true" outlineLevel="0" collapsed="false">
      <c r="A9" s="106"/>
      <c r="B9" s="107" t="s">
        <v>55</v>
      </c>
      <c r="C9" s="107"/>
      <c r="D9" s="107"/>
      <c r="E9" s="107"/>
      <c r="F9" s="107"/>
      <c r="G9" s="107"/>
      <c r="H9" s="107"/>
      <c r="I9" s="107"/>
      <c r="J9" s="107"/>
      <c r="K9" s="107"/>
      <c r="L9" s="107"/>
      <c r="M9" s="107"/>
      <c r="N9" s="107"/>
      <c r="O9" s="107"/>
      <c r="P9" s="107"/>
      <c r="Q9" s="107"/>
      <c r="R9" s="107"/>
      <c r="S9" s="107"/>
      <c r="T9" s="107"/>
      <c r="U9" s="107"/>
      <c r="V9" s="107"/>
      <c r="W9" s="107"/>
      <c r="X9" s="107"/>
      <c r="Y9" s="107"/>
      <c r="Z9" s="107"/>
      <c r="AA9" s="107"/>
      <c r="AB9" s="107"/>
      <c r="AC9" s="107"/>
      <c r="AD9" s="107"/>
      <c r="AE9" s="107"/>
      <c r="AF9" s="107"/>
      <c r="AG9" s="107"/>
      <c r="AH9" s="107"/>
      <c r="AI9" s="107"/>
      <c r="AJ9" s="107"/>
      <c r="AK9" s="107"/>
      <c r="AL9" s="107"/>
      <c r="AM9" s="107"/>
      <c r="AN9" s="107"/>
      <c r="AO9" s="107"/>
      <c r="AP9" s="107"/>
    </row>
    <row r="10" s="100" customFormat="true" ht="30.75" hidden="false" customHeight="true" outlineLevel="0" collapsed="false">
      <c r="A10" s="106"/>
      <c r="B10" s="107" t="s">
        <v>56</v>
      </c>
      <c r="C10" s="107"/>
      <c r="D10" s="107"/>
      <c r="E10" s="107"/>
      <c r="F10" s="107"/>
      <c r="G10" s="107"/>
      <c r="H10" s="107"/>
      <c r="I10" s="107"/>
      <c r="J10" s="107"/>
      <c r="K10" s="107"/>
      <c r="L10" s="107"/>
      <c r="M10" s="107"/>
      <c r="N10" s="107"/>
      <c r="O10" s="107"/>
      <c r="P10" s="107"/>
      <c r="Q10" s="107"/>
      <c r="R10" s="107"/>
      <c r="S10" s="107"/>
      <c r="T10" s="107"/>
      <c r="U10" s="107"/>
      <c r="V10" s="107"/>
      <c r="W10" s="107"/>
      <c r="X10" s="107"/>
      <c r="Y10" s="107"/>
      <c r="Z10" s="107"/>
      <c r="AA10" s="107"/>
      <c r="AB10" s="107"/>
      <c r="AC10" s="107"/>
      <c r="AD10" s="107"/>
      <c r="AE10" s="107"/>
      <c r="AF10" s="107"/>
      <c r="AG10" s="107"/>
      <c r="AH10" s="107"/>
      <c r="AI10" s="107"/>
      <c r="AJ10" s="107"/>
      <c r="AK10" s="107"/>
      <c r="AL10" s="107"/>
      <c r="AM10" s="107"/>
      <c r="AN10" s="107"/>
      <c r="AO10" s="107"/>
      <c r="AP10" s="107"/>
    </row>
    <row r="11" s="100" customFormat="true" ht="43.5" hidden="false" customHeight="true" outlineLevel="0" collapsed="false">
      <c r="A11" s="99"/>
    </row>
    <row r="12" s="111" customFormat="true" ht="15" hidden="false" customHeight="true" outlineLevel="0" collapsed="false">
      <c r="A12" s="108"/>
      <c r="B12" s="109" t="s">
        <v>57</v>
      </c>
      <c r="C12" s="109"/>
      <c r="D12" s="109"/>
      <c r="E12" s="109"/>
      <c r="F12" s="109"/>
      <c r="G12" s="109"/>
      <c r="H12" s="109"/>
      <c r="I12" s="109"/>
      <c r="J12" s="109"/>
      <c r="K12" s="109"/>
      <c r="L12" s="109"/>
      <c r="M12" s="109"/>
      <c r="N12" s="109"/>
      <c r="O12" s="109"/>
      <c r="P12" s="109"/>
      <c r="Q12" s="109"/>
      <c r="R12" s="109"/>
      <c r="S12" s="109" t="s">
        <v>58</v>
      </c>
      <c r="T12" s="109"/>
      <c r="U12" s="109"/>
      <c r="V12" s="109"/>
      <c r="W12" s="109"/>
      <c r="X12" s="109"/>
      <c r="Y12" s="109"/>
      <c r="Z12" s="109"/>
      <c r="AA12" s="109"/>
      <c r="AB12" s="109"/>
      <c r="AC12" s="109" t="s">
        <v>13</v>
      </c>
      <c r="AD12" s="109"/>
      <c r="AE12" s="109"/>
      <c r="AF12" s="109"/>
      <c r="AG12" s="109"/>
      <c r="AH12" s="109"/>
      <c r="AI12" s="109"/>
      <c r="AJ12" s="109"/>
      <c r="AK12" s="109"/>
      <c r="AL12" s="109"/>
      <c r="AM12" s="109"/>
      <c r="AN12" s="109"/>
      <c r="AO12" s="109"/>
      <c r="AP12" s="110"/>
    </row>
    <row r="13" s="115" customFormat="true" ht="24.75" hidden="false" customHeight="true" outlineLevel="0" collapsed="false">
      <c r="A13" s="112"/>
      <c r="B13" s="113" t="s">
        <v>59</v>
      </c>
      <c r="C13" s="114"/>
      <c r="D13" s="114"/>
      <c r="E13" s="114"/>
      <c r="F13" s="114"/>
      <c r="G13" s="114"/>
      <c r="H13" s="114"/>
      <c r="I13" s="114"/>
      <c r="J13" s="114"/>
      <c r="K13" s="114"/>
      <c r="L13" s="114"/>
      <c r="M13" s="114"/>
      <c r="N13" s="114"/>
      <c r="O13" s="114"/>
      <c r="P13" s="114"/>
      <c r="Q13" s="114"/>
      <c r="S13" s="113" t="s">
        <v>60</v>
      </c>
      <c r="T13" s="114"/>
      <c r="U13" s="114"/>
      <c r="V13" s="114"/>
      <c r="W13" s="114"/>
      <c r="X13" s="114"/>
      <c r="Y13" s="114"/>
      <c r="Z13" s="114"/>
      <c r="AA13" s="114"/>
      <c r="AC13" s="113" t="s">
        <v>61</v>
      </c>
      <c r="AD13" s="114"/>
      <c r="AE13" s="114"/>
      <c r="AF13" s="114"/>
      <c r="AG13" s="114"/>
      <c r="AH13" s="114"/>
      <c r="AI13" s="114"/>
      <c r="AJ13" s="114"/>
      <c r="AK13" s="114"/>
      <c r="AL13" s="114"/>
      <c r="AP13" s="116"/>
    </row>
    <row r="14" s="90" customFormat="true" ht="8.1" hidden="false" customHeight="true" outlineLevel="0" collapsed="false">
      <c r="A14" s="117"/>
      <c r="AP14" s="118"/>
    </row>
    <row r="15" s="111" customFormat="true" ht="15" hidden="false" customHeight="true" outlineLevel="0" collapsed="false">
      <c r="A15" s="119" t="s">
        <v>62</v>
      </c>
      <c r="B15" s="111" t="s">
        <v>63</v>
      </c>
      <c r="AC15" s="88"/>
      <c r="AD15" s="88"/>
      <c r="AE15" s="88"/>
      <c r="AF15" s="88"/>
      <c r="AG15" s="88"/>
      <c r="AH15" s="88"/>
      <c r="AI15" s="88"/>
      <c r="AJ15" s="88"/>
      <c r="AK15" s="88"/>
      <c r="AL15" s="88"/>
      <c r="AM15" s="88"/>
      <c r="AN15" s="90"/>
      <c r="AO15" s="90"/>
      <c r="AP15" s="120"/>
    </row>
    <row r="16" s="115" customFormat="true" ht="20.1" hidden="false" customHeight="true" outlineLevel="0" collapsed="false">
      <c r="A16" s="119" t="s">
        <v>64</v>
      </c>
      <c r="B16" s="113" t="s">
        <v>65</v>
      </c>
      <c r="C16" s="121"/>
      <c r="D16" s="121"/>
      <c r="E16" s="121"/>
      <c r="F16" s="121"/>
      <c r="G16" s="121"/>
      <c r="H16" s="121"/>
      <c r="I16" s="121"/>
      <c r="J16" s="121"/>
      <c r="K16" s="121"/>
      <c r="L16" s="121"/>
      <c r="M16" s="121"/>
      <c r="N16" s="121"/>
      <c r="O16" s="121"/>
      <c r="P16" s="121"/>
      <c r="Q16" s="121"/>
      <c r="R16" s="121"/>
      <c r="S16" s="121"/>
      <c r="T16" s="121"/>
      <c r="U16" s="121"/>
      <c r="V16" s="121"/>
      <c r="W16" s="121"/>
      <c r="X16" s="121"/>
      <c r="Y16" s="121"/>
      <c r="Z16" s="121"/>
      <c r="AA16" s="121"/>
      <c r="AB16" s="121"/>
      <c r="AC16" s="121"/>
      <c r="AD16" s="121"/>
      <c r="AE16" s="121"/>
      <c r="AF16" s="121"/>
      <c r="AG16" s="121"/>
      <c r="AH16" s="121"/>
      <c r="AI16" s="121"/>
      <c r="AJ16" s="121"/>
      <c r="AK16" s="121"/>
      <c r="AL16" s="121"/>
      <c r="AM16" s="88"/>
      <c r="AN16" s="90"/>
      <c r="AO16" s="90"/>
      <c r="AP16" s="116"/>
    </row>
    <row r="17" s="90" customFormat="true" ht="10.5" hidden="false" customHeight="true" outlineLevel="0" collapsed="false">
      <c r="A17" s="119" t="s">
        <v>66</v>
      </c>
      <c r="AP17" s="118"/>
    </row>
    <row r="18" s="111" customFormat="true" ht="15" hidden="false" customHeight="true" outlineLevel="0" collapsed="false">
      <c r="A18" s="122"/>
      <c r="B18" s="111" t="s">
        <v>67</v>
      </c>
      <c r="J18" s="111" t="s">
        <v>68</v>
      </c>
      <c r="W18" s="111" t="s">
        <v>69</v>
      </c>
      <c r="Y18" s="111" t="s">
        <v>70</v>
      </c>
      <c r="AA18" s="111" t="s">
        <v>71</v>
      </c>
      <c r="AC18" s="111" t="s">
        <v>72</v>
      </c>
      <c r="AI18" s="111" t="s">
        <v>73</v>
      </c>
      <c r="AM18" s="111" t="s">
        <v>74</v>
      </c>
      <c r="AP18" s="120"/>
    </row>
    <row r="19" s="124" customFormat="true" ht="20.1" hidden="false" customHeight="true" outlineLevel="0" collapsed="false">
      <c r="A19" s="123"/>
      <c r="B19" s="113" t="s">
        <v>75</v>
      </c>
      <c r="C19" s="114"/>
      <c r="D19" s="114"/>
      <c r="E19" s="114"/>
      <c r="F19" s="114"/>
      <c r="G19" s="114"/>
      <c r="H19" s="114"/>
      <c r="J19" s="113" t="s">
        <v>76</v>
      </c>
      <c r="K19" s="114"/>
      <c r="L19" s="114"/>
      <c r="M19" s="114"/>
      <c r="N19" s="114"/>
      <c r="O19" s="114"/>
      <c r="P19" s="114"/>
      <c r="Q19" s="114"/>
      <c r="R19" s="114"/>
      <c r="S19" s="114"/>
      <c r="T19" s="114"/>
      <c r="U19" s="111"/>
      <c r="V19" s="113" t="s">
        <v>77</v>
      </c>
      <c r="W19" s="125"/>
      <c r="X19" s="125"/>
      <c r="Y19" s="126"/>
      <c r="Z19" s="126"/>
      <c r="AA19" s="126"/>
      <c r="AB19" s="126"/>
      <c r="AC19" s="127"/>
      <c r="AD19" s="127"/>
      <c r="AF19" s="113" t="s">
        <v>78</v>
      </c>
      <c r="AG19" s="125"/>
      <c r="AH19" s="125"/>
      <c r="AI19" s="125"/>
      <c r="AJ19" s="128"/>
      <c r="AK19" s="128"/>
      <c r="AL19" s="128"/>
      <c r="AM19" s="128"/>
      <c r="AN19" s="128"/>
      <c r="AO19" s="111"/>
      <c r="AP19" s="129"/>
    </row>
    <row r="20" s="90" customFormat="true" ht="8.1" hidden="false" customHeight="true" outlineLevel="0" collapsed="false">
      <c r="A20" s="130"/>
      <c r="AP20" s="118"/>
    </row>
    <row r="21" s="111" customFormat="true" ht="15" hidden="false" customHeight="true" outlineLevel="0" collapsed="false">
      <c r="A21" s="122"/>
      <c r="B21" s="111" t="s">
        <v>79</v>
      </c>
      <c r="N21" s="111" t="s">
        <v>80</v>
      </c>
      <c r="T21" s="111" t="s">
        <v>81</v>
      </c>
      <c r="X21" s="111" t="s">
        <v>80</v>
      </c>
      <c r="AB21" s="111" t="s">
        <v>82</v>
      </c>
      <c r="AH21" s="111" t="s">
        <v>80</v>
      </c>
      <c r="AP21" s="120"/>
    </row>
    <row r="22" s="115" customFormat="true" ht="20.1" hidden="false" customHeight="true" outlineLevel="0" collapsed="false">
      <c r="A22" s="123"/>
      <c r="B22" s="113" t="s">
        <v>83</v>
      </c>
      <c r="C22" s="131"/>
      <c r="D22" s="131"/>
      <c r="E22" s="131"/>
      <c r="F22" s="131"/>
      <c r="G22" s="131"/>
      <c r="H22" s="131"/>
      <c r="I22" s="131"/>
      <c r="J22" s="131"/>
      <c r="K22" s="131"/>
      <c r="L22" s="131"/>
      <c r="M22" s="131"/>
      <c r="N22" s="132"/>
      <c r="O22" s="132"/>
      <c r="P22" s="132"/>
      <c r="Q22" s="132"/>
      <c r="R22" s="111"/>
      <c r="S22" s="113" t="s">
        <v>84</v>
      </c>
      <c r="T22" s="131" t="s">
        <v>85</v>
      </c>
      <c r="U22" s="131"/>
      <c r="V22" s="131"/>
      <c r="W22" s="131"/>
      <c r="X22" s="133" t="n">
        <v>7</v>
      </c>
      <c r="Y22" s="133"/>
      <c r="AA22" s="113" t="s">
        <v>86</v>
      </c>
      <c r="AB22" s="131" t="s">
        <v>85</v>
      </c>
      <c r="AC22" s="131"/>
      <c r="AD22" s="131"/>
      <c r="AE22" s="131"/>
      <c r="AF22" s="131"/>
      <c r="AG22" s="131"/>
      <c r="AH22" s="133" t="n">
        <v>7</v>
      </c>
      <c r="AI22" s="133"/>
      <c r="AP22" s="116"/>
    </row>
    <row r="23" s="90" customFormat="true" ht="8.1" hidden="false" customHeight="true" outlineLevel="0" collapsed="false">
      <c r="A23" s="134"/>
      <c r="B23" s="135"/>
      <c r="C23" s="135"/>
      <c r="D23" s="135"/>
      <c r="E23" s="135"/>
      <c r="F23" s="135"/>
      <c r="G23" s="135"/>
      <c r="H23" s="135"/>
      <c r="I23" s="135"/>
      <c r="J23" s="135"/>
      <c r="K23" s="135"/>
      <c r="L23" s="135"/>
      <c r="M23" s="135"/>
      <c r="N23" s="135"/>
      <c r="O23" s="135"/>
      <c r="P23" s="135"/>
      <c r="Q23" s="135"/>
      <c r="R23" s="135"/>
      <c r="S23" s="135"/>
      <c r="T23" s="135"/>
      <c r="U23" s="135"/>
      <c r="V23" s="135"/>
      <c r="W23" s="135"/>
      <c r="X23" s="135"/>
      <c r="Y23" s="135"/>
      <c r="Z23" s="135"/>
      <c r="AA23" s="135"/>
      <c r="AB23" s="135"/>
      <c r="AC23" s="135"/>
      <c r="AD23" s="135"/>
      <c r="AE23" s="135"/>
      <c r="AF23" s="135"/>
      <c r="AG23" s="135"/>
      <c r="AH23" s="135"/>
      <c r="AI23" s="135"/>
      <c r="AJ23" s="135"/>
      <c r="AK23" s="135"/>
      <c r="AL23" s="135"/>
      <c r="AM23" s="135"/>
      <c r="AN23" s="135"/>
      <c r="AO23" s="135"/>
      <c r="AP23" s="136"/>
    </row>
    <row r="24" s="111" customFormat="true" ht="15" hidden="false" customHeight="true" outlineLevel="0" collapsed="false">
      <c r="A24" s="137"/>
      <c r="B24" s="111" t="s">
        <v>87</v>
      </c>
      <c r="H24" s="111" t="s">
        <v>88</v>
      </c>
      <c r="O24" s="111" t="s">
        <v>89</v>
      </c>
      <c r="V24" s="111" t="s">
        <v>90</v>
      </c>
      <c r="AA24" s="111" t="s">
        <v>91</v>
      </c>
      <c r="AP24" s="110"/>
    </row>
    <row r="25" s="124" customFormat="true" ht="19.5" hidden="false" customHeight="true" outlineLevel="0" collapsed="false">
      <c r="A25" s="119" t="s">
        <v>92</v>
      </c>
      <c r="B25" s="113" t="s">
        <v>93</v>
      </c>
      <c r="C25" s="121"/>
      <c r="D25" s="121"/>
      <c r="E25" s="138"/>
      <c r="F25" s="138"/>
      <c r="H25" s="113" t="s">
        <v>94</v>
      </c>
      <c r="I25" s="139"/>
      <c r="J25" s="139"/>
      <c r="K25" s="139"/>
      <c r="L25" s="139"/>
      <c r="M25" s="139"/>
      <c r="O25" s="113" t="s">
        <v>95</v>
      </c>
      <c r="P25" s="139"/>
      <c r="Q25" s="139"/>
      <c r="R25" s="139"/>
      <c r="S25" s="139"/>
      <c r="T25" s="139"/>
      <c r="V25" s="113" t="s">
        <v>96</v>
      </c>
      <c r="W25" s="138"/>
      <c r="X25" s="138"/>
      <c r="Y25" s="138"/>
      <c r="Z25" s="88"/>
      <c r="AA25" s="113" t="s">
        <v>97</v>
      </c>
      <c r="AB25" s="139"/>
      <c r="AC25" s="139"/>
      <c r="AD25" s="139"/>
      <c r="AE25" s="139"/>
      <c r="AF25" s="139"/>
      <c r="AG25" s="140"/>
      <c r="AH25" s="140"/>
      <c r="AI25" s="140"/>
      <c r="AK25" s="141"/>
      <c r="AL25" s="140"/>
      <c r="AM25" s="140"/>
      <c r="AP25" s="129"/>
    </row>
    <row r="26" s="90" customFormat="true" ht="9" hidden="false" customHeight="true" outlineLevel="0" collapsed="false">
      <c r="A26" s="119"/>
      <c r="AP26" s="118"/>
    </row>
    <row r="27" s="90" customFormat="true" ht="15.75" hidden="false" customHeight="true" outlineLevel="0" collapsed="false">
      <c r="A27" s="119" t="s">
        <v>64</v>
      </c>
      <c r="B27" s="111" t="s">
        <v>98</v>
      </c>
      <c r="C27" s="111"/>
      <c r="D27" s="111"/>
      <c r="E27" s="111"/>
      <c r="F27" s="111"/>
      <c r="G27" s="111"/>
      <c r="H27" s="111"/>
      <c r="I27" s="111"/>
      <c r="J27" s="111"/>
      <c r="K27" s="111"/>
      <c r="L27" s="111"/>
      <c r="M27" s="111"/>
      <c r="N27" s="111"/>
      <c r="O27" s="111"/>
      <c r="P27" s="111"/>
      <c r="Q27" s="111"/>
      <c r="R27" s="111"/>
      <c r="S27" s="111"/>
      <c r="T27" s="111"/>
      <c r="U27" s="88"/>
      <c r="V27" s="88"/>
      <c r="W27" s="88"/>
      <c r="X27" s="88"/>
      <c r="Y27" s="88"/>
      <c r="Z27" s="88"/>
      <c r="AA27" s="88"/>
      <c r="AB27" s="88"/>
      <c r="AC27" s="88"/>
      <c r="AD27" s="88"/>
      <c r="AE27" s="88"/>
      <c r="AF27" s="88"/>
      <c r="AG27" s="88"/>
      <c r="AH27" s="88"/>
      <c r="AI27" s="88"/>
      <c r="AJ27" s="88"/>
      <c r="AK27" s="88"/>
      <c r="AL27" s="88"/>
      <c r="AM27" s="88"/>
      <c r="AN27" s="88"/>
      <c r="AO27" s="88"/>
      <c r="AP27" s="118"/>
    </row>
    <row r="28" s="90" customFormat="true" ht="19.5" hidden="false" customHeight="true" outlineLevel="0" collapsed="false">
      <c r="A28" s="119" t="s">
        <v>99</v>
      </c>
      <c r="B28" s="113" t="s">
        <v>100</v>
      </c>
      <c r="C28" s="114" t="s">
        <v>101</v>
      </c>
      <c r="D28" s="114"/>
      <c r="E28" s="114"/>
      <c r="F28" s="114"/>
      <c r="G28" s="114"/>
      <c r="H28" s="114"/>
      <c r="I28" s="114"/>
      <c r="J28" s="114"/>
      <c r="K28" s="114"/>
      <c r="L28" s="114"/>
      <c r="M28" s="114"/>
      <c r="N28" s="114"/>
      <c r="O28" s="114"/>
      <c r="P28" s="114"/>
      <c r="Q28" s="114"/>
      <c r="R28" s="114"/>
      <c r="S28" s="114"/>
      <c r="T28" s="114"/>
      <c r="U28" s="88"/>
      <c r="V28" s="88"/>
      <c r="W28" s="88"/>
      <c r="X28" s="88"/>
      <c r="Y28" s="88"/>
      <c r="Z28" s="88"/>
      <c r="AA28" s="88"/>
      <c r="AB28" s="88"/>
      <c r="AC28" s="88"/>
      <c r="AD28" s="88"/>
      <c r="AE28" s="88"/>
      <c r="AF28" s="88"/>
      <c r="AG28" s="88"/>
      <c r="AH28" s="88"/>
      <c r="AI28" s="88"/>
      <c r="AJ28" s="88"/>
      <c r="AK28" s="88"/>
      <c r="AL28" s="88"/>
      <c r="AM28" s="88"/>
      <c r="AN28" s="88"/>
      <c r="AO28" s="88"/>
      <c r="AP28" s="118"/>
    </row>
    <row r="29" s="90" customFormat="true" ht="9" hidden="false" customHeight="true" outlineLevel="0" collapsed="false">
      <c r="A29" s="119"/>
      <c r="U29" s="88"/>
      <c r="V29" s="88"/>
      <c r="W29" s="88"/>
      <c r="X29" s="88"/>
      <c r="Y29" s="88"/>
      <c r="Z29" s="88"/>
      <c r="AA29" s="88"/>
      <c r="AB29" s="88"/>
      <c r="AC29" s="88"/>
      <c r="AD29" s="88"/>
      <c r="AE29" s="88"/>
      <c r="AF29" s="88"/>
      <c r="AG29" s="88"/>
      <c r="AH29" s="88"/>
      <c r="AI29" s="88"/>
      <c r="AJ29" s="88"/>
      <c r="AK29" s="88"/>
      <c r="AL29" s="88"/>
      <c r="AM29" s="88"/>
      <c r="AN29" s="88"/>
      <c r="AO29" s="88"/>
      <c r="AP29" s="118"/>
    </row>
    <row r="30" s="111" customFormat="true" ht="15" hidden="false" customHeight="true" outlineLevel="0" collapsed="false">
      <c r="A30" s="119"/>
      <c r="B30" s="111" t="s">
        <v>102</v>
      </c>
      <c r="AP30" s="120"/>
    </row>
    <row r="31" s="115" customFormat="true" ht="20.1" hidden="false" customHeight="true" outlineLevel="0" collapsed="false">
      <c r="A31" s="123"/>
      <c r="B31" s="113" t="s">
        <v>103</v>
      </c>
      <c r="C31" s="114"/>
      <c r="D31" s="114"/>
      <c r="E31" s="114"/>
      <c r="F31" s="114"/>
      <c r="G31" s="114"/>
      <c r="H31" s="114"/>
      <c r="I31" s="114"/>
      <c r="J31" s="114"/>
      <c r="K31" s="114"/>
      <c r="L31" s="114"/>
      <c r="M31" s="114"/>
      <c r="N31" s="114"/>
      <c r="O31" s="114"/>
      <c r="P31" s="114"/>
      <c r="Q31" s="114"/>
      <c r="R31" s="114"/>
      <c r="S31" s="114"/>
      <c r="T31" s="114"/>
      <c r="U31" s="114"/>
      <c r="V31" s="114"/>
      <c r="W31" s="114"/>
      <c r="X31" s="114"/>
      <c r="Y31" s="114"/>
      <c r="Z31" s="114"/>
      <c r="AA31" s="114"/>
      <c r="AB31" s="114"/>
      <c r="AC31" s="114"/>
      <c r="AD31" s="114"/>
      <c r="AE31" s="114"/>
      <c r="AF31" s="114"/>
      <c r="AG31" s="114"/>
      <c r="AH31" s="114"/>
      <c r="AI31" s="114"/>
      <c r="AJ31" s="114"/>
      <c r="AK31" s="114"/>
      <c r="AL31" s="114"/>
      <c r="AM31" s="114"/>
      <c r="AN31" s="114"/>
      <c r="AO31" s="114"/>
      <c r="AP31" s="116"/>
    </row>
    <row r="32" s="90" customFormat="true" ht="15.75" hidden="false" customHeight="true" outlineLevel="0" collapsed="false">
      <c r="A32" s="134"/>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c r="AD32" s="135"/>
      <c r="AE32" s="135"/>
      <c r="AF32" s="135"/>
      <c r="AG32" s="135"/>
      <c r="AH32" s="135"/>
      <c r="AI32" s="135"/>
      <c r="AJ32" s="135"/>
      <c r="AK32" s="135"/>
      <c r="AL32" s="135"/>
      <c r="AM32" s="135"/>
      <c r="AN32" s="135"/>
      <c r="AO32" s="135"/>
      <c r="AP32" s="136"/>
    </row>
    <row r="33" s="90" customFormat="true" ht="18" hidden="false" customHeight="true" outlineLevel="0" collapsed="false">
      <c r="A33" s="142"/>
      <c r="B33" s="143"/>
      <c r="C33" s="143"/>
      <c r="D33" s="143"/>
      <c r="E33" s="143"/>
      <c r="F33" s="144"/>
      <c r="G33" s="145"/>
      <c r="H33" s="144"/>
      <c r="I33" s="144"/>
      <c r="J33" s="144"/>
      <c r="K33" s="145"/>
      <c r="L33" s="146"/>
      <c r="M33" s="146"/>
      <c r="N33" s="146"/>
      <c r="O33" s="144"/>
      <c r="P33" s="144"/>
      <c r="Q33" s="146"/>
      <c r="R33" s="146"/>
      <c r="S33" s="146"/>
      <c r="T33" s="146"/>
      <c r="U33" s="144"/>
      <c r="V33" s="145"/>
      <c r="W33" s="144"/>
      <c r="X33" s="144"/>
      <c r="Y33" s="144"/>
      <c r="Z33" s="144"/>
      <c r="AA33" s="144"/>
      <c r="AB33" s="144"/>
      <c r="AC33" s="144"/>
      <c r="AD33" s="144"/>
      <c r="AE33" s="144"/>
      <c r="AF33" s="147"/>
      <c r="AG33" s="147"/>
      <c r="AH33" s="147"/>
      <c r="AI33" s="147"/>
      <c r="AJ33" s="147"/>
      <c r="AK33" s="147"/>
      <c r="AL33" s="147"/>
      <c r="AM33" s="147"/>
      <c r="AN33" s="147"/>
      <c r="AO33" s="144"/>
      <c r="AP33" s="148"/>
    </row>
    <row r="34" s="90" customFormat="true" ht="18" hidden="false" customHeight="true" outlineLevel="0" collapsed="false">
      <c r="A34" s="130"/>
      <c r="B34" s="149"/>
      <c r="C34" s="150" t="s">
        <v>104</v>
      </c>
      <c r="D34" s="150"/>
      <c r="E34" s="150"/>
      <c r="F34" s="150"/>
      <c r="G34" s="150"/>
      <c r="H34" s="150"/>
      <c r="I34" s="150"/>
      <c r="J34" s="150"/>
      <c r="K34" s="150"/>
      <c r="L34" s="150"/>
      <c r="M34" s="150"/>
      <c r="N34" s="150"/>
      <c r="O34" s="150"/>
      <c r="P34" s="150"/>
      <c r="Q34" s="150"/>
      <c r="R34" s="150"/>
      <c r="S34" s="150"/>
      <c r="T34" s="150"/>
      <c r="U34" s="151"/>
      <c r="V34" s="96"/>
      <c r="W34" s="151"/>
      <c r="X34" s="151"/>
      <c r="Y34" s="151"/>
      <c r="Z34" s="151"/>
      <c r="AA34" s="151"/>
      <c r="AB34" s="151"/>
      <c r="AC34" s="151"/>
      <c r="AD34" s="151"/>
      <c r="AE34" s="152"/>
      <c r="AF34" s="152"/>
      <c r="AG34" s="152"/>
      <c r="AH34" s="152"/>
      <c r="AI34" s="152"/>
      <c r="AJ34" s="152"/>
      <c r="AK34" s="152"/>
      <c r="AL34" s="152"/>
      <c r="AM34" s="153"/>
      <c r="AN34" s="154" t="n">
        <f aca="false">IF(C28=0,"",VLOOKUP(C28,dades!H3:I5,2,0))</f>
        <v>13</v>
      </c>
      <c r="AO34" s="152"/>
      <c r="AP34" s="155"/>
      <c r="AR34" s="88"/>
      <c r="AS34" s="88"/>
      <c r="AT34" s="88"/>
      <c r="AU34" s="88"/>
      <c r="AV34" s="88"/>
      <c r="AW34" s="88"/>
      <c r="AX34" s="88"/>
      <c r="AY34" s="88"/>
      <c r="AZ34" s="88"/>
      <c r="BA34" s="88"/>
      <c r="BB34" s="88"/>
      <c r="BC34" s="88"/>
    </row>
    <row r="35" s="90" customFormat="true" ht="10.5" hidden="false" customHeight="true" outlineLevel="0" collapsed="false">
      <c r="A35" s="130"/>
      <c r="B35" s="149"/>
      <c r="C35" s="156"/>
      <c r="K35" s="157"/>
      <c r="O35" s="156"/>
      <c r="P35" s="158"/>
      <c r="U35" s="151"/>
      <c r="V35" s="96"/>
      <c r="W35" s="151"/>
      <c r="X35" s="151"/>
      <c r="Y35" s="151"/>
      <c r="Z35" s="151"/>
      <c r="AA35" s="151"/>
      <c r="AB35" s="151"/>
      <c r="AC35" s="151"/>
      <c r="AD35" s="151"/>
      <c r="AE35" s="151"/>
      <c r="AF35" s="159"/>
      <c r="AG35" s="159"/>
      <c r="AH35" s="159"/>
      <c r="AI35" s="159"/>
      <c r="AJ35" s="159"/>
      <c r="AK35" s="159"/>
      <c r="AL35" s="159"/>
      <c r="AM35" s="159"/>
      <c r="AN35" s="159"/>
      <c r="AO35" s="151"/>
      <c r="AP35" s="155"/>
      <c r="AR35" s="88"/>
      <c r="AS35" s="88"/>
      <c r="AT35" s="88"/>
      <c r="AU35" s="88"/>
      <c r="AV35" s="88"/>
      <c r="AW35" s="88"/>
      <c r="AX35" s="88"/>
      <c r="AY35" s="88"/>
      <c r="AZ35" s="88"/>
      <c r="BA35" s="88"/>
      <c r="BB35" s="88"/>
      <c r="BC35" s="88"/>
    </row>
    <row r="36" s="90" customFormat="true" ht="12.75" hidden="false" customHeight="true" outlineLevel="0" collapsed="false">
      <c r="B36" s="149"/>
      <c r="C36" s="160"/>
      <c r="D36" s="160"/>
      <c r="E36" s="160"/>
      <c r="F36" s="151"/>
      <c r="G36" s="96"/>
      <c r="H36" s="151"/>
      <c r="I36" s="151"/>
      <c r="J36" s="151"/>
      <c r="K36" s="96"/>
      <c r="L36" s="161"/>
      <c r="M36" s="161"/>
      <c r="N36" s="161"/>
      <c r="O36" s="151"/>
      <c r="P36" s="151"/>
      <c r="Q36" s="161"/>
      <c r="R36" s="161"/>
      <c r="S36" s="161"/>
      <c r="T36" s="161"/>
      <c r="U36" s="151"/>
      <c r="V36" s="96"/>
      <c r="W36" s="151"/>
      <c r="X36" s="151"/>
      <c r="Y36" s="162"/>
      <c r="Z36" s="162"/>
      <c r="AA36" s="162"/>
      <c r="AB36" s="162"/>
      <c r="AC36" s="162"/>
      <c r="AD36" s="162"/>
      <c r="AE36" s="162"/>
      <c r="AF36" s="163"/>
      <c r="AG36" s="163"/>
      <c r="AH36" s="163"/>
      <c r="AI36" s="163"/>
      <c r="AJ36" s="163"/>
      <c r="AK36" s="163"/>
      <c r="AL36" s="163"/>
      <c r="AM36" s="159"/>
      <c r="AN36" s="159"/>
      <c r="AO36" s="151"/>
      <c r="AP36" s="155"/>
      <c r="AR36" s="88"/>
      <c r="AS36" s="88"/>
      <c r="AT36" s="88"/>
      <c r="AU36" s="88"/>
      <c r="AV36" s="88"/>
      <c r="AW36" s="88"/>
      <c r="AX36" s="88"/>
      <c r="AY36" s="88"/>
      <c r="AZ36" s="88"/>
      <c r="BA36" s="88"/>
      <c r="BB36" s="88"/>
      <c r="BC36" s="88"/>
    </row>
    <row r="37" s="90" customFormat="true" ht="24" hidden="false" customHeight="true" outlineLevel="0" collapsed="false">
      <c r="A37" s="164" t="s">
        <v>105</v>
      </c>
      <c r="B37" s="165" t="s">
        <v>106</v>
      </c>
      <c r="C37" s="165"/>
      <c r="D37" s="165"/>
      <c r="E37" s="165"/>
      <c r="F37" s="151"/>
      <c r="G37" s="166" t="s">
        <v>107</v>
      </c>
      <c r="H37" s="167"/>
      <c r="I37" s="151"/>
      <c r="J37" s="151"/>
      <c r="K37" s="166" t="s">
        <v>108</v>
      </c>
      <c r="L37" s="161"/>
      <c r="M37" s="161"/>
      <c r="N37" s="161"/>
      <c r="O37" s="151"/>
      <c r="P37" s="151"/>
      <c r="Q37" s="161"/>
      <c r="AG37" s="91" t="s">
        <v>109</v>
      </c>
      <c r="AH37" s="151"/>
      <c r="AI37" s="151"/>
      <c r="AJ37" s="151"/>
      <c r="AK37" s="151"/>
      <c r="AL37" s="151"/>
      <c r="AM37" s="151"/>
      <c r="AN37" s="151"/>
      <c r="AO37" s="151"/>
      <c r="AP37" s="155"/>
      <c r="AR37" s="88"/>
      <c r="AS37" s="88"/>
      <c r="AT37" s="88"/>
      <c r="AU37" s="88"/>
      <c r="AV37" s="88"/>
      <c r="AW37" s="88"/>
      <c r="AX37" s="88"/>
      <c r="AY37" s="88"/>
      <c r="AZ37" s="88"/>
      <c r="BA37" s="88"/>
      <c r="BB37" s="88"/>
      <c r="BC37" s="88"/>
    </row>
    <row r="38" s="90" customFormat="true" ht="19.5" hidden="false" customHeight="true" outlineLevel="0" collapsed="false">
      <c r="A38" s="119" t="s">
        <v>110</v>
      </c>
      <c r="B38" s="168" t="n">
        <v>19</v>
      </c>
      <c r="C38" s="169"/>
      <c r="D38" s="169"/>
      <c r="E38" s="169"/>
      <c r="F38" s="167"/>
      <c r="G38" s="170" t="n">
        <v>20</v>
      </c>
      <c r="H38" s="169"/>
      <c r="I38" s="169"/>
      <c r="J38" s="167"/>
      <c r="K38" s="171" t="n">
        <v>21</v>
      </c>
      <c r="L38" s="172" t="str">
        <f aca="false">IF(W25=0,"",VLOOKUP(W25,dades!B3:E29,3,0))</f>
        <v/>
      </c>
      <c r="M38" s="172"/>
      <c r="N38" s="172"/>
      <c r="O38" s="167"/>
      <c r="P38" s="150" t="s">
        <v>111</v>
      </c>
      <c r="Q38" s="150"/>
      <c r="R38" s="150"/>
      <c r="S38" s="150"/>
      <c r="T38" s="150"/>
      <c r="U38" s="150"/>
      <c r="V38" s="150"/>
      <c r="W38" s="150"/>
      <c r="X38" s="150"/>
      <c r="Y38" s="150"/>
      <c r="Z38" s="150"/>
      <c r="AA38" s="150"/>
      <c r="AB38" s="150"/>
      <c r="AC38" s="150"/>
      <c r="AE38" s="173"/>
      <c r="AF38" s="113" t="s">
        <v>112</v>
      </c>
      <c r="AG38" s="174" t="n">
        <f aca="false">IF(AND(C38&lt;&gt;0)*AND(L38&lt;&gt;0),+C38*15*L38,0)</f>
        <v>0</v>
      </c>
      <c r="AH38" s="174"/>
      <c r="AI38" s="174"/>
      <c r="AJ38" s="174"/>
      <c r="AK38" s="174"/>
      <c r="AL38" s="174"/>
      <c r="AM38" s="174"/>
      <c r="AN38" s="174"/>
      <c r="AO38" s="174"/>
      <c r="AP38" s="175"/>
      <c r="AR38" s="88"/>
      <c r="AS38" s="88"/>
      <c r="AT38" s="88"/>
      <c r="AU38" s="88"/>
      <c r="AV38" s="88"/>
      <c r="AW38" s="88"/>
      <c r="AX38" s="88"/>
      <c r="AY38" s="88"/>
      <c r="AZ38" s="88"/>
      <c r="BA38" s="88"/>
      <c r="BB38" s="88"/>
      <c r="BC38" s="88"/>
    </row>
    <row r="39" s="90" customFormat="true" ht="11.25" hidden="false" customHeight="true" outlineLevel="0" collapsed="false">
      <c r="A39" s="119" t="s">
        <v>113</v>
      </c>
      <c r="B39" s="176"/>
      <c r="C39" s="177"/>
      <c r="D39" s="177"/>
      <c r="E39" s="177"/>
      <c r="F39" s="151"/>
      <c r="G39" s="177"/>
      <c r="H39" s="177"/>
      <c r="I39" s="177"/>
      <c r="J39" s="177"/>
      <c r="K39" s="151"/>
      <c r="L39" s="178"/>
      <c r="M39" s="178"/>
      <c r="N39" s="178"/>
      <c r="O39" s="178"/>
      <c r="P39" s="179"/>
      <c r="Q39" s="179"/>
      <c r="R39" s="179"/>
      <c r="S39" s="179"/>
      <c r="T39" s="179"/>
      <c r="U39" s="88"/>
      <c r="V39" s="88"/>
      <c r="W39" s="88"/>
      <c r="X39" s="88"/>
      <c r="Y39" s="88"/>
      <c r="Z39" s="88"/>
      <c r="AA39" s="88"/>
      <c r="AB39" s="88"/>
      <c r="AC39" s="88"/>
      <c r="AE39" s="180"/>
      <c r="AF39" s="180"/>
      <c r="AG39" s="181"/>
      <c r="AH39" s="181"/>
      <c r="AI39" s="181"/>
      <c r="AJ39" s="181"/>
      <c r="AK39" s="181"/>
      <c r="AL39" s="181"/>
      <c r="AM39" s="181"/>
      <c r="AN39" s="181"/>
      <c r="AO39" s="180"/>
      <c r="AP39" s="155"/>
      <c r="AR39" s="88"/>
      <c r="AS39" s="88"/>
      <c r="AT39" s="88"/>
      <c r="AU39" s="88"/>
      <c r="AV39" s="88"/>
      <c r="AW39" s="88"/>
      <c r="AX39" s="88"/>
      <c r="AY39" s="88"/>
      <c r="AZ39" s="88"/>
      <c r="BA39" s="88"/>
      <c r="BB39" s="88"/>
      <c r="BC39" s="88"/>
    </row>
    <row r="40" s="151" customFormat="true" ht="23.25" hidden="false" customHeight="true" outlineLevel="0" collapsed="false">
      <c r="A40" s="182"/>
      <c r="B40" s="165" t="s">
        <v>114</v>
      </c>
      <c r="C40" s="165"/>
      <c r="D40" s="165"/>
      <c r="E40" s="165"/>
      <c r="G40" s="166" t="s">
        <v>115</v>
      </c>
      <c r="H40" s="167"/>
      <c r="J40" s="177"/>
      <c r="L40" s="178"/>
      <c r="M40" s="183"/>
      <c r="N40" s="183"/>
      <c r="O40" s="184" t="s">
        <v>116</v>
      </c>
      <c r="P40" s="185"/>
      <c r="Q40" s="185"/>
      <c r="R40" s="185"/>
      <c r="S40" s="185"/>
      <c r="T40" s="185"/>
      <c r="U40" s="185"/>
      <c r="V40" s="185"/>
      <c r="W40" s="185"/>
      <c r="X40" s="185"/>
      <c r="Y40" s="180"/>
      <c r="Z40" s="180"/>
      <c r="AA40" s="180"/>
      <c r="AB40" s="180"/>
      <c r="AC40" s="180"/>
      <c r="AE40" s="180"/>
      <c r="AF40" s="88"/>
      <c r="AG40" s="88"/>
      <c r="AH40" s="88"/>
      <c r="AI40" s="88"/>
      <c r="AJ40" s="88"/>
      <c r="AK40" s="88"/>
      <c r="AL40" s="88"/>
      <c r="AM40" s="88"/>
      <c r="AN40" s="88"/>
      <c r="AO40" s="88"/>
      <c r="AP40" s="155"/>
      <c r="AR40" s="88"/>
      <c r="AS40" s="88"/>
      <c r="AT40" s="88"/>
      <c r="AU40" s="88"/>
      <c r="AV40" s="88"/>
      <c r="AW40" s="88"/>
      <c r="AX40" s="88"/>
      <c r="AY40" s="88"/>
      <c r="AZ40" s="88"/>
      <c r="BA40" s="88"/>
      <c r="BB40" s="88"/>
      <c r="BC40" s="88"/>
    </row>
    <row r="41" s="167" customFormat="true" ht="18.75" hidden="false" customHeight="true" outlineLevel="0" collapsed="false">
      <c r="A41" s="186"/>
      <c r="B41" s="168" t="n">
        <v>23</v>
      </c>
      <c r="C41" s="169"/>
      <c r="D41" s="169"/>
      <c r="E41" s="169"/>
      <c r="F41" s="88"/>
      <c r="G41" s="170" t="n">
        <v>24</v>
      </c>
      <c r="H41" s="169"/>
      <c r="I41" s="169"/>
      <c r="J41" s="151"/>
      <c r="K41" s="88"/>
      <c r="L41" s="88"/>
      <c r="M41" s="88"/>
      <c r="N41" s="88"/>
      <c r="O41" s="187"/>
      <c r="P41" s="188"/>
      <c r="Q41" s="188"/>
      <c r="R41" s="188"/>
      <c r="S41" s="188"/>
      <c r="T41" s="188"/>
      <c r="U41" s="188"/>
      <c r="V41" s="188"/>
      <c r="W41" s="189"/>
      <c r="X41" s="190"/>
      <c r="Y41" s="190"/>
      <c r="Z41" s="190"/>
      <c r="AA41" s="190"/>
      <c r="AB41" s="191"/>
      <c r="AC41" s="191"/>
      <c r="AE41" s="191"/>
      <c r="AF41" s="192"/>
      <c r="AG41" s="91" t="s">
        <v>109</v>
      </c>
      <c r="AH41" s="151"/>
      <c r="AI41" s="151"/>
      <c r="AJ41" s="151"/>
      <c r="AK41" s="151"/>
      <c r="AL41" s="151"/>
      <c r="AM41" s="151"/>
      <c r="AN41" s="151"/>
      <c r="AO41" s="151"/>
      <c r="AP41" s="193"/>
      <c r="AR41" s="88"/>
      <c r="AS41" s="88"/>
      <c r="AT41" s="88"/>
      <c r="AU41" s="88"/>
      <c r="AV41" s="88"/>
      <c r="AW41" s="88"/>
      <c r="AX41" s="88"/>
      <c r="AY41" s="88"/>
      <c r="AZ41" s="88"/>
      <c r="BA41" s="88"/>
      <c r="BB41" s="88"/>
      <c r="BC41" s="88"/>
    </row>
    <row r="42" s="167" customFormat="true" ht="19.5" hidden="false" customHeight="true" outlineLevel="0" collapsed="false">
      <c r="A42" s="194"/>
      <c r="B42" s="88"/>
      <c r="C42" s="88"/>
      <c r="D42" s="88"/>
      <c r="E42" s="88"/>
      <c r="F42" s="88"/>
      <c r="G42" s="88"/>
      <c r="H42" s="88"/>
      <c r="I42" s="88"/>
      <c r="K42" s="88"/>
      <c r="L42" s="195"/>
      <c r="M42" s="88"/>
      <c r="N42" s="88"/>
      <c r="O42" s="196"/>
      <c r="P42" s="197" t="s">
        <v>117</v>
      </c>
      <c r="Q42" s="197"/>
      <c r="R42" s="197"/>
      <c r="S42" s="197"/>
      <c r="T42" s="197"/>
      <c r="U42" s="197"/>
      <c r="V42" s="197"/>
      <c r="W42" s="197"/>
      <c r="X42" s="197"/>
      <c r="Y42" s="197"/>
      <c r="Z42" s="197"/>
      <c r="AA42" s="197"/>
      <c r="AB42" s="197"/>
      <c r="AC42" s="197"/>
      <c r="AE42" s="198"/>
      <c r="AF42" s="113" t="s">
        <v>118</v>
      </c>
      <c r="AG42" s="174" t="n">
        <f aca="false">IF(AND(C38&lt;&gt;0)*AND(L38&lt;&gt;0),AG38*0.4*MIN(H38,15)/15,0)</f>
        <v>0</v>
      </c>
      <c r="AH42" s="174"/>
      <c r="AI42" s="174"/>
      <c r="AJ42" s="174"/>
      <c r="AK42" s="174"/>
      <c r="AL42" s="174"/>
      <c r="AM42" s="174"/>
      <c r="AN42" s="174"/>
      <c r="AO42" s="174"/>
      <c r="AP42" s="193"/>
      <c r="AR42" s="88"/>
      <c r="AS42" s="88"/>
      <c r="AT42" s="88"/>
      <c r="AU42" s="88"/>
      <c r="AV42" s="88"/>
      <c r="AW42" s="88"/>
      <c r="AX42" s="88"/>
      <c r="AY42" s="88"/>
      <c r="AZ42" s="88"/>
      <c r="BA42" s="88"/>
      <c r="BB42" s="88"/>
      <c r="BC42" s="88"/>
    </row>
    <row r="43" s="167" customFormat="true" ht="12.75" hidden="false" customHeight="true" outlineLevel="0" collapsed="false">
      <c r="A43" s="194"/>
      <c r="B43" s="88"/>
      <c r="C43" s="88"/>
      <c r="D43" s="88"/>
      <c r="E43" s="88"/>
      <c r="F43" s="88"/>
      <c r="G43" s="88"/>
      <c r="H43" s="88"/>
      <c r="I43" s="88"/>
      <c r="J43" s="199"/>
      <c r="K43" s="196"/>
      <c r="L43" s="199"/>
      <c r="M43" s="199"/>
      <c r="N43" s="199"/>
      <c r="O43" s="196"/>
      <c r="P43" s="200"/>
      <c r="Q43" s="201"/>
      <c r="R43" s="202"/>
      <c r="S43" s="203" t="n">
        <f aca="false">IF(AND(AG38&lt;&gt;0)*AND(AG42&lt;&gt;0),+AG38+AG42+AG46+AG50,0)</f>
        <v>0</v>
      </c>
      <c r="T43" s="203"/>
      <c r="U43" s="204"/>
      <c r="V43" s="205" t="n">
        <f aca="false">IF(AND(S43&lt;&gt;0)*AND(H41&lt;&gt;0)*AND(C41&lt;&gt;0),+S43/(H41*C41),0)</f>
        <v>0</v>
      </c>
      <c r="W43" s="206"/>
      <c r="X43" s="203"/>
      <c r="Y43" s="203"/>
      <c r="Z43" s="207"/>
      <c r="AA43" s="207"/>
      <c r="AB43" s="207"/>
      <c r="AC43" s="207"/>
      <c r="AD43" s="208"/>
      <c r="AE43" s="207"/>
      <c r="AF43" s="209"/>
      <c r="AG43" s="209"/>
      <c r="AH43" s="209"/>
      <c r="AI43" s="209"/>
      <c r="AJ43" s="209"/>
      <c r="AK43" s="209"/>
      <c r="AL43" s="210"/>
      <c r="AM43" s="210"/>
      <c r="AN43" s="210"/>
      <c r="AO43" s="210"/>
      <c r="AP43" s="211"/>
      <c r="AR43" s="88"/>
      <c r="AS43" s="88"/>
      <c r="AT43" s="88"/>
      <c r="AU43" s="88"/>
      <c r="AV43" s="88"/>
      <c r="AW43" s="88"/>
      <c r="AX43" s="88"/>
      <c r="AY43" s="88"/>
      <c r="AZ43" s="88"/>
      <c r="BA43" s="88"/>
      <c r="BB43" s="88"/>
      <c r="BC43" s="88"/>
    </row>
    <row r="44" s="167" customFormat="true" ht="12.75" hidden="false" customHeight="true" outlineLevel="0" collapsed="false">
      <c r="A44" s="194"/>
      <c r="B44" s="88"/>
      <c r="C44" s="88"/>
      <c r="D44" s="88"/>
      <c r="E44" s="88"/>
      <c r="F44" s="88"/>
      <c r="G44" s="88"/>
      <c r="H44" s="88"/>
      <c r="I44" s="88"/>
      <c r="J44" s="199"/>
      <c r="K44" s="196"/>
      <c r="L44" s="199"/>
      <c r="M44" s="199"/>
      <c r="N44" s="199"/>
      <c r="O44" s="196"/>
      <c r="P44" s="200"/>
      <c r="Q44" s="201"/>
      <c r="R44" s="202"/>
      <c r="S44" s="212"/>
      <c r="T44" s="212"/>
      <c r="U44" s="204"/>
      <c r="V44" s="205"/>
      <c r="W44" s="206"/>
      <c r="X44" s="212"/>
      <c r="Y44" s="212"/>
      <c r="Z44" s="213"/>
      <c r="AA44" s="213"/>
      <c r="AB44" s="207"/>
      <c r="AC44" s="207"/>
      <c r="AD44" s="208"/>
      <c r="AE44" s="207"/>
      <c r="AF44" s="209"/>
      <c r="AG44" s="209"/>
      <c r="AH44" s="209"/>
      <c r="AI44" s="209"/>
      <c r="AJ44" s="209"/>
      <c r="AK44" s="209"/>
      <c r="AL44" s="210"/>
      <c r="AM44" s="214" t="str">
        <f aca="false">IF(AND(V43&gt;AN34)*AND(C41&lt;&gt;0)*AND(AN34&lt;&gt;0)*AND(H41&lt;&gt;0),+C41*H41*AN34,"")</f>
        <v/>
      </c>
      <c r="AN44" s="214"/>
      <c r="AO44" s="210"/>
      <c r="AP44" s="211"/>
      <c r="AR44" s="88"/>
      <c r="AS44" s="88"/>
      <c r="AT44" s="88"/>
      <c r="AU44" s="88"/>
      <c r="AV44" s="88"/>
      <c r="AW44" s="88"/>
      <c r="AX44" s="88"/>
      <c r="AY44" s="88"/>
      <c r="AZ44" s="88"/>
      <c r="BA44" s="88"/>
      <c r="BB44" s="88"/>
      <c r="BC44" s="88"/>
    </row>
    <row r="45" s="151" customFormat="true" ht="30.75" hidden="false" customHeight="true" outlineLevel="0" collapsed="false">
      <c r="A45" s="182"/>
      <c r="B45" s="165" t="s">
        <v>119</v>
      </c>
      <c r="C45" s="165"/>
      <c r="D45" s="165"/>
      <c r="E45" s="165"/>
      <c r="F45" s="165"/>
      <c r="G45" s="177"/>
      <c r="H45" s="177"/>
      <c r="I45" s="177"/>
      <c r="J45" s="177"/>
      <c r="L45" s="178"/>
      <c r="M45" s="178"/>
      <c r="N45" s="178"/>
      <c r="O45" s="178"/>
      <c r="P45" s="185"/>
      <c r="Q45" s="185"/>
      <c r="R45" s="185"/>
      <c r="S45" s="185"/>
      <c r="T45" s="185"/>
      <c r="U45" s="185"/>
      <c r="V45" s="185"/>
      <c r="W45" s="185"/>
      <c r="X45" s="185"/>
      <c r="Y45" s="180"/>
      <c r="Z45" s="180"/>
      <c r="AA45" s="180"/>
      <c r="AB45" s="180"/>
      <c r="AC45" s="180"/>
      <c r="AE45" s="180"/>
      <c r="AF45" s="192"/>
      <c r="AG45" s="91" t="s">
        <v>109</v>
      </c>
      <c r="AP45" s="155"/>
    </row>
    <row r="46" s="151" customFormat="true" ht="19.5" hidden="false" customHeight="true" outlineLevel="0" collapsed="false">
      <c r="A46" s="182"/>
      <c r="B46" s="168" t="n">
        <v>26</v>
      </c>
      <c r="C46" s="169"/>
      <c r="D46" s="169"/>
      <c r="E46" s="169"/>
      <c r="G46" s="177"/>
      <c r="H46" s="177"/>
      <c r="I46" s="177"/>
      <c r="J46" s="177"/>
      <c r="L46" s="178"/>
      <c r="M46" s="178"/>
      <c r="N46" s="178"/>
      <c r="O46" s="178"/>
      <c r="P46" s="197" t="s">
        <v>120</v>
      </c>
      <c r="Q46" s="197"/>
      <c r="R46" s="197"/>
      <c r="S46" s="197"/>
      <c r="T46" s="197"/>
      <c r="U46" s="197"/>
      <c r="V46" s="197"/>
      <c r="W46" s="197"/>
      <c r="X46" s="197"/>
      <c r="Y46" s="197"/>
      <c r="Z46" s="197"/>
      <c r="AA46" s="197"/>
      <c r="AB46" s="197"/>
      <c r="AC46" s="197"/>
      <c r="AE46" s="180"/>
      <c r="AF46" s="113" t="s">
        <v>121</v>
      </c>
      <c r="AG46" s="174" t="n">
        <f aca="false">IF(C46=0,0,+dades!I12*MIN('CC3-E anvers'!C38:E38,'CC3-E anvers'!C46:E46))</f>
        <v>0</v>
      </c>
      <c r="AH46" s="174"/>
      <c r="AI46" s="174"/>
      <c r="AJ46" s="174"/>
      <c r="AK46" s="174"/>
      <c r="AL46" s="174"/>
      <c r="AM46" s="174"/>
      <c r="AN46" s="174"/>
      <c r="AO46" s="174"/>
      <c r="AP46" s="155"/>
    </row>
    <row r="47" s="167" customFormat="true" ht="30" hidden="false" customHeight="true" outlineLevel="0" collapsed="false">
      <c r="A47" s="186"/>
      <c r="B47" s="88"/>
      <c r="C47" s="215" t="str">
        <f aca="false">IF(C46&gt;C38,"El nombre d'hores programades per col·lectius vulnerables no pot superar el nombre d'hores d'impartició del curs.","")</f>
        <v/>
      </c>
      <c r="D47" s="88"/>
      <c r="E47" s="88"/>
      <c r="F47" s="88"/>
      <c r="G47" s="88"/>
      <c r="H47" s="88"/>
      <c r="I47" s="88"/>
      <c r="K47" s="196"/>
      <c r="L47" s="196"/>
      <c r="M47" s="196"/>
      <c r="N47" s="216"/>
      <c r="O47" s="196"/>
      <c r="P47" s="196"/>
      <c r="Q47" s="217"/>
      <c r="R47" s="188"/>
      <c r="S47" s="202" t="e">
        <f aca="false">+IF(U47&gt;8,(8*H47*C47),AG50)</f>
        <v>#VALUE!</v>
      </c>
      <c r="T47" s="188"/>
      <c r="U47" s="204" t="str">
        <f aca="false">+IF(H47="","",IF(C47="","",AG50/(H47*C47)))</f>
        <v/>
      </c>
      <c r="V47" s="190"/>
      <c r="W47" s="198"/>
      <c r="X47" s="198"/>
      <c r="Y47" s="198"/>
      <c r="Z47" s="198"/>
      <c r="AA47" s="198"/>
      <c r="AB47" s="198"/>
      <c r="AC47" s="198"/>
      <c r="AE47" s="198"/>
      <c r="AF47" s="88"/>
      <c r="AG47" s="88"/>
      <c r="AH47" s="88"/>
      <c r="AI47" s="88"/>
      <c r="AJ47" s="88"/>
      <c r="AK47" s="88"/>
      <c r="AL47" s="88"/>
      <c r="AM47" s="88"/>
      <c r="AN47" s="88"/>
      <c r="AO47" s="88"/>
      <c r="AP47" s="155"/>
    </row>
    <row r="48" s="151" customFormat="true" ht="10.5" hidden="false" customHeight="true" outlineLevel="0" collapsed="false">
      <c r="A48" s="218"/>
      <c r="B48" s="219"/>
      <c r="C48" s="88"/>
      <c r="D48" s="88"/>
      <c r="E48" s="88"/>
      <c r="F48" s="88"/>
      <c r="G48" s="88"/>
      <c r="H48" s="88"/>
      <c r="I48" s="88"/>
      <c r="J48" s="88"/>
      <c r="K48" s="88"/>
      <c r="L48" s="88"/>
      <c r="M48" s="88"/>
      <c r="N48" s="88"/>
      <c r="O48" s="88"/>
      <c r="P48" s="209"/>
      <c r="Q48" s="209"/>
      <c r="R48" s="209"/>
      <c r="S48" s="209"/>
      <c r="T48" s="209"/>
      <c r="U48" s="209"/>
      <c r="V48" s="209"/>
      <c r="W48" s="209"/>
      <c r="X48" s="209"/>
      <c r="Y48" s="209"/>
      <c r="Z48" s="209"/>
      <c r="AA48" s="209"/>
      <c r="AB48" s="209"/>
      <c r="AC48" s="209"/>
      <c r="AD48" s="159"/>
      <c r="AE48" s="209"/>
      <c r="AF48" s="209"/>
      <c r="AG48" s="209"/>
      <c r="AH48" s="209"/>
      <c r="AI48" s="209"/>
      <c r="AJ48" s="209"/>
      <c r="AK48" s="209"/>
      <c r="AL48" s="88"/>
      <c r="AM48" s="88"/>
      <c r="AN48" s="88"/>
      <c r="AO48" s="88"/>
      <c r="AP48" s="220"/>
      <c r="AR48" s="88"/>
      <c r="AS48" s="88"/>
      <c r="AT48" s="88"/>
      <c r="AU48" s="88"/>
      <c r="AV48" s="88"/>
      <c r="AW48" s="88"/>
      <c r="AX48" s="88"/>
      <c r="AY48" s="88"/>
      <c r="AZ48" s="88"/>
      <c r="BA48" s="88"/>
      <c r="BB48" s="88"/>
      <c r="BC48" s="88"/>
    </row>
    <row r="49" s="90" customFormat="true" ht="26.25" hidden="false" customHeight="true" outlineLevel="0" collapsed="false">
      <c r="A49" s="164"/>
      <c r="B49" s="165" t="s">
        <v>122</v>
      </c>
      <c r="C49" s="165"/>
      <c r="D49" s="165"/>
      <c r="E49" s="165"/>
      <c r="F49" s="151"/>
      <c r="G49" s="166" t="s">
        <v>107</v>
      </c>
      <c r="H49" s="167"/>
      <c r="I49" s="151"/>
      <c r="J49" s="151"/>
      <c r="K49" s="88"/>
      <c r="L49" s="88"/>
      <c r="M49" s="88"/>
      <c r="N49" s="88"/>
      <c r="O49" s="151"/>
      <c r="P49" s="161"/>
      <c r="Q49" s="161"/>
      <c r="R49" s="161"/>
      <c r="S49" s="161"/>
      <c r="T49" s="151"/>
      <c r="U49" s="88"/>
      <c r="V49" s="88"/>
      <c r="W49" s="88"/>
      <c r="X49" s="88"/>
      <c r="Y49" s="88"/>
      <c r="Z49" s="88"/>
      <c r="AA49" s="88"/>
      <c r="AB49" s="88"/>
      <c r="AC49" s="88"/>
      <c r="AE49" s="151"/>
      <c r="AF49" s="192"/>
      <c r="AG49" s="91" t="s">
        <v>109</v>
      </c>
      <c r="AH49" s="151"/>
      <c r="AI49" s="151"/>
      <c r="AJ49" s="151"/>
      <c r="AK49" s="151"/>
      <c r="AL49" s="151"/>
      <c r="AM49" s="151"/>
      <c r="AN49" s="151"/>
      <c r="AO49" s="151"/>
      <c r="AP49" s="155"/>
      <c r="AR49" s="88"/>
      <c r="AS49" s="88"/>
      <c r="AT49" s="88"/>
      <c r="AU49" s="88"/>
      <c r="AV49" s="88"/>
      <c r="AW49" s="88"/>
      <c r="AX49" s="88"/>
      <c r="AY49" s="88"/>
      <c r="AZ49" s="88"/>
      <c r="BA49" s="88"/>
      <c r="BB49" s="88"/>
      <c r="BC49" s="88"/>
    </row>
    <row r="50" s="90" customFormat="true" ht="18.75" hidden="false" customHeight="true" outlineLevel="0" collapsed="false">
      <c r="A50" s="119"/>
      <c r="B50" s="168" t="n">
        <v>28</v>
      </c>
      <c r="C50" s="169"/>
      <c r="D50" s="169"/>
      <c r="E50" s="169"/>
      <c r="F50" s="167"/>
      <c r="G50" s="170" t="n">
        <v>29</v>
      </c>
      <c r="H50" s="169"/>
      <c r="I50" s="169"/>
      <c r="J50" s="167"/>
      <c r="K50" s="88"/>
      <c r="L50" s="88"/>
      <c r="M50" s="88"/>
      <c r="N50" s="88"/>
      <c r="O50" s="167"/>
      <c r="P50" s="197" t="s">
        <v>123</v>
      </c>
      <c r="Q50" s="197"/>
      <c r="R50" s="197"/>
      <c r="S50" s="197"/>
      <c r="T50" s="197"/>
      <c r="U50" s="197"/>
      <c r="V50" s="197"/>
      <c r="W50" s="197"/>
      <c r="X50" s="197"/>
      <c r="Y50" s="197"/>
      <c r="Z50" s="197"/>
      <c r="AA50" s="197"/>
      <c r="AB50" s="197"/>
      <c r="AC50" s="197"/>
      <c r="AE50" s="173"/>
      <c r="AF50" s="113" t="s">
        <v>124</v>
      </c>
      <c r="AG50" s="174" t="n">
        <f aca="false">IF(H50=0,0,MIN(C50,dades!I14)*MIN(H50,15))</f>
        <v>0</v>
      </c>
      <c r="AH50" s="174"/>
      <c r="AI50" s="174"/>
      <c r="AJ50" s="174"/>
      <c r="AK50" s="174"/>
      <c r="AL50" s="174"/>
      <c r="AM50" s="174"/>
      <c r="AN50" s="174"/>
      <c r="AO50" s="174"/>
      <c r="AP50" s="175"/>
    </row>
    <row r="51" s="90" customFormat="true" ht="9" hidden="false" customHeight="true" outlineLevel="0" collapsed="false">
      <c r="A51" s="119"/>
      <c r="B51" s="176"/>
      <c r="C51" s="177"/>
      <c r="D51" s="177"/>
      <c r="E51" s="177"/>
      <c r="F51" s="151"/>
      <c r="G51" s="177"/>
      <c r="H51" s="177"/>
      <c r="I51" s="177"/>
      <c r="J51" s="177"/>
      <c r="K51" s="151"/>
      <c r="L51" s="178"/>
      <c r="M51" s="178"/>
      <c r="N51" s="178"/>
      <c r="O51" s="178"/>
      <c r="P51" s="179"/>
      <c r="Q51" s="179"/>
      <c r="R51" s="179"/>
      <c r="S51" s="179"/>
      <c r="T51" s="179"/>
      <c r="U51" s="88"/>
      <c r="V51" s="88"/>
      <c r="W51" s="88"/>
      <c r="X51" s="88"/>
      <c r="Y51" s="88"/>
      <c r="Z51" s="88"/>
      <c r="AA51" s="88"/>
      <c r="AB51" s="88"/>
      <c r="AC51" s="88"/>
      <c r="AE51" s="180"/>
      <c r="AF51" s="180"/>
      <c r="AG51" s="181"/>
      <c r="AH51" s="181"/>
      <c r="AI51" s="181"/>
      <c r="AJ51" s="181"/>
      <c r="AK51" s="181"/>
      <c r="AL51" s="181"/>
      <c r="AM51" s="181"/>
      <c r="AN51" s="181"/>
      <c r="AO51" s="180"/>
      <c r="AP51" s="155"/>
    </row>
    <row r="52" customFormat="false" ht="23.25" hidden="false" customHeight="true" outlineLevel="0" collapsed="false">
      <c r="A52" s="119"/>
      <c r="G52" s="166" t="s">
        <v>125</v>
      </c>
      <c r="H52" s="167"/>
      <c r="I52" s="151"/>
      <c r="AP52" s="155"/>
      <c r="AQ52" s="90"/>
    </row>
    <row r="53" customFormat="false" ht="19.5" hidden="false" customHeight="true" outlineLevel="0" collapsed="false">
      <c r="A53" s="119"/>
      <c r="G53" s="170" t="n">
        <v>31</v>
      </c>
      <c r="H53" s="169"/>
      <c r="I53" s="169"/>
      <c r="AP53" s="155"/>
      <c r="AQ53" s="90"/>
    </row>
    <row r="54" customFormat="false" ht="15" hidden="false" customHeight="false" outlineLevel="0" collapsed="false">
      <c r="A54" s="119"/>
      <c r="AP54" s="155"/>
      <c r="AQ54" s="90"/>
    </row>
    <row r="55" s="151" customFormat="true" ht="16.5" hidden="false" customHeight="true" outlineLevel="0" collapsed="false">
      <c r="A55" s="119"/>
      <c r="B55" s="221"/>
      <c r="C55" s="195"/>
      <c r="D55" s="195"/>
      <c r="E55" s="195"/>
      <c r="F55" s="195"/>
      <c r="G55" s="195"/>
      <c r="H55" s="195"/>
      <c r="I55" s="195"/>
      <c r="J55" s="195"/>
      <c r="K55" s="195"/>
      <c r="L55" s="195"/>
      <c r="M55" s="195"/>
      <c r="N55" s="195"/>
      <c r="O55" s="195"/>
      <c r="P55" s="195"/>
      <c r="Q55" s="179"/>
      <c r="R55" s="179"/>
      <c r="S55" s="179"/>
      <c r="T55" s="179"/>
      <c r="U55" s="179"/>
      <c r="V55" s="195"/>
      <c r="W55" s="195"/>
      <c r="X55" s="195"/>
      <c r="Y55" s="195"/>
      <c r="Z55" s="195"/>
      <c r="AA55" s="195"/>
      <c r="AB55" s="195"/>
      <c r="AC55" s="195"/>
      <c r="AD55" s="195"/>
      <c r="AE55" s="180"/>
      <c r="AF55" s="180"/>
      <c r="AG55" s="181"/>
      <c r="AH55" s="181"/>
      <c r="AI55" s="181"/>
      <c r="AJ55" s="181"/>
      <c r="AK55" s="181"/>
      <c r="AL55" s="181"/>
      <c r="AM55" s="181"/>
      <c r="AN55" s="181"/>
      <c r="AO55" s="180"/>
      <c r="AP55" s="155"/>
      <c r="AQ55" s="90"/>
    </row>
    <row r="56" s="151" customFormat="true" ht="18" hidden="false" customHeight="true" outlineLevel="0" collapsed="false">
      <c r="A56" s="119"/>
      <c r="B56" s="222"/>
      <c r="C56" s="217"/>
      <c r="D56" s="188"/>
      <c r="E56" s="188"/>
      <c r="F56" s="188"/>
      <c r="G56" s="196"/>
      <c r="H56" s="217"/>
      <c r="I56" s="188"/>
      <c r="J56" s="188"/>
      <c r="K56" s="188"/>
      <c r="L56" s="196"/>
      <c r="M56" s="217"/>
      <c r="N56" s="188"/>
      <c r="O56" s="188"/>
      <c r="P56" s="223" t="s">
        <v>126</v>
      </c>
      <c r="Q56" s="223"/>
      <c r="R56" s="223"/>
      <c r="S56" s="223"/>
      <c r="T56" s="223"/>
      <c r="U56" s="223"/>
      <c r="V56" s="223"/>
      <c r="W56" s="223"/>
      <c r="X56" s="223"/>
      <c r="Y56" s="223"/>
      <c r="Z56" s="223"/>
      <c r="AA56" s="223"/>
      <c r="AB56" s="223"/>
      <c r="AC56" s="223"/>
      <c r="AD56" s="224"/>
      <c r="AE56" s="224"/>
      <c r="AF56" s="113" t="s">
        <v>127</v>
      </c>
      <c r="AG56" s="174" t="n">
        <f aca="false">IF(AND(AG38=0)*AND(AG42=0)*AND(AG50=0),0,+AG38+AG42+AG50+AG46)</f>
        <v>0</v>
      </c>
      <c r="AH56" s="174"/>
      <c r="AI56" s="174"/>
      <c r="AJ56" s="174"/>
      <c r="AK56" s="174"/>
      <c r="AL56" s="174"/>
      <c r="AM56" s="174"/>
      <c r="AN56" s="174"/>
      <c r="AO56" s="174"/>
      <c r="AP56" s="193"/>
    </row>
    <row r="57" s="190" customFormat="true" ht="18" hidden="false" customHeight="true" outlineLevel="0" collapsed="false">
      <c r="A57" s="119"/>
      <c r="B57" s="222"/>
      <c r="C57" s="217"/>
      <c r="D57" s="188"/>
      <c r="E57" s="188"/>
      <c r="F57" s="188"/>
      <c r="G57" s="196"/>
      <c r="H57" s="217"/>
      <c r="I57" s="188"/>
      <c r="J57" s="188"/>
      <c r="K57" s="188"/>
      <c r="L57" s="196"/>
      <c r="M57" s="217"/>
      <c r="N57" s="188"/>
      <c r="O57" s="188"/>
      <c r="Q57" s="196"/>
      <c r="R57" s="217"/>
      <c r="S57" s="188"/>
      <c r="T57" s="188"/>
      <c r="U57" s="188"/>
      <c r="V57" s="188"/>
      <c r="X57" s="224"/>
      <c r="Y57" s="224"/>
      <c r="Z57" s="224"/>
      <c r="AA57" s="224"/>
      <c r="AB57" s="224"/>
      <c r="AC57" s="224"/>
      <c r="AD57" s="224"/>
      <c r="AE57" s="224"/>
      <c r="AF57" s="224"/>
      <c r="AG57" s="224"/>
      <c r="AH57" s="225"/>
      <c r="AI57" s="225"/>
      <c r="AJ57" s="225"/>
      <c r="AK57" s="225"/>
      <c r="AL57" s="225"/>
      <c r="AM57" s="225"/>
      <c r="AN57" s="225"/>
      <c r="AO57" s="225"/>
      <c r="AP57" s="193"/>
    </row>
    <row r="58" s="190" customFormat="true" ht="20.25" hidden="false" customHeight="true" outlineLevel="0" collapsed="false">
      <c r="A58" s="182"/>
      <c r="B58" s="226"/>
      <c r="C58" s="227"/>
      <c r="D58" s="228"/>
      <c r="E58" s="228"/>
      <c r="F58" s="228"/>
      <c r="G58" s="229"/>
      <c r="H58" s="227"/>
      <c r="I58" s="228"/>
      <c r="J58" s="228"/>
      <c r="K58" s="228"/>
      <c r="L58" s="229"/>
      <c r="M58" s="227"/>
      <c r="N58" s="228"/>
      <c r="O58" s="228"/>
      <c r="P58" s="230"/>
      <c r="Q58" s="229"/>
      <c r="R58" s="227"/>
      <c r="S58" s="228"/>
      <c r="T58" s="228"/>
      <c r="U58" s="228"/>
      <c r="V58" s="228"/>
      <c r="W58" s="230"/>
      <c r="X58" s="231"/>
      <c r="Y58" s="231"/>
      <c r="Z58" s="231"/>
      <c r="AA58" s="231"/>
      <c r="AB58" s="231"/>
      <c r="AC58" s="231"/>
      <c r="AD58" s="231"/>
      <c r="AE58" s="231"/>
      <c r="AF58" s="231"/>
      <c r="AG58" s="231"/>
      <c r="AH58" s="232"/>
      <c r="AI58" s="232"/>
      <c r="AJ58" s="232"/>
      <c r="AK58" s="232"/>
      <c r="AL58" s="233"/>
      <c r="AM58" s="233"/>
      <c r="AN58" s="233"/>
      <c r="AO58" s="234"/>
      <c r="AP58" s="235"/>
    </row>
    <row r="59" s="90" customFormat="true" ht="19.5" hidden="false" customHeight="true" outlineLevel="0" collapsed="false">
      <c r="A59" s="142"/>
      <c r="AN59" s="236"/>
      <c r="AP59" s="118"/>
    </row>
    <row r="60" s="90" customFormat="true" ht="18.75" hidden="false" customHeight="true" outlineLevel="0" collapsed="false">
      <c r="A60" s="130"/>
      <c r="C60" s="150" t="s">
        <v>128</v>
      </c>
      <c r="D60" s="150"/>
      <c r="E60" s="150"/>
      <c r="F60" s="150"/>
      <c r="G60" s="150"/>
      <c r="H60" s="150"/>
      <c r="I60" s="150"/>
      <c r="J60" s="150"/>
      <c r="K60" s="150"/>
      <c r="L60" s="150"/>
      <c r="M60" s="150"/>
      <c r="N60" s="150"/>
      <c r="O60" s="150"/>
      <c r="P60" s="150"/>
      <c r="Q60" s="150"/>
      <c r="R60" s="150"/>
      <c r="S60" s="150"/>
      <c r="T60" s="150"/>
      <c r="U60" s="237"/>
      <c r="V60" s="237"/>
      <c r="W60" s="237"/>
      <c r="X60" s="209"/>
      <c r="Y60" s="209"/>
      <c r="Z60" s="209"/>
      <c r="AA60" s="209"/>
      <c r="AB60" s="209"/>
      <c r="AC60" s="209"/>
      <c r="AD60" s="209"/>
      <c r="AE60" s="209"/>
      <c r="AF60" s="209"/>
      <c r="AG60" s="209"/>
      <c r="AH60" s="209"/>
      <c r="AI60" s="209"/>
      <c r="AJ60" s="209"/>
      <c r="AK60" s="209"/>
      <c r="AL60" s="209"/>
      <c r="AM60" s="209"/>
      <c r="AN60" s="209"/>
      <c r="AO60" s="209"/>
      <c r="AP60" s="118"/>
    </row>
    <row r="61" s="90" customFormat="true" ht="15.75" hidden="false" customHeight="true" outlineLevel="0" collapsed="false">
      <c r="A61" s="119" t="s">
        <v>129</v>
      </c>
      <c r="B61" s="238"/>
      <c r="C61" s="156"/>
      <c r="K61" s="157"/>
      <c r="O61" s="156"/>
      <c r="P61" s="158"/>
      <c r="X61" s="209"/>
      <c r="Y61" s="209"/>
      <c r="Z61" s="209"/>
      <c r="AA61" s="209"/>
      <c r="AB61" s="209"/>
      <c r="AC61" s="209"/>
      <c r="AD61" s="209"/>
      <c r="AE61" s="209"/>
      <c r="AF61" s="209"/>
      <c r="AG61" s="209"/>
      <c r="AH61" s="209"/>
      <c r="AI61" s="209"/>
      <c r="AJ61" s="209"/>
      <c r="AK61" s="209"/>
      <c r="AL61" s="209"/>
      <c r="AM61" s="209"/>
      <c r="AN61" s="209"/>
      <c r="AO61" s="209"/>
      <c r="AP61" s="118"/>
    </row>
    <row r="62" s="90" customFormat="true" ht="15.75" hidden="false" customHeight="true" outlineLevel="0" collapsed="false">
      <c r="A62" s="239" t="s">
        <v>130</v>
      </c>
      <c r="B62" s="238"/>
      <c r="C62" s="156"/>
      <c r="K62" s="157"/>
      <c r="O62" s="156"/>
      <c r="P62" s="158"/>
      <c r="X62" s="195"/>
      <c r="Y62" s="195"/>
      <c r="Z62" s="195"/>
      <c r="AA62" s="195"/>
      <c r="AB62" s="195"/>
      <c r="AC62" s="195"/>
      <c r="AD62" s="195"/>
      <c r="AE62" s="195"/>
      <c r="AF62" s="195"/>
      <c r="AG62" s="195"/>
      <c r="AH62" s="195"/>
      <c r="AI62" s="195"/>
      <c r="AJ62" s="195"/>
      <c r="AK62" s="195"/>
      <c r="AL62" s="195"/>
      <c r="AM62" s="195"/>
      <c r="AN62" s="195"/>
      <c r="AO62" s="195"/>
      <c r="AP62" s="118"/>
    </row>
    <row r="63" s="90" customFormat="true" ht="18" hidden="false" customHeight="true" outlineLevel="0" collapsed="false">
      <c r="A63" s="239"/>
      <c r="B63" s="238"/>
      <c r="C63" s="150" t="s">
        <v>131</v>
      </c>
      <c r="D63" s="150"/>
      <c r="E63" s="150"/>
      <c r="F63" s="150"/>
      <c r="G63" s="150"/>
      <c r="H63" s="150"/>
      <c r="I63" s="150"/>
      <c r="J63" s="150"/>
      <c r="K63" s="150"/>
      <c r="L63" s="150"/>
      <c r="M63" s="150"/>
      <c r="N63" s="150"/>
      <c r="O63" s="150"/>
      <c r="P63" s="150"/>
      <c r="Q63" s="150"/>
      <c r="R63" s="240"/>
      <c r="S63" s="240"/>
      <c r="T63" s="240"/>
      <c r="X63" s="195"/>
      <c r="Y63" s="195"/>
      <c r="Z63" s="195"/>
      <c r="AA63" s="195"/>
      <c r="AB63" s="195"/>
      <c r="AC63" s="195"/>
      <c r="AD63" s="195"/>
      <c r="AE63" s="195"/>
      <c r="AF63" s="195"/>
      <c r="AG63" s="195"/>
      <c r="AH63" s="195"/>
      <c r="AI63" s="195"/>
      <c r="AJ63" s="195"/>
      <c r="AK63" s="195"/>
      <c r="AL63" s="195"/>
      <c r="AM63" s="195"/>
      <c r="AN63" s="195"/>
      <c r="AO63" s="195"/>
      <c r="AP63" s="118"/>
    </row>
    <row r="64" s="90" customFormat="true" ht="15.75" hidden="false" customHeight="true" outlineLevel="0" collapsed="false">
      <c r="A64" s="239"/>
      <c r="B64" s="238"/>
      <c r="C64" s="156"/>
      <c r="K64" s="157"/>
      <c r="O64" s="156"/>
      <c r="P64" s="158"/>
      <c r="X64" s="195"/>
      <c r="Y64" s="195"/>
      <c r="Z64" s="195"/>
      <c r="AA64" s="195"/>
      <c r="AB64" s="195"/>
      <c r="AC64" s="195"/>
      <c r="AD64" s="195"/>
      <c r="AE64" s="195"/>
      <c r="AF64" s="195"/>
      <c r="AG64" s="195"/>
      <c r="AH64" s="195"/>
      <c r="AI64" s="195"/>
      <c r="AJ64" s="195"/>
      <c r="AK64" s="195"/>
      <c r="AL64" s="195"/>
      <c r="AM64" s="195"/>
      <c r="AN64" s="195"/>
      <c r="AO64" s="195"/>
      <c r="AP64" s="118"/>
    </row>
    <row r="65" s="90" customFormat="true" ht="20.1" hidden="false" customHeight="true" outlineLevel="0" collapsed="false">
      <c r="A65" s="239"/>
      <c r="B65" s="238"/>
      <c r="C65" s="241" t="s">
        <v>132</v>
      </c>
      <c r="D65" s="242"/>
      <c r="O65" s="113" t="s">
        <v>133</v>
      </c>
      <c r="P65" s="243" t="n">
        <f aca="false">IF('hores dels formadors'!C39='Relació classificada despeses'!I21,+'hores dels formadors'!G39,0)</f>
        <v>0</v>
      </c>
      <c r="Q65" s="243"/>
      <c r="R65" s="243"/>
      <c r="S65" s="243"/>
      <c r="T65" s="243"/>
      <c r="U65" s="243"/>
      <c r="V65" s="243"/>
      <c r="X65" s="244" t="str">
        <f aca="false">IF('hores dels formadors'!C39='Relació classificada despeses'!I21,"","El total de l'Import Imputat per Cost Docent de la Relació classificada de despeses i de les hores dels formadors han de coincidir.")</f>
        <v/>
      </c>
      <c r="Y65" s="244"/>
      <c r="Z65" s="244"/>
      <c r="AA65" s="244"/>
      <c r="AB65" s="244"/>
      <c r="AC65" s="244"/>
      <c r="AD65" s="244"/>
      <c r="AE65" s="244"/>
      <c r="AF65" s="244"/>
      <c r="AG65" s="244"/>
      <c r="AH65" s="244"/>
      <c r="AI65" s="244"/>
      <c r="AJ65" s="244"/>
      <c r="AK65" s="244"/>
      <c r="AL65" s="244"/>
      <c r="AM65" s="244"/>
      <c r="AN65" s="244"/>
      <c r="AO65" s="195"/>
      <c r="AP65" s="118"/>
    </row>
    <row r="66" s="90" customFormat="true" ht="21.75" hidden="false" customHeight="true" outlineLevel="0" collapsed="false">
      <c r="A66" s="239"/>
      <c r="B66" s="238"/>
      <c r="C66" s="241"/>
      <c r="D66" s="242"/>
      <c r="P66" s="245"/>
      <c r="Q66" s="246"/>
      <c r="R66" s="247"/>
      <c r="S66" s="247"/>
      <c r="T66" s="247"/>
      <c r="U66" s="247"/>
      <c r="V66" s="247"/>
      <c r="X66" s="244"/>
      <c r="Y66" s="244"/>
      <c r="Z66" s="244"/>
      <c r="AA66" s="244"/>
      <c r="AB66" s="244"/>
      <c r="AC66" s="244"/>
      <c r="AD66" s="244"/>
      <c r="AE66" s="244"/>
      <c r="AF66" s="244"/>
      <c r="AG66" s="244"/>
      <c r="AH66" s="244"/>
      <c r="AI66" s="244"/>
      <c r="AJ66" s="244"/>
      <c r="AK66" s="244"/>
      <c r="AL66" s="244"/>
      <c r="AM66" s="244"/>
      <c r="AN66" s="244"/>
      <c r="AO66" s="195"/>
      <c r="AP66" s="118"/>
    </row>
    <row r="67" s="90" customFormat="true" ht="20.1" hidden="false" customHeight="true" outlineLevel="0" collapsed="false">
      <c r="A67" s="130"/>
      <c r="B67" s="238"/>
      <c r="C67" s="241" t="s">
        <v>134</v>
      </c>
      <c r="D67" s="242"/>
      <c r="O67" s="113" t="s">
        <v>135</v>
      </c>
      <c r="P67" s="243" t="n">
        <f aca="false">IF('hores dels formadors'!C48='Relació classificada despeses'!I41,+'hores dels formadors'!G48,0)</f>
        <v>0</v>
      </c>
      <c r="Q67" s="243"/>
      <c r="R67" s="243"/>
      <c r="S67" s="243"/>
      <c r="T67" s="243"/>
      <c r="U67" s="243"/>
      <c r="V67" s="243"/>
      <c r="X67" s="244" t="str">
        <f aca="false">IF('hores dels formadors'!C48='Relació classificada despeses'!I41,"","El total de l'Import Imputat per Cost Tutor de la Relació classificada de despeses i de les hores dels formadors han de coincidir.")</f>
        <v/>
      </c>
      <c r="Y67" s="244"/>
      <c r="Z67" s="244"/>
      <c r="AA67" s="244"/>
      <c r="AB67" s="244"/>
      <c r="AC67" s="244"/>
      <c r="AD67" s="244"/>
      <c r="AE67" s="244"/>
      <c r="AF67" s="244"/>
      <c r="AG67" s="244"/>
      <c r="AH67" s="244"/>
      <c r="AI67" s="244"/>
      <c r="AJ67" s="244"/>
      <c r="AK67" s="244"/>
      <c r="AL67" s="244"/>
      <c r="AM67" s="244"/>
      <c r="AN67" s="244"/>
      <c r="AO67" s="195"/>
      <c r="AP67" s="118"/>
    </row>
    <row r="68" s="90" customFormat="true" ht="20.1" hidden="false" customHeight="true" outlineLevel="0" collapsed="false">
      <c r="A68" s="130"/>
      <c r="B68" s="238"/>
      <c r="C68" s="241"/>
      <c r="D68" s="242"/>
      <c r="P68" s="248"/>
      <c r="Q68" s="248"/>
      <c r="R68" s="248"/>
      <c r="S68" s="248"/>
      <c r="T68" s="248"/>
      <c r="U68" s="248"/>
      <c r="V68" s="248"/>
      <c r="X68" s="244"/>
      <c r="Y68" s="244"/>
      <c r="Z68" s="244"/>
      <c r="AA68" s="244"/>
      <c r="AB68" s="244"/>
      <c r="AC68" s="244"/>
      <c r="AD68" s="244"/>
      <c r="AE68" s="244"/>
      <c r="AF68" s="244"/>
      <c r="AG68" s="244"/>
      <c r="AH68" s="244"/>
      <c r="AI68" s="244"/>
      <c r="AJ68" s="244"/>
      <c r="AK68" s="244"/>
      <c r="AL68" s="244"/>
      <c r="AM68" s="244"/>
      <c r="AN68" s="244"/>
      <c r="AO68" s="195"/>
      <c r="AP68" s="118"/>
    </row>
    <row r="69" s="90" customFormat="true" ht="20.1" hidden="false" customHeight="true" outlineLevel="0" collapsed="false">
      <c r="A69" s="130"/>
      <c r="B69" s="238"/>
      <c r="C69" s="241" t="s">
        <v>136</v>
      </c>
      <c r="D69" s="242"/>
      <c r="O69" s="113" t="s">
        <v>137</v>
      </c>
      <c r="P69" s="243" t="n">
        <f aca="false">+P65+P67</f>
        <v>0</v>
      </c>
      <c r="Q69" s="243"/>
      <c r="R69" s="243"/>
      <c r="S69" s="243"/>
      <c r="T69" s="243"/>
      <c r="U69" s="243"/>
      <c r="V69" s="243"/>
      <c r="X69" s="249" t="str">
        <f aca="false">IF(P69&gt;AN69,AN69,"")</f>
        <v/>
      </c>
      <c r="Y69" s="249"/>
      <c r="Z69" s="249"/>
      <c r="AA69" s="250" t="str">
        <f aca="false">IF(P69&gt;AN69,"Import màxim BLOC A","")</f>
        <v/>
      </c>
      <c r="AB69" s="251"/>
      <c r="AC69" s="252"/>
      <c r="AD69" s="253"/>
      <c r="AE69" s="253"/>
      <c r="AF69" s="195"/>
      <c r="AG69" s="195"/>
      <c r="AH69" s="195"/>
      <c r="AI69" s="195"/>
      <c r="AJ69" s="195"/>
      <c r="AK69" s="195"/>
      <c r="AL69" s="195"/>
      <c r="AM69" s="254"/>
      <c r="AN69" s="210" t="str">
        <f aca="false">IF(AND(C38&lt;&gt;0)*AND(L38&lt;&gt;0),+C38*L38*15,"")</f>
        <v/>
      </c>
      <c r="AO69" s="195"/>
      <c r="AP69" s="118"/>
    </row>
    <row r="70" s="90" customFormat="true" ht="16.5" hidden="false" customHeight="true" outlineLevel="0" collapsed="false">
      <c r="A70" s="130"/>
      <c r="B70" s="238"/>
      <c r="C70" s="242"/>
      <c r="D70" s="242"/>
      <c r="X70" s="255"/>
      <c r="Y70" s="255"/>
      <c r="Z70" s="256"/>
      <c r="AA70" s="255"/>
      <c r="AB70" s="251"/>
      <c r="AC70" s="252"/>
      <c r="AD70" s="195"/>
      <c r="AE70" s="195"/>
      <c r="AF70" s="195"/>
      <c r="AG70" s="195"/>
      <c r="AH70" s="195"/>
      <c r="AI70" s="195"/>
      <c r="AJ70" s="195"/>
      <c r="AK70" s="195"/>
      <c r="AL70" s="195"/>
      <c r="AM70" s="195"/>
      <c r="AN70" s="210"/>
      <c r="AO70" s="195"/>
      <c r="AP70" s="118"/>
      <c r="AU70" s="257"/>
    </row>
    <row r="71" s="90" customFormat="true" ht="18" hidden="false" customHeight="true" outlineLevel="0" collapsed="false">
      <c r="A71" s="130"/>
      <c r="B71" s="238"/>
      <c r="C71" s="197" t="s">
        <v>138</v>
      </c>
      <c r="D71" s="197"/>
      <c r="E71" s="197"/>
      <c r="F71" s="197"/>
      <c r="G71" s="197"/>
      <c r="H71" s="197"/>
      <c r="I71" s="197"/>
      <c r="J71" s="197"/>
      <c r="K71" s="197"/>
      <c r="L71" s="197"/>
      <c r="M71" s="197"/>
      <c r="N71" s="197"/>
      <c r="O71" s="197"/>
      <c r="P71" s="197"/>
      <c r="Q71" s="197"/>
      <c r="R71" s="240"/>
      <c r="S71" s="240"/>
      <c r="T71" s="240"/>
      <c r="X71" s="255"/>
      <c r="Y71" s="255"/>
      <c r="Z71" s="256"/>
      <c r="AA71" s="255"/>
      <c r="AB71" s="251"/>
      <c r="AC71" s="252"/>
      <c r="AD71" s="195"/>
      <c r="AE71" s="195"/>
      <c r="AF71" s="195"/>
      <c r="AG71" s="195"/>
      <c r="AH71" s="195"/>
      <c r="AI71" s="195"/>
      <c r="AJ71" s="195"/>
      <c r="AK71" s="195"/>
      <c r="AL71" s="195"/>
      <c r="AM71" s="254"/>
      <c r="AN71" s="210"/>
      <c r="AO71" s="195"/>
      <c r="AP71" s="118"/>
    </row>
    <row r="72" s="90" customFormat="true" ht="16.5" hidden="false" customHeight="true" outlineLevel="0" collapsed="false">
      <c r="A72" s="130"/>
      <c r="B72" s="238"/>
      <c r="C72" s="242"/>
      <c r="D72" s="242"/>
      <c r="X72" s="255"/>
      <c r="Y72" s="255"/>
      <c r="Z72" s="256"/>
      <c r="AA72" s="255"/>
      <c r="AB72" s="251"/>
      <c r="AC72" s="252"/>
      <c r="AD72" s="195"/>
      <c r="AE72" s="195"/>
      <c r="AF72" s="195"/>
      <c r="AG72" s="195"/>
      <c r="AH72" s="195"/>
      <c r="AI72" s="195"/>
      <c r="AJ72" s="195"/>
      <c r="AK72" s="195"/>
      <c r="AL72" s="195"/>
      <c r="AM72" s="254"/>
      <c r="AN72" s="210"/>
      <c r="AO72" s="195"/>
      <c r="AP72" s="118"/>
    </row>
    <row r="73" s="90" customFormat="true" ht="20.1" hidden="false" customHeight="true" outlineLevel="0" collapsed="false">
      <c r="A73" s="130"/>
      <c r="B73" s="238"/>
      <c r="C73" s="258" t="s">
        <v>139</v>
      </c>
      <c r="D73" s="258"/>
      <c r="E73" s="258"/>
      <c r="F73" s="258"/>
      <c r="G73" s="258"/>
      <c r="H73" s="258"/>
      <c r="I73" s="258"/>
      <c r="J73" s="258"/>
      <c r="K73" s="258"/>
      <c r="L73" s="258"/>
      <c r="M73" s="258"/>
      <c r="O73" s="113" t="s">
        <v>140</v>
      </c>
      <c r="P73" s="243" t="n">
        <f aca="false">IF(P69&lt;&gt;0,MIN(MIN(P69,AN69)*0.4*(MIN(H41,15)/15),AG42),0)</f>
        <v>0</v>
      </c>
      <c r="Q73" s="243"/>
      <c r="R73" s="243"/>
      <c r="S73" s="243"/>
      <c r="T73" s="243"/>
      <c r="U73" s="243"/>
      <c r="V73" s="243"/>
      <c r="X73" s="249" t="str">
        <f aca="false">IF(P73&gt;AN73,AN73,"")</f>
        <v/>
      </c>
      <c r="Y73" s="249"/>
      <c r="Z73" s="249"/>
      <c r="AA73" s="250" t="str">
        <f aca="false">IF(P73&gt;AN73,"Import màxim altres despeses","")</f>
        <v/>
      </c>
      <c r="AB73" s="251"/>
      <c r="AC73" s="252"/>
      <c r="AD73" s="195"/>
      <c r="AE73" s="195"/>
      <c r="AF73" s="195"/>
      <c r="AG73" s="195"/>
      <c r="AH73" s="195"/>
      <c r="AI73" s="195"/>
      <c r="AJ73" s="195"/>
      <c r="AK73" s="195"/>
      <c r="AL73" s="195"/>
      <c r="AM73" s="253"/>
      <c r="AN73" s="210" t="str">
        <f aca="false">IF(AND(C38&lt;&gt;0)*AND(H38&lt;&gt;0),+C38*H38*L38,"")</f>
        <v/>
      </c>
      <c r="AO73" s="195"/>
      <c r="AP73" s="118"/>
    </row>
    <row r="74" s="90" customFormat="true" ht="20.1" hidden="false" customHeight="true" outlineLevel="0" collapsed="false">
      <c r="A74" s="130"/>
      <c r="B74" s="238"/>
      <c r="C74" s="258"/>
      <c r="D74" s="258"/>
      <c r="E74" s="258"/>
      <c r="F74" s="258"/>
      <c r="G74" s="258"/>
      <c r="H74" s="258"/>
      <c r="I74" s="258"/>
      <c r="J74" s="258"/>
      <c r="K74" s="258"/>
      <c r="L74" s="258"/>
      <c r="M74" s="258"/>
      <c r="O74" s="88"/>
      <c r="P74" s="88"/>
      <c r="Q74" s="88"/>
      <c r="R74" s="88"/>
      <c r="S74" s="88"/>
      <c r="T74" s="88"/>
      <c r="U74" s="88"/>
      <c r="V74" s="88"/>
      <c r="W74" s="88"/>
      <c r="X74" s="88"/>
      <c r="Y74" s="259"/>
      <c r="Z74" s="259"/>
      <c r="AA74" s="250"/>
      <c r="AB74" s="251"/>
      <c r="AC74" s="252"/>
      <c r="AD74" s="195"/>
      <c r="AE74" s="195"/>
      <c r="AF74" s="195"/>
      <c r="AG74" s="195"/>
      <c r="AH74" s="195"/>
      <c r="AI74" s="195"/>
      <c r="AJ74" s="195"/>
      <c r="AK74" s="195"/>
      <c r="AL74" s="195"/>
      <c r="AM74" s="253"/>
      <c r="AN74" s="210"/>
      <c r="AO74" s="195"/>
      <c r="AP74" s="118"/>
    </row>
    <row r="75" s="90" customFormat="true" ht="16.5" hidden="false" customHeight="true" outlineLevel="0" collapsed="false">
      <c r="A75" s="130"/>
      <c r="B75" s="238"/>
      <c r="C75" s="241"/>
      <c r="D75" s="242"/>
      <c r="P75" s="245"/>
      <c r="Q75" s="245"/>
      <c r="R75" s="245"/>
      <c r="S75" s="260"/>
      <c r="T75" s="261"/>
      <c r="U75" s="261"/>
      <c r="V75" s="261"/>
      <c r="W75" s="262"/>
      <c r="X75" s="255"/>
      <c r="Y75" s="255"/>
      <c r="Z75" s="256"/>
      <c r="AA75" s="250"/>
      <c r="AB75" s="263"/>
      <c r="AC75" s="252"/>
      <c r="AD75" s="195"/>
      <c r="AE75" s="195"/>
      <c r="AF75" s="195"/>
      <c r="AG75" s="195"/>
      <c r="AH75" s="195"/>
      <c r="AI75" s="195"/>
      <c r="AJ75" s="195"/>
      <c r="AK75" s="195"/>
      <c r="AL75" s="195"/>
      <c r="AM75" s="195"/>
      <c r="AN75" s="210"/>
      <c r="AO75" s="195"/>
      <c r="AP75" s="118"/>
      <c r="AT75" s="264"/>
      <c r="AU75" s="264"/>
      <c r="AV75" s="264"/>
    </row>
    <row r="76" s="90" customFormat="true" ht="16.5" hidden="false" customHeight="true" outlineLevel="0" collapsed="false">
      <c r="A76" s="130"/>
      <c r="B76" s="238"/>
      <c r="C76" s="197" t="s">
        <v>141</v>
      </c>
      <c r="D76" s="197"/>
      <c r="E76" s="197"/>
      <c r="F76" s="197"/>
      <c r="G76" s="197"/>
      <c r="H76" s="197"/>
      <c r="I76" s="197"/>
      <c r="J76" s="197"/>
      <c r="K76" s="197"/>
      <c r="L76" s="197"/>
      <c r="M76" s="197"/>
      <c r="N76" s="197"/>
      <c r="O76" s="197"/>
      <c r="P76" s="197"/>
      <c r="Q76" s="197"/>
      <c r="R76" s="197"/>
      <c r="S76" s="265"/>
      <c r="T76" s="266"/>
      <c r="U76" s="261"/>
      <c r="V76" s="261"/>
      <c r="W76" s="88"/>
      <c r="X76" s="195"/>
      <c r="Y76" s="195"/>
      <c r="Z76" s="195"/>
      <c r="AA76" s="195"/>
      <c r="AB76" s="195"/>
      <c r="AC76" s="195"/>
      <c r="AD76" s="195"/>
      <c r="AE76" s="195"/>
      <c r="AF76" s="195"/>
      <c r="AG76" s="195"/>
      <c r="AH76" s="195"/>
      <c r="AI76" s="195"/>
      <c r="AJ76" s="195"/>
      <c r="AK76" s="195"/>
      <c r="AL76" s="195"/>
      <c r="AM76" s="195"/>
      <c r="AN76" s="210"/>
      <c r="AO76" s="195"/>
      <c r="AP76" s="118"/>
      <c r="AT76" s="264"/>
      <c r="AU76" s="264"/>
      <c r="AV76" s="264"/>
    </row>
    <row r="77" s="90" customFormat="true" ht="16.5" hidden="false" customHeight="true" outlineLevel="0" collapsed="false">
      <c r="A77" s="130"/>
      <c r="B77" s="238"/>
      <c r="C77" s="241"/>
      <c r="D77" s="242"/>
      <c r="P77" s="245"/>
      <c r="Q77" s="245"/>
      <c r="R77" s="245"/>
      <c r="S77" s="260"/>
      <c r="T77" s="261"/>
      <c r="U77" s="261"/>
      <c r="V77" s="261"/>
      <c r="W77" s="88"/>
      <c r="X77" s="195"/>
      <c r="Y77" s="195"/>
      <c r="Z77" s="195"/>
      <c r="AA77" s="195"/>
      <c r="AB77" s="195"/>
      <c r="AC77" s="195"/>
      <c r="AD77" s="195"/>
      <c r="AE77" s="195"/>
      <c r="AF77" s="195"/>
      <c r="AG77" s="195"/>
      <c r="AH77" s="195"/>
      <c r="AI77" s="195"/>
      <c r="AJ77" s="195"/>
      <c r="AK77" s="195"/>
      <c r="AL77" s="195"/>
      <c r="AM77" s="254"/>
      <c r="AN77" s="210"/>
      <c r="AO77" s="195"/>
      <c r="AP77" s="220"/>
      <c r="AT77" s="264"/>
      <c r="AU77" s="264"/>
      <c r="AV77" s="264"/>
    </row>
    <row r="78" s="90" customFormat="true" ht="19.5" hidden="false" customHeight="true" outlineLevel="0" collapsed="false">
      <c r="A78" s="130"/>
      <c r="B78" s="238"/>
      <c r="C78" s="241" t="s">
        <v>142</v>
      </c>
      <c r="D78" s="242"/>
      <c r="O78" s="113" t="s">
        <v>143</v>
      </c>
      <c r="P78" s="243" t="n">
        <f aca="false">IF('hores dels formadors'!C57='Relació classificada despeses'!I61,+'hores dels formadors'!G57,0)</f>
        <v>0</v>
      </c>
      <c r="Q78" s="243"/>
      <c r="R78" s="243"/>
      <c r="S78" s="243"/>
      <c r="T78" s="243"/>
      <c r="U78" s="243"/>
      <c r="V78" s="243"/>
      <c r="W78" s="156"/>
      <c r="X78" s="249" t="str">
        <f aca="false">IF(P78&gt;AN78,AN78,"")</f>
        <v/>
      </c>
      <c r="Y78" s="249"/>
      <c r="Z78" s="249"/>
      <c r="AA78" s="250" t="str">
        <f aca="false">IF(P78&gt;AN78,"Import màxim BLOC C","")</f>
        <v/>
      </c>
      <c r="AB78" s="251"/>
      <c r="AC78" s="252"/>
      <c r="AD78" s="253"/>
      <c r="AE78" s="253"/>
      <c r="AF78" s="195"/>
      <c r="AG78" s="195"/>
      <c r="AH78" s="195"/>
      <c r="AI78" s="195"/>
      <c r="AJ78" s="195"/>
      <c r="AK78" s="195"/>
      <c r="AL78" s="195"/>
      <c r="AM78" s="254"/>
      <c r="AN78" s="210" t="n">
        <f aca="false">IF(AND(C46&lt;&gt;0),+C46*dades!I12,0)</f>
        <v>0</v>
      </c>
      <c r="AO78" s="195"/>
      <c r="AP78" s="118"/>
      <c r="AT78" s="264"/>
      <c r="AU78" s="264"/>
      <c r="AV78" s="264"/>
    </row>
    <row r="79" s="90" customFormat="true" ht="16.5" hidden="false" customHeight="true" outlineLevel="0" collapsed="false">
      <c r="A79" s="130"/>
      <c r="B79" s="238"/>
      <c r="C79" s="241"/>
      <c r="D79" s="242"/>
      <c r="P79" s="245"/>
      <c r="Q79" s="245"/>
      <c r="R79" s="245"/>
      <c r="S79" s="260"/>
      <c r="T79" s="261"/>
      <c r="U79" s="261"/>
      <c r="V79" s="261"/>
      <c r="W79" s="262"/>
      <c r="X79" s="255"/>
      <c r="Y79" s="255"/>
      <c r="Z79" s="256"/>
      <c r="AA79" s="250"/>
      <c r="AB79" s="263"/>
      <c r="AC79" s="252"/>
      <c r="AD79" s="195"/>
      <c r="AE79" s="195"/>
      <c r="AF79" s="195"/>
      <c r="AG79" s="195"/>
      <c r="AH79" s="195"/>
      <c r="AI79" s="195"/>
      <c r="AJ79" s="195"/>
      <c r="AK79" s="195"/>
      <c r="AL79" s="195"/>
      <c r="AM79" s="195"/>
      <c r="AN79" s="210"/>
      <c r="AO79" s="195"/>
      <c r="AP79" s="118"/>
      <c r="AT79" s="264"/>
      <c r="AU79" s="264"/>
      <c r="AV79" s="264"/>
    </row>
    <row r="80" s="90" customFormat="true" ht="18" hidden="false" customHeight="true" outlineLevel="0" collapsed="false">
      <c r="A80" s="130"/>
      <c r="B80" s="238"/>
      <c r="C80" s="197" t="s">
        <v>144</v>
      </c>
      <c r="D80" s="197"/>
      <c r="E80" s="197"/>
      <c r="F80" s="197"/>
      <c r="G80" s="197"/>
      <c r="H80" s="197"/>
      <c r="I80" s="197"/>
      <c r="J80" s="197"/>
      <c r="K80" s="197"/>
      <c r="L80" s="197"/>
      <c r="M80" s="197"/>
      <c r="N80" s="197"/>
      <c r="O80" s="197"/>
      <c r="P80" s="197"/>
      <c r="Q80" s="197"/>
      <c r="R80" s="197"/>
      <c r="S80" s="265"/>
      <c r="T80" s="266"/>
      <c r="U80" s="261"/>
      <c r="V80" s="261"/>
      <c r="W80" s="262"/>
      <c r="X80" s="255"/>
      <c r="Y80" s="255"/>
      <c r="Z80" s="256"/>
      <c r="AA80" s="250"/>
      <c r="AB80" s="263"/>
      <c r="AC80" s="252"/>
      <c r="AD80" s="195"/>
      <c r="AE80" s="195"/>
      <c r="AF80" s="195"/>
      <c r="AG80" s="195"/>
      <c r="AH80" s="195"/>
      <c r="AI80" s="195"/>
      <c r="AJ80" s="195"/>
      <c r="AK80" s="195"/>
      <c r="AL80" s="195"/>
      <c r="AM80" s="195"/>
      <c r="AN80" s="210"/>
      <c r="AO80" s="195"/>
      <c r="AP80" s="118"/>
      <c r="AT80" s="264"/>
      <c r="AU80" s="264"/>
      <c r="AV80" s="264"/>
    </row>
    <row r="81" s="90" customFormat="true" ht="16.5" hidden="false" customHeight="true" outlineLevel="0" collapsed="false">
      <c r="A81" s="130"/>
      <c r="B81" s="238"/>
      <c r="C81" s="241"/>
      <c r="D81" s="242"/>
      <c r="P81" s="245"/>
      <c r="Q81" s="245"/>
      <c r="R81" s="245"/>
      <c r="S81" s="260"/>
      <c r="T81" s="261"/>
      <c r="U81" s="261"/>
      <c r="V81" s="261"/>
      <c r="W81" s="262"/>
      <c r="X81" s="255"/>
      <c r="Y81" s="255"/>
      <c r="Z81" s="256"/>
      <c r="AA81" s="255"/>
      <c r="AB81" s="251"/>
      <c r="AC81" s="252"/>
      <c r="AD81" s="195"/>
      <c r="AE81" s="195"/>
      <c r="AF81" s="195"/>
      <c r="AG81" s="195"/>
      <c r="AH81" s="195"/>
      <c r="AI81" s="195"/>
      <c r="AJ81" s="195"/>
      <c r="AK81" s="195"/>
      <c r="AL81" s="195"/>
      <c r="AM81" s="195"/>
      <c r="AN81" s="210"/>
      <c r="AO81" s="195"/>
      <c r="AP81" s="118"/>
      <c r="AT81" s="264"/>
      <c r="AU81" s="264"/>
      <c r="AV81" s="264"/>
    </row>
    <row r="82" s="90" customFormat="true" ht="19.5" hidden="false" customHeight="true" outlineLevel="0" collapsed="false">
      <c r="A82" s="119"/>
      <c r="B82" s="238"/>
      <c r="C82" s="241" t="s">
        <v>145</v>
      </c>
      <c r="D82" s="242"/>
      <c r="O82" s="113" t="s">
        <v>146</v>
      </c>
      <c r="P82" s="243" t="n">
        <f aca="false">MIN(+'Relació classificada despeses'!I71,C50*H53)</f>
        <v>0</v>
      </c>
      <c r="Q82" s="243"/>
      <c r="R82" s="243"/>
      <c r="S82" s="243"/>
      <c r="T82" s="243"/>
      <c r="U82" s="243"/>
      <c r="V82" s="243"/>
      <c r="X82" s="249" t="str">
        <f aca="false">IF(P82&gt;AN82,AN82,"")</f>
        <v/>
      </c>
      <c r="Y82" s="249"/>
      <c r="Z82" s="249"/>
      <c r="AA82" s="250" t="str">
        <f aca="false">IF(P82&gt;AN82,"Import màxim cost tutor de pràctiques","")</f>
        <v/>
      </c>
      <c r="AB82" s="251"/>
      <c r="AC82" s="252"/>
      <c r="AD82" s="195"/>
      <c r="AE82" s="195"/>
      <c r="AF82" s="195"/>
      <c r="AG82" s="195"/>
      <c r="AH82" s="195"/>
      <c r="AI82" s="195"/>
      <c r="AJ82" s="195"/>
      <c r="AK82" s="195"/>
      <c r="AL82" s="195"/>
      <c r="AM82" s="254"/>
      <c r="AN82" s="267" t="n">
        <f aca="false">IF(AND(C50&lt;&gt;0)*AND(H50&lt;&gt;0),dades!I14*H53,0)</f>
        <v>0</v>
      </c>
      <c r="AO82" s="195"/>
      <c r="AP82" s="118"/>
      <c r="AT82" s="264"/>
      <c r="AU82" s="264"/>
      <c r="AV82" s="264"/>
    </row>
    <row r="83" s="90" customFormat="true" ht="18" hidden="false" customHeight="true" outlineLevel="0" collapsed="false">
      <c r="A83" s="268"/>
      <c r="B83" s="238"/>
      <c r="C83" s="88"/>
      <c r="D83" s="88"/>
      <c r="E83" s="88"/>
      <c r="F83" s="88"/>
      <c r="G83" s="88"/>
      <c r="H83" s="88"/>
      <c r="I83" s="88"/>
      <c r="J83" s="88"/>
      <c r="K83" s="88"/>
      <c r="L83" s="88"/>
      <c r="M83" s="88"/>
      <c r="N83" s="88"/>
      <c r="O83" s="88"/>
      <c r="P83" s="88"/>
      <c r="Q83" s="88"/>
      <c r="R83" s="88"/>
      <c r="S83" s="88"/>
      <c r="T83" s="88"/>
      <c r="U83" s="88"/>
      <c r="V83" s="88"/>
      <c r="W83" s="88"/>
      <c r="X83" s="195"/>
      <c r="Y83" s="195"/>
      <c r="Z83" s="195"/>
      <c r="AA83" s="195"/>
      <c r="AB83" s="195"/>
      <c r="AC83" s="195"/>
      <c r="AD83" s="195"/>
      <c r="AE83" s="195"/>
      <c r="AF83" s="195"/>
      <c r="AG83" s="195"/>
      <c r="AH83" s="195"/>
      <c r="AI83" s="195"/>
      <c r="AJ83" s="195"/>
      <c r="AK83" s="195"/>
      <c r="AL83" s="195"/>
      <c r="AM83" s="195"/>
      <c r="AN83" s="195"/>
      <c r="AO83" s="195"/>
      <c r="AP83" s="118"/>
      <c r="AT83" s="269"/>
      <c r="AU83" s="269"/>
      <c r="AV83" s="269"/>
    </row>
    <row r="84" s="90" customFormat="true" ht="33" hidden="false" customHeight="true" outlineLevel="0" collapsed="false">
      <c r="A84" s="130"/>
      <c r="B84" s="238"/>
      <c r="D84" s="270"/>
      <c r="E84" s="270"/>
      <c r="F84" s="270"/>
      <c r="G84" s="270"/>
      <c r="H84" s="271"/>
      <c r="X84" s="253"/>
      <c r="Y84" s="253"/>
      <c r="Z84" s="253"/>
      <c r="AA84" s="253"/>
      <c r="AB84" s="272"/>
      <c r="AC84" s="253"/>
      <c r="AD84" s="273"/>
      <c r="AE84" s="274"/>
      <c r="AF84" s="274"/>
      <c r="AG84" s="274"/>
      <c r="AH84" s="274"/>
      <c r="AI84" s="274"/>
      <c r="AJ84" s="274"/>
      <c r="AK84" s="274"/>
      <c r="AL84" s="274"/>
      <c r="AM84" s="274"/>
      <c r="AN84" s="274"/>
      <c r="AO84" s="274"/>
      <c r="AP84" s="118"/>
    </row>
    <row r="85" s="90" customFormat="true" ht="24" hidden="false" customHeight="true" outlineLevel="0" collapsed="false">
      <c r="A85" s="130"/>
      <c r="B85" s="238"/>
      <c r="D85" s="270"/>
      <c r="E85" s="270"/>
      <c r="F85" s="270"/>
      <c r="G85" s="275" t="s">
        <v>147</v>
      </c>
      <c r="H85" s="275"/>
      <c r="I85" s="275"/>
      <c r="J85" s="275"/>
      <c r="K85" s="275"/>
      <c r="L85" s="275"/>
      <c r="M85" s="275"/>
      <c r="N85" s="275"/>
      <c r="O85" s="275"/>
      <c r="P85" s="275"/>
      <c r="Q85" s="275"/>
      <c r="R85" s="275"/>
      <c r="S85" s="275"/>
      <c r="T85" s="275"/>
      <c r="U85" s="275"/>
      <c r="V85" s="275"/>
      <c r="W85" s="275"/>
      <c r="X85" s="275"/>
      <c r="Y85" s="275"/>
      <c r="Z85" s="275"/>
      <c r="AA85" s="275"/>
      <c r="AD85" s="113" t="s">
        <v>148</v>
      </c>
      <c r="AE85" s="276" t="n">
        <f aca="false">ROUND(MIN(AM44,MIN(P69,AN69)+MIN(P73,AN73)+MIN(P82,AN82)+MIN(P78,AN78)),2)</f>
        <v>0</v>
      </c>
      <c r="AF85" s="276"/>
      <c r="AG85" s="276"/>
      <c r="AH85" s="276"/>
      <c r="AI85" s="276"/>
      <c r="AJ85" s="276"/>
      <c r="AK85" s="276"/>
      <c r="AL85" s="276"/>
      <c r="AM85" s="276"/>
      <c r="AN85" s="276"/>
      <c r="AO85" s="276"/>
      <c r="AP85" s="118"/>
    </row>
    <row r="86" s="90" customFormat="true" ht="24" hidden="false" customHeight="true" outlineLevel="0" collapsed="false">
      <c r="A86" s="130"/>
      <c r="B86" s="238"/>
      <c r="D86" s="270"/>
      <c r="E86" s="270"/>
      <c r="F86" s="270"/>
      <c r="H86" s="271"/>
      <c r="AB86" s="272"/>
      <c r="AD86" s="141"/>
      <c r="AE86" s="274"/>
      <c r="AF86" s="274"/>
      <c r="AG86" s="274"/>
      <c r="AH86" s="274"/>
      <c r="AI86" s="274"/>
      <c r="AJ86" s="274"/>
      <c r="AK86" s="274"/>
      <c r="AL86" s="274"/>
      <c r="AM86" s="274"/>
      <c r="AN86" s="277" t="str">
        <f aca="false">IF(AND(AN34=8,(MIN(P69,AN69)+MIN(P73,AN73)+MIN(P78,AN78))&gt;AM44),"IMPORT LIQUIDABLE limitat: el sumatori dels blocs A+B+D supera el mòdul màxim establert per la normativa Estatal (8€ per alumne i hora)","")</f>
        <v/>
      </c>
      <c r="AP86" s="118"/>
    </row>
    <row r="87" s="90" customFormat="true" ht="24" hidden="false" customHeight="true" outlineLevel="0" collapsed="false">
      <c r="A87" s="130"/>
      <c r="D87" s="270"/>
      <c r="E87" s="270"/>
      <c r="F87" s="270"/>
      <c r="H87" s="271"/>
      <c r="AB87" s="272"/>
      <c r="AD87" s="88"/>
      <c r="AE87" s="88"/>
      <c r="AN87" s="277" t="str">
        <f aca="false">IF(AND(AN34=13,(MIN(P69,AN69)+MIN(P73,AN73)+MIN(P78,AN78)+MIN(P82,AN82))&gt;AM44),"IMPORT LIQUIDABLE limitat: el sumatori dels blocs A+B+C+D supera el mòdul màxim establert per la normativa Estatal (13€ per alumne i hora)","")</f>
        <v/>
      </c>
      <c r="AP87" s="118"/>
    </row>
    <row r="88" s="90" customFormat="true" ht="24" hidden="false" customHeight="true" outlineLevel="0" collapsed="false">
      <c r="A88" s="130"/>
      <c r="D88" s="270"/>
      <c r="E88" s="270"/>
      <c r="F88" s="270"/>
      <c r="G88" s="270"/>
      <c r="H88" s="271"/>
      <c r="AB88" s="272"/>
      <c r="AD88" s="141"/>
      <c r="AE88" s="274"/>
      <c r="AF88" s="88"/>
      <c r="AG88" s="88"/>
      <c r="AH88" s="88"/>
      <c r="AI88" s="88"/>
      <c r="AJ88" s="88"/>
      <c r="AK88" s="277" t="str">
        <f aca="false">IF((MIN(P69,AN69)+MIN(P73,AN73)+MIN(P78,AN78)+MIN(P82,AN82))&gt;AM44,"Import màxim del sumatori: Bloc A + Bloc B + Bloc C+ Bloc D","")</f>
        <v/>
      </c>
      <c r="AL88" s="278" t="str">
        <f aca="false">IF((MIN(P69,AN69)+MIN(P73,AN73)+MIN(P78,AN78)+MIN(P82,AN82))&gt;AM44,AM44,"")</f>
        <v/>
      </c>
      <c r="AM88" s="278"/>
      <c r="AN88" s="278"/>
      <c r="AO88" s="278"/>
      <c r="AP88" s="118"/>
    </row>
    <row r="89" s="90" customFormat="true" ht="24" hidden="false" customHeight="true" outlineLevel="0" collapsed="false">
      <c r="A89" s="279"/>
      <c r="B89" s="280"/>
      <c r="C89" s="281"/>
      <c r="D89" s="281"/>
      <c r="E89" s="281"/>
      <c r="F89" s="281"/>
      <c r="G89" s="281"/>
      <c r="H89" s="281"/>
      <c r="I89" s="281"/>
      <c r="J89" s="281"/>
      <c r="K89" s="281"/>
      <c r="L89" s="281"/>
      <c r="M89" s="281"/>
      <c r="N89" s="281"/>
      <c r="O89" s="281"/>
      <c r="P89" s="281"/>
      <c r="Q89" s="281"/>
      <c r="R89" s="281"/>
      <c r="S89" s="281"/>
      <c r="T89" s="281"/>
      <c r="U89" s="281"/>
      <c r="V89" s="281"/>
      <c r="W89" s="281"/>
      <c r="X89" s="281"/>
      <c r="Y89" s="281"/>
      <c r="Z89" s="281"/>
      <c r="AA89" s="281"/>
      <c r="AB89" s="282"/>
      <c r="AC89" s="282"/>
      <c r="AD89" s="282"/>
      <c r="AE89" s="282"/>
      <c r="AF89" s="282"/>
      <c r="AG89" s="282"/>
      <c r="AH89" s="281"/>
      <c r="AI89" s="281"/>
      <c r="AJ89" s="281"/>
      <c r="AK89" s="281"/>
      <c r="AL89" s="281"/>
      <c r="AM89" s="281"/>
      <c r="AN89" s="281"/>
      <c r="AO89" s="281"/>
      <c r="AP89" s="283"/>
    </row>
    <row r="90" s="90" customFormat="true" ht="24" hidden="false" customHeight="true" outlineLevel="0" collapsed="false">
      <c r="A90" s="182"/>
      <c r="B90" s="238"/>
      <c r="C90" s="284"/>
      <c r="D90" s="285"/>
      <c r="E90" s="189"/>
      <c r="F90" s="286" t="n">
        <v>60</v>
      </c>
      <c r="G90" s="189" t="s">
        <v>149</v>
      </c>
      <c r="T90" s="113" t="s">
        <v>150</v>
      </c>
      <c r="U90" s="287" t="n">
        <f aca="false">+F90/100*(AG56)</f>
        <v>0</v>
      </c>
      <c r="V90" s="287"/>
      <c r="W90" s="287"/>
      <c r="X90" s="287"/>
      <c r="Y90" s="287"/>
      <c r="Z90" s="287"/>
      <c r="AA90" s="287"/>
      <c r="AB90" s="287"/>
      <c r="AG90" s="288"/>
      <c r="AH90" s="288"/>
      <c r="AI90" s="288"/>
      <c r="AJ90" s="288"/>
      <c r="AK90" s="288"/>
      <c r="AL90" s="288"/>
      <c r="AM90" s="288"/>
      <c r="AN90" s="288"/>
      <c r="AO90" s="288"/>
      <c r="AP90" s="118"/>
    </row>
    <row r="91" s="90" customFormat="true" ht="24" hidden="false" customHeight="true" outlineLevel="0" collapsed="false">
      <c r="A91" s="182" t="s">
        <v>151</v>
      </c>
      <c r="B91" s="238"/>
      <c r="AG91" s="289"/>
      <c r="AH91" s="289"/>
      <c r="AI91" s="289"/>
      <c r="AJ91" s="289"/>
      <c r="AK91" s="289"/>
      <c r="AL91" s="289"/>
      <c r="AM91" s="289"/>
      <c r="AN91" s="288"/>
      <c r="AO91" s="288"/>
      <c r="AP91" s="118"/>
    </row>
    <row r="92" s="90" customFormat="true" ht="24" hidden="false" customHeight="true" outlineLevel="0" collapsed="false">
      <c r="A92" s="182" t="s">
        <v>152</v>
      </c>
      <c r="B92" s="238"/>
      <c r="E92" s="253"/>
      <c r="F92" s="99" t="s">
        <v>153</v>
      </c>
      <c r="G92" s="253"/>
      <c r="H92" s="253"/>
      <c r="I92" s="253"/>
      <c r="J92" s="253"/>
      <c r="K92" s="253"/>
      <c r="T92" s="113" t="s">
        <v>154</v>
      </c>
      <c r="U92" s="287" t="str">
        <f aca="false">IF(AG93&gt;0,AG93,"")</f>
        <v/>
      </c>
      <c r="V92" s="287"/>
      <c r="W92" s="287"/>
      <c r="X92" s="287"/>
      <c r="Y92" s="287"/>
      <c r="Z92" s="287"/>
      <c r="AA92" s="287"/>
      <c r="AB92" s="287"/>
      <c r="AC92" s="88"/>
      <c r="AD92" s="88"/>
      <c r="AG92" s="290"/>
      <c r="AH92" s="290"/>
      <c r="AI92" s="290"/>
      <c r="AJ92" s="290"/>
      <c r="AK92" s="290"/>
      <c r="AL92" s="290"/>
      <c r="AM92" s="290"/>
      <c r="AN92" s="288"/>
      <c r="AO92" s="288"/>
      <c r="AP92" s="118"/>
    </row>
    <row r="93" s="90" customFormat="true" ht="24" hidden="false" customHeight="true" outlineLevel="0" collapsed="false">
      <c r="A93" s="182"/>
      <c r="B93" s="238"/>
      <c r="D93" s="89"/>
      <c r="E93" s="253"/>
      <c r="F93" s="253"/>
      <c r="G93" s="253"/>
      <c r="H93" s="253"/>
      <c r="I93" s="253"/>
      <c r="J93" s="253"/>
      <c r="K93" s="253"/>
      <c r="T93" s="115"/>
      <c r="U93" s="262"/>
      <c r="V93" s="262"/>
      <c r="W93" s="262"/>
      <c r="X93" s="262"/>
      <c r="Y93" s="262"/>
      <c r="Z93" s="262"/>
      <c r="AA93" s="262"/>
      <c r="AB93" s="262"/>
      <c r="AC93" s="262"/>
      <c r="AD93" s="262"/>
      <c r="AG93" s="291" t="n">
        <f aca="false">+AE85-U90</f>
        <v>0</v>
      </c>
      <c r="AH93" s="291"/>
      <c r="AI93" s="291"/>
      <c r="AJ93" s="291"/>
      <c r="AK93" s="291"/>
      <c r="AL93" s="291"/>
      <c r="AM93" s="291"/>
      <c r="AN93" s="292"/>
      <c r="AO93" s="288"/>
      <c r="AP93" s="118"/>
    </row>
    <row r="94" s="90" customFormat="true" ht="24" hidden="false" customHeight="true" outlineLevel="0" collapsed="false">
      <c r="A94" s="182"/>
      <c r="B94" s="238"/>
      <c r="E94" s="253"/>
      <c r="F94" s="99" t="s">
        <v>155</v>
      </c>
      <c r="G94" s="253"/>
      <c r="H94" s="253"/>
      <c r="I94" s="253"/>
      <c r="J94" s="253"/>
      <c r="K94" s="253"/>
      <c r="T94" s="113" t="s">
        <v>156</v>
      </c>
      <c r="U94" s="287" t="str">
        <f aca="false">IF(AG93&lt;0,AG93,"")</f>
        <v/>
      </c>
      <c r="V94" s="287"/>
      <c r="W94" s="287"/>
      <c r="X94" s="287"/>
      <c r="Y94" s="287"/>
      <c r="Z94" s="287"/>
      <c r="AA94" s="287"/>
      <c r="AB94" s="287"/>
      <c r="AC94" s="88"/>
      <c r="AD94" s="88"/>
      <c r="AF94" s="293"/>
      <c r="AG94" s="294"/>
      <c r="AH94" s="154"/>
      <c r="AI94" s="154"/>
      <c r="AJ94" s="154"/>
      <c r="AK94" s="154"/>
      <c r="AL94" s="154"/>
      <c r="AM94" s="154"/>
      <c r="AN94" s="288"/>
      <c r="AO94" s="288"/>
      <c r="AP94" s="118"/>
    </row>
    <row r="95" s="90" customFormat="true" ht="24" hidden="false" customHeight="true" outlineLevel="0" collapsed="false">
      <c r="A95" s="295"/>
      <c r="B95" s="296"/>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c r="AD95" s="135"/>
      <c r="AE95" s="135"/>
      <c r="AF95" s="135"/>
      <c r="AG95" s="135"/>
      <c r="AH95" s="135"/>
      <c r="AI95" s="135"/>
      <c r="AJ95" s="135"/>
      <c r="AK95" s="135"/>
      <c r="AL95" s="135"/>
      <c r="AM95" s="135"/>
      <c r="AN95" s="135"/>
      <c r="AO95" s="135"/>
      <c r="AP95" s="136"/>
    </row>
    <row r="96" s="90" customFormat="true" ht="28.5" hidden="false" customHeight="true" outlineLevel="0" collapsed="false">
      <c r="A96" s="297"/>
      <c r="B96" s="298"/>
      <c r="C96" s="298"/>
      <c r="D96" s="298"/>
      <c r="E96" s="298"/>
      <c r="F96" s="298"/>
      <c r="G96" s="298"/>
      <c r="H96" s="298"/>
      <c r="I96" s="298"/>
      <c r="J96" s="298"/>
      <c r="K96" s="298"/>
      <c r="L96" s="298"/>
      <c r="M96" s="298"/>
      <c r="N96" s="298"/>
      <c r="O96" s="298"/>
      <c r="P96" s="298"/>
      <c r="Q96" s="298"/>
      <c r="R96" s="298"/>
      <c r="S96" s="298"/>
      <c r="T96" s="298"/>
      <c r="U96" s="298"/>
      <c r="V96" s="298"/>
      <c r="W96" s="298"/>
      <c r="X96" s="298"/>
      <c r="Y96" s="298"/>
      <c r="Z96" s="298"/>
      <c r="AA96" s="298"/>
      <c r="AB96" s="298"/>
      <c r="AC96" s="298"/>
      <c r="AD96" s="298"/>
      <c r="AE96" s="298"/>
      <c r="AF96" s="298"/>
      <c r="AG96" s="298"/>
      <c r="AH96" s="298"/>
      <c r="AI96" s="298"/>
      <c r="AJ96" s="298"/>
      <c r="AK96" s="298"/>
      <c r="AL96" s="298"/>
      <c r="AM96" s="298"/>
      <c r="AN96" s="298"/>
      <c r="AO96" s="298"/>
      <c r="AP96" s="299"/>
    </row>
    <row r="97" s="90" customFormat="true" ht="15.75" hidden="false" customHeight="true" outlineLevel="0" collapsed="false">
      <c r="A97" s="119" t="s">
        <v>157</v>
      </c>
      <c r="B97" s="300"/>
      <c r="C97" s="301" t="s">
        <v>158</v>
      </c>
      <c r="D97" s="301"/>
      <c r="E97" s="301"/>
      <c r="F97" s="301"/>
      <c r="G97" s="301"/>
      <c r="H97" s="301"/>
      <c r="I97" s="301"/>
      <c r="J97" s="301"/>
      <c r="K97" s="301"/>
      <c r="L97" s="301"/>
      <c r="M97" s="301"/>
      <c r="N97" s="301"/>
      <c r="O97" s="301"/>
      <c r="P97" s="301"/>
      <c r="Q97" s="301"/>
      <c r="R97" s="301"/>
      <c r="S97" s="301"/>
      <c r="T97" s="301"/>
      <c r="U97" s="301"/>
      <c r="V97" s="301"/>
      <c r="W97" s="301"/>
      <c r="X97" s="301"/>
      <c r="Y97" s="301"/>
      <c r="Z97" s="301"/>
      <c r="AA97" s="301"/>
      <c r="AB97" s="301"/>
      <c r="AC97" s="301"/>
      <c r="AD97" s="301"/>
      <c r="AE97" s="301"/>
      <c r="AF97" s="301"/>
      <c r="AG97" s="301"/>
      <c r="AH97" s="301"/>
      <c r="AI97" s="301"/>
      <c r="AJ97" s="301"/>
      <c r="AK97" s="301"/>
      <c r="AL97" s="301"/>
      <c r="AM97" s="301"/>
      <c r="AN97" s="301"/>
      <c r="AO97" s="300"/>
      <c r="AP97" s="302"/>
    </row>
    <row r="98" s="90" customFormat="true" ht="20.25" hidden="false" customHeight="true" outlineLevel="0" collapsed="false">
      <c r="A98" s="119" t="s">
        <v>159</v>
      </c>
      <c r="B98" s="300"/>
      <c r="C98" s="301"/>
      <c r="D98" s="301"/>
      <c r="E98" s="301"/>
      <c r="F98" s="301"/>
      <c r="G98" s="301"/>
      <c r="H98" s="301"/>
      <c r="I98" s="301"/>
      <c r="J98" s="301"/>
      <c r="K98" s="301"/>
      <c r="L98" s="301"/>
      <c r="M98" s="301"/>
      <c r="N98" s="301"/>
      <c r="O98" s="301"/>
      <c r="P98" s="301"/>
      <c r="Q98" s="301"/>
      <c r="R98" s="301"/>
      <c r="S98" s="301"/>
      <c r="T98" s="301"/>
      <c r="U98" s="301"/>
      <c r="V98" s="301"/>
      <c r="W98" s="301"/>
      <c r="X98" s="301"/>
      <c r="Y98" s="301"/>
      <c r="Z98" s="301"/>
      <c r="AA98" s="301"/>
      <c r="AB98" s="301"/>
      <c r="AC98" s="301"/>
      <c r="AD98" s="301"/>
      <c r="AE98" s="301"/>
      <c r="AF98" s="301"/>
      <c r="AG98" s="301"/>
      <c r="AH98" s="301"/>
      <c r="AI98" s="301"/>
      <c r="AJ98" s="301"/>
      <c r="AK98" s="301"/>
      <c r="AL98" s="301"/>
      <c r="AM98" s="301"/>
      <c r="AN98" s="301"/>
      <c r="AO98" s="300"/>
      <c r="AP98" s="302"/>
    </row>
    <row r="99" s="90" customFormat="true" ht="21" hidden="false" customHeight="true" outlineLevel="0" collapsed="false">
      <c r="A99" s="119" t="s">
        <v>160</v>
      </c>
      <c r="B99" s="300"/>
      <c r="C99" s="301"/>
      <c r="D99" s="301"/>
      <c r="E99" s="301"/>
      <c r="F99" s="301"/>
      <c r="G99" s="301"/>
      <c r="H99" s="301"/>
      <c r="I99" s="301"/>
      <c r="J99" s="301"/>
      <c r="K99" s="301"/>
      <c r="L99" s="301"/>
      <c r="M99" s="301"/>
      <c r="N99" s="301"/>
      <c r="O99" s="301"/>
      <c r="P99" s="301"/>
      <c r="Q99" s="301"/>
      <c r="R99" s="301"/>
      <c r="S99" s="301"/>
      <c r="T99" s="301"/>
      <c r="U99" s="301"/>
      <c r="V99" s="301"/>
      <c r="W99" s="301"/>
      <c r="X99" s="301"/>
      <c r="Y99" s="301"/>
      <c r="Z99" s="301"/>
      <c r="AA99" s="301"/>
      <c r="AB99" s="301"/>
      <c r="AC99" s="301"/>
      <c r="AD99" s="301"/>
      <c r="AE99" s="301"/>
      <c r="AF99" s="301"/>
      <c r="AG99" s="301"/>
      <c r="AH99" s="301"/>
      <c r="AI99" s="301"/>
      <c r="AJ99" s="301"/>
      <c r="AK99" s="301"/>
      <c r="AL99" s="301"/>
      <c r="AM99" s="301"/>
      <c r="AN99" s="301"/>
      <c r="AO99" s="300"/>
      <c r="AP99" s="302"/>
    </row>
    <row r="100" customFormat="false" ht="24.75" hidden="false" customHeight="true" outlineLevel="0" collapsed="false">
      <c r="A100" s="119" t="s">
        <v>161</v>
      </c>
      <c r="B100" s="300"/>
      <c r="C100" s="301"/>
      <c r="D100" s="301"/>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1"/>
      <c r="AA100" s="301"/>
      <c r="AB100" s="301"/>
      <c r="AC100" s="301"/>
      <c r="AD100" s="301"/>
      <c r="AE100" s="301"/>
      <c r="AF100" s="301"/>
      <c r="AG100" s="301"/>
      <c r="AH100" s="301"/>
      <c r="AI100" s="301"/>
      <c r="AJ100" s="301"/>
      <c r="AK100" s="301"/>
      <c r="AL100" s="301"/>
      <c r="AM100" s="301"/>
      <c r="AN100" s="301"/>
      <c r="AO100" s="300"/>
      <c r="AP100" s="302"/>
    </row>
    <row r="101" customFormat="false" ht="45" hidden="false" customHeight="true" outlineLevel="0" collapsed="false">
      <c r="A101" s="119"/>
      <c r="B101" s="300"/>
      <c r="C101" s="303"/>
      <c r="D101" s="303"/>
      <c r="E101" s="303"/>
      <c r="F101" s="304"/>
      <c r="G101" s="305"/>
      <c r="H101" s="303"/>
      <c r="I101" s="303"/>
      <c r="J101" s="303"/>
      <c r="K101" s="304"/>
      <c r="L101" s="306"/>
      <c r="M101" s="307"/>
      <c r="N101" s="307"/>
      <c r="O101" s="307"/>
      <c r="P101" s="307"/>
      <c r="Q101" s="307"/>
      <c r="R101" s="307"/>
      <c r="S101" s="307"/>
      <c r="T101" s="308" t="s">
        <v>162</v>
      </c>
      <c r="U101" s="309"/>
      <c r="V101" s="310"/>
      <c r="W101" s="308" t="s">
        <v>163</v>
      </c>
      <c r="X101" s="308"/>
      <c r="Y101" s="311"/>
      <c r="Z101" s="312"/>
      <c r="AA101" s="312"/>
      <c r="AB101" s="312"/>
      <c r="AC101" s="312"/>
      <c r="AD101" s="312"/>
      <c r="AE101" s="312"/>
      <c r="AF101" s="308" t="s">
        <v>163</v>
      </c>
      <c r="AG101" s="311"/>
      <c r="AH101" s="311"/>
      <c r="AI101" s="311"/>
      <c r="AJ101" s="311"/>
      <c r="AK101" s="313"/>
      <c r="AL101" s="314"/>
      <c r="AM101" s="314"/>
      <c r="AN101" s="314"/>
      <c r="AO101" s="300"/>
      <c r="AP101" s="302"/>
    </row>
    <row r="102" customFormat="false" ht="52.5" hidden="false" customHeight="true" outlineLevel="0" collapsed="false">
      <c r="A102" s="315"/>
      <c r="B102" s="316"/>
      <c r="C102" s="317" t="s">
        <v>164</v>
      </c>
      <c r="D102" s="318"/>
      <c r="E102" s="318"/>
      <c r="F102" s="319"/>
      <c r="G102" s="320"/>
      <c r="H102" s="318"/>
      <c r="I102" s="321"/>
      <c r="J102" s="318"/>
      <c r="K102" s="322" t="s">
        <v>165</v>
      </c>
      <c r="L102" s="323"/>
      <c r="M102" s="324"/>
      <c r="N102" s="325"/>
      <c r="O102" s="324"/>
      <c r="P102" s="326"/>
      <c r="Q102" s="327"/>
      <c r="R102" s="325"/>
      <c r="S102" s="325"/>
      <c r="T102" s="325"/>
      <c r="U102" s="325"/>
      <c r="V102" s="324"/>
      <c r="W102" s="328"/>
      <c r="X102" s="328"/>
      <c r="Y102" s="328"/>
      <c r="Z102" s="328"/>
      <c r="AA102" s="328"/>
      <c r="AB102" s="328"/>
      <c r="AC102" s="328"/>
      <c r="AD102" s="328"/>
      <c r="AE102" s="328"/>
      <c r="AF102" s="328"/>
      <c r="AG102" s="329"/>
      <c r="AH102" s="329"/>
      <c r="AI102" s="329"/>
      <c r="AJ102" s="329"/>
      <c r="AK102" s="330"/>
      <c r="AL102" s="331"/>
      <c r="AM102" s="331"/>
      <c r="AN102" s="331"/>
      <c r="AO102" s="331"/>
      <c r="AP102" s="332"/>
    </row>
  </sheetData>
  <sheetProtection sheet="true" password="91e0" objects="true" scenarios="true"/>
  <mergeCells count="85">
    <mergeCell ref="O5:AC5"/>
    <mergeCell ref="B8:AP8"/>
    <mergeCell ref="B9:AP9"/>
    <mergeCell ref="B10:AP10"/>
    <mergeCell ref="C13:Q13"/>
    <mergeCell ref="T13:AA13"/>
    <mergeCell ref="AD13:AL13"/>
    <mergeCell ref="C16:AL16"/>
    <mergeCell ref="C19:H19"/>
    <mergeCell ref="K19:T19"/>
    <mergeCell ref="W19:X19"/>
    <mergeCell ref="Y19:Z19"/>
    <mergeCell ref="AA19:AB19"/>
    <mergeCell ref="AC19:AD19"/>
    <mergeCell ref="AG19:AI19"/>
    <mergeCell ref="AJ19:AN19"/>
    <mergeCell ref="C22:M22"/>
    <mergeCell ref="N22:Q22"/>
    <mergeCell ref="T22:W22"/>
    <mergeCell ref="X22:Y22"/>
    <mergeCell ref="AB22:AG22"/>
    <mergeCell ref="AH22:AI22"/>
    <mergeCell ref="C25:D25"/>
    <mergeCell ref="E25:F25"/>
    <mergeCell ref="I25:M25"/>
    <mergeCell ref="P25:T25"/>
    <mergeCell ref="W25:Y25"/>
    <mergeCell ref="AB25:AF25"/>
    <mergeCell ref="AG25:AI25"/>
    <mergeCell ref="AL25:AM25"/>
    <mergeCell ref="C28:T28"/>
    <mergeCell ref="C31:AO31"/>
    <mergeCell ref="B33:E33"/>
    <mergeCell ref="Q33:T33"/>
    <mergeCell ref="B37:E37"/>
    <mergeCell ref="C38:E38"/>
    <mergeCell ref="H38:I38"/>
    <mergeCell ref="L38:N38"/>
    <mergeCell ref="AG38:AO38"/>
    <mergeCell ref="B40:E40"/>
    <mergeCell ref="M40:N40"/>
    <mergeCell ref="C41:E41"/>
    <mergeCell ref="H41:I41"/>
    <mergeCell ref="AG42:AO42"/>
    <mergeCell ref="S43:T43"/>
    <mergeCell ref="X43:Y43"/>
    <mergeCell ref="AM44:AN44"/>
    <mergeCell ref="B45:F45"/>
    <mergeCell ref="C46:E46"/>
    <mergeCell ref="AG46:AO46"/>
    <mergeCell ref="B49:E49"/>
    <mergeCell ref="C50:E50"/>
    <mergeCell ref="H50:I50"/>
    <mergeCell ref="AG50:AO50"/>
    <mergeCell ref="H53:I53"/>
    <mergeCell ref="P56:AC56"/>
    <mergeCell ref="AG56:AO56"/>
    <mergeCell ref="A62:A66"/>
    <mergeCell ref="P65:V65"/>
    <mergeCell ref="X65:AN66"/>
    <mergeCell ref="R66:V66"/>
    <mergeCell ref="P67:V67"/>
    <mergeCell ref="X67:AN68"/>
    <mergeCell ref="P69:V69"/>
    <mergeCell ref="X69:Z69"/>
    <mergeCell ref="C73:M74"/>
    <mergeCell ref="P73:V73"/>
    <mergeCell ref="X73:Z73"/>
    <mergeCell ref="AT75:AV75"/>
    <mergeCell ref="P78:V78"/>
    <mergeCell ref="X78:Z78"/>
    <mergeCell ref="P82:V82"/>
    <mergeCell ref="X82:Z82"/>
    <mergeCell ref="AT82:AV82"/>
    <mergeCell ref="AT83:AV83"/>
    <mergeCell ref="G85:AA85"/>
    <mergeCell ref="AE85:AO85"/>
    <mergeCell ref="AL88:AO88"/>
    <mergeCell ref="U90:AB90"/>
    <mergeCell ref="U92:AB92"/>
    <mergeCell ref="AG93:AM93"/>
    <mergeCell ref="U94:AB94"/>
    <mergeCell ref="C97:AN100"/>
    <mergeCell ref="M101:S101"/>
    <mergeCell ref="AG101:AJ101"/>
  </mergeCells>
  <dataValidations count="2">
    <dataValidation allowBlank="true" operator="between" showDropDown="false" showErrorMessage="true" showInputMessage="true" sqref="W25 AK25" type="list">
      <formula1>dades!$B$3:$B$29</formula1>
      <formula2>0</formula2>
    </dataValidation>
    <dataValidation allowBlank="true" operator="between" showDropDown="false" showErrorMessage="true" showInputMessage="true" sqref="C28:T28" type="list">
      <formula1>dades!$H$5</formula1>
      <formula2>0</formula2>
    </dataValidation>
  </dataValidations>
  <printOptions headings="false" gridLines="false" gridLinesSet="true" horizontalCentered="true" verticalCentered="false"/>
  <pageMargins left="0.511805555555555" right="0.511805555555555" top="0.945138888888889"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4.xml><?xml version="1.0" encoding="utf-8"?>
<worksheet xmlns="http://schemas.openxmlformats.org/spreadsheetml/2006/main" xmlns:r="http://schemas.openxmlformats.org/officeDocument/2006/relationships">
  <sheetPr filterMode="false">
    <pageSetUpPr fitToPage="true"/>
  </sheetPr>
  <dimension ref="A1:BB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56" activeCellId="0" sqref="F56"/>
    </sheetView>
  </sheetViews>
  <sheetFormatPr defaultRowHeight="15" zeroHeight="false" outlineLevelRow="0" outlineLevelCol="0"/>
  <cols>
    <col collapsed="false" customWidth="true" hidden="false" outlineLevel="0" max="1" min="1" style="0" width="7.29"/>
    <col collapsed="false" customWidth="true" hidden="true" outlineLevel="0" max="2" min="2" style="0" width="11.57"/>
    <col collapsed="false" customWidth="true" hidden="false" outlineLevel="0" max="4" min="3" style="0" width="2.71"/>
    <col collapsed="false" customWidth="true" hidden="false" outlineLevel="0" max="5" min="5" style="0" width="2.14"/>
    <col collapsed="false" customWidth="true" hidden="false" outlineLevel="0" max="6" min="6" style="0" width="4.29"/>
    <col collapsed="false" customWidth="true" hidden="false" outlineLevel="0" max="7" min="7" style="0" width="1.58"/>
    <col collapsed="false" customWidth="true" hidden="false" outlineLevel="0" max="8" min="8" style="0" width="4.43"/>
    <col collapsed="false" customWidth="true" hidden="false" outlineLevel="0" max="9" min="9" style="0" width="1.42"/>
    <col collapsed="false" customWidth="true" hidden="false" outlineLevel="0" max="10" min="10" style="0" width="4.43"/>
    <col collapsed="false" customWidth="true" hidden="false" outlineLevel="0" max="11" min="11" style="0" width="2.14"/>
    <col collapsed="false" customWidth="true" hidden="false" outlineLevel="0" max="12" min="12" style="0" width="4.43"/>
    <col collapsed="false" customWidth="true" hidden="false" outlineLevel="0" max="13" min="13" style="0" width="1.29"/>
    <col collapsed="false" customWidth="true" hidden="false" outlineLevel="0" max="14" min="14" style="0" width="1"/>
    <col collapsed="false" customWidth="true" hidden="false" outlineLevel="0" max="15" min="15" style="0" width="4.14"/>
    <col collapsed="false" customWidth="true" hidden="false" outlineLevel="0" max="16" min="16" style="0" width="1"/>
    <col collapsed="false" customWidth="true" hidden="false" outlineLevel="0" max="17" min="17" style="0" width="5.86"/>
    <col collapsed="false" customWidth="true" hidden="false" outlineLevel="0" max="18" min="18" style="0" width="1"/>
    <col collapsed="false" customWidth="true" hidden="false" outlineLevel="0" max="19" min="19" style="0" width="4.14"/>
    <col collapsed="false" customWidth="true" hidden="false" outlineLevel="0" max="20" min="20" style="0" width="1"/>
    <col collapsed="false" customWidth="true" hidden="false" outlineLevel="0" max="21" min="21" style="0" width="4.29"/>
    <col collapsed="false" customWidth="true" hidden="false" outlineLevel="0" max="22" min="22" style="0" width="4.71"/>
    <col collapsed="false" customWidth="true" hidden="false" outlineLevel="0" max="26" min="23" style="0" width="2.71"/>
    <col collapsed="false" customWidth="true" hidden="false" outlineLevel="0" max="27" min="27" style="0" width="4.57"/>
    <col collapsed="false" customWidth="true" hidden="false" outlineLevel="0" max="28" min="28" style="0" width="2.71"/>
    <col collapsed="false" customWidth="true" hidden="false" outlineLevel="0" max="29" min="29" style="0" width="4.29"/>
    <col collapsed="false" customWidth="true" hidden="false" outlineLevel="0" max="30" min="30" style="0" width="2.71"/>
    <col collapsed="false" customWidth="true" hidden="false" outlineLevel="0" max="31" min="31" style="0" width="3.98"/>
    <col collapsed="false" customWidth="true" hidden="false" outlineLevel="0" max="38" min="32" style="0" width="2.71"/>
    <col collapsed="false" customWidth="true" hidden="false" outlineLevel="0" max="39" min="39" style="0" width="4.71"/>
    <col collapsed="false" customWidth="true" hidden="false" outlineLevel="0" max="40" min="40" style="0" width="2.71"/>
    <col collapsed="false" customWidth="true" hidden="false" outlineLevel="0" max="41" min="41" style="0" width="3.98"/>
    <col collapsed="false" customWidth="true" hidden="false" outlineLevel="0" max="50" min="42" style="0" width="2.71"/>
    <col collapsed="false" customWidth="true" hidden="false" outlineLevel="0" max="51" min="51" style="0" width="2.3"/>
    <col collapsed="false" customWidth="true" hidden="false" outlineLevel="0" max="52" min="52" style="0" width="1.13"/>
    <col collapsed="false" customWidth="true" hidden="true" outlineLevel="0" max="53" min="53" style="0" width="11.57"/>
    <col collapsed="false" customWidth="true" hidden="false" outlineLevel="0" max="54" min="54" style="0" width="3.71"/>
    <col collapsed="false" customWidth="true" hidden="false" outlineLevel="0" max="55" min="55" style="0" width="2.71"/>
    <col collapsed="false" customWidth="true" hidden="false" outlineLevel="0" max="56" min="56" style="0" width="0.29"/>
    <col collapsed="false" customWidth="true" hidden="false" outlineLevel="0" max="256" min="57" style="0" width="10.58"/>
    <col collapsed="false" customWidth="true" hidden="false" outlineLevel="0" max="257" min="257" style="0" width="7.29"/>
    <col collapsed="false" customWidth="true" hidden="true" outlineLevel="0" max="258" min="258" style="0" width="11.57"/>
    <col collapsed="false" customWidth="true" hidden="false" outlineLevel="0" max="260" min="259" style="0" width="2.71"/>
    <col collapsed="false" customWidth="true" hidden="false" outlineLevel="0" max="261" min="261" style="0" width="2.14"/>
    <col collapsed="false" customWidth="true" hidden="false" outlineLevel="0" max="262" min="262" style="0" width="5.57"/>
    <col collapsed="false" customWidth="true" hidden="false" outlineLevel="0" max="266" min="263" style="0" width="2.71"/>
    <col collapsed="false" customWidth="true" hidden="false" outlineLevel="0" max="267" min="267" style="0" width="4.43"/>
    <col collapsed="false" customWidth="true" hidden="false" outlineLevel="0" max="268" min="268" style="0" width="1"/>
    <col collapsed="false" customWidth="true" hidden="false" outlineLevel="0" max="269" min="269" style="0" width="6.15"/>
    <col collapsed="false" customWidth="true" hidden="false" outlineLevel="0" max="270" min="270" style="0" width="1"/>
    <col collapsed="false" customWidth="true" hidden="false" outlineLevel="0" max="271" min="271" style="0" width="4.14"/>
    <col collapsed="false" customWidth="true" hidden="false" outlineLevel="0" max="272" min="272" style="0" width="1"/>
    <col collapsed="false" customWidth="true" hidden="false" outlineLevel="0" max="273" min="273" style="0" width="5.86"/>
    <col collapsed="false" customWidth="true" hidden="false" outlineLevel="0" max="274" min="274" style="0" width="1"/>
    <col collapsed="false" customWidth="true" hidden="false" outlineLevel="0" max="275" min="275" style="0" width="4.14"/>
    <col collapsed="false" customWidth="true" hidden="false" outlineLevel="0" max="276" min="276" style="0" width="1"/>
    <col collapsed="false" customWidth="true" hidden="false" outlineLevel="0" max="277" min="277" style="0" width="4.29"/>
    <col collapsed="false" customWidth="true" hidden="false" outlineLevel="0" max="278" min="278" style="0" width="4.71"/>
    <col collapsed="false" customWidth="true" hidden="false" outlineLevel="0" max="282" min="279" style="0" width="2.71"/>
    <col collapsed="false" customWidth="true" hidden="false" outlineLevel="0" max="283" min="283" style="0" width="4.57"/>
    <col collapsed="false" customWidth="true" hidden="false" outlineLevel="0" max="284" min="284" style="0" width="2.71"/>
    <col collapsed="false" customWidth="true" hidden="false" outlineLevel="0" max="285" min="285" style="0" width="4.29"/>
    <col collapsed="false" customWidth="true" hidden="false" outlineLevel="0" max="286" min="286" style="0" width="2.71"/>
    <col collapsed="false" customWidth="true" hidden="false" outlineLevel="0" max="287" min="287" style="0" width="3.98"/>
    <col collapsed="false" customWidth="true" hidden="false" outlineLevel="0" max="294" min="288" style="0" width="2.71"/>
    <col collapsed="false" customWidth="true" hidden="false" outlineLevel="0" max="295" min="295" style="0" width="4.71"/>
    <col collapsed="false" customWidth="true" hidden="false" outlineLevel="0" max="296" min="296" style="0" width="2.71"/>
    <col collapsed="false" customWidth="true" hidden="false" outlineLevel="0" max="297" min="297" style="0" width="3.98"/>
    <col collapsed="false" customWidth="true" hidden="false" outlineLevel="0" max="306" min="298" style="0" width="2.71"/>
    <col collapsed="false" customWidth="true" hidden="false" outlineLevel="0" max="307" min="307" style="0" width="2.3"/>
    <col collapsed="false" customWidth="true" hidden="false" outlineLevel="0" max="308" min="308" style="0" width="1.13"/>
    <col collapsed="false" customWidth="true" hidden="true" outlineLevel="0" max="309" min="309" style="0" width="11.57"/>
    <col collapsed="false" customWidth="true" hidden="false" outlineLevel="0" max="310" min="310" style="0" width="2.85"/>
    <col collapsed="false" customWidth="true" hidden="false" outlineLevel="0" max="311" min="311" style="0" width="2.71"/>
    <col collapsed="false" customWidth="true" hidden="false" outlineLevel="0" max="512" min="312" style="0" width="10.58"/>
    <col collapsed="false" customWidth="true" hidden="false" outlineLevel="0" max="513" min="513" style="0" width="7.29"/>
    <col collapsed="false" customWidth="true" hidden="true" outlineLevel="0" max="514" min="514" style="0" width="11.57"/>
    <col collapsed="false" customWidth="true" hidden="false" outlineLevel="0" max="516" min="515" style="0" width="2.71"/>
    <col collapsed="false" customWidth="true" hidden="false" outlineLevel="0" max="517" min="517" style="0" width="2.14"/>
    <col collapsed="false" customWidth="true" hidden="false" outlineLevel="0" max="518" min="518" style="0" width="5.57"/>
    <col collapsed="false" customWidth="true" hidden="false" outlineLevel="0" max="522" min="519" style="0" width="2.71"/>
    <col collapsed="false" customWidth="true" hidden="false" outlineLevel="0" max="523" min="523" style="0" width="4.43"/>
    <col collapsed="false" customWidth="true" hidden="false" outlineLevel="0" max="524" min="524" style="0" width="1"/>
    <col collapsed="false" customWidth="true" hidden="false" outlineLevel="0" max="525" min="525" style="0" width="6.15"/>
    <col collapsed="false" customWidth="true" hidden="false" outlineLevel="0" max="526" min="526" style="0" width="1"/>
    <col collapsed="false" customWidth="true" hidden="false" outlineLevel="0" max="527" min="527" style="0" width="4.14"/>
    <col collapsed="false" customWidth="true" hidden="false" outlineLevel="0" max="528" min="528" style="0" width="1"/>
    <col collapsed="false" customWidth="true" hidden="false" outlineLevel="0" max="529" min="529" style="0" width="5.86"/>
    <col collapsed="false" customWidth="true" hidden="false" outlineLevel="0" max="530" min="530" style="0" width="1"/>
    <col collapsed="false" customWidth="true" hidden="false" outlineLevel="0" max="531" min="531" style="0" width="4.14"/>
    <col collapsed="false" customWidth="true" hidden="false" outlineLevel="0" max="532" min="532" style="0" width="1"/>
    <col collapsed="false" customWidth="true" hidden="false" outlineLevel="0" max="533" min="533" style="0" width="4.29"/>
    <col collapsed="false" customWidth="true" hidden="false" outlineLevel="0" max="534" min="534" style="0" width="4.71"/>
    <col collapsed="false" customWidth="true" hidden="false" outlineLevel="0" max="538" min="535" style="0" width="2.71"/>
    <col collapsed="false" customWidth="true" hidden="false" outlineLevel="0" max="539" min="539" style="0" width="4.57"/>
    <col collapsed="false" customWidth="true" hidden="false" outlineLevel="0" max="540" min="540" style="0" width="2.71"/>
    <col collapsed="false" customWidth="true" hidden="false" outlineLevel="0" max="541" min="541" style="0" width="4.29"/>
    <col collapsed="false" customWidth="true" hidden="false" outlineLevel="0" max="542" min="542" style="0" width="2.71"/>
    <col collapsed="false" customWidth="true" hidden="false" outlineLevel="0" max="543" min="543" style="0" width="3.98"/>
    <col collapsed="false" customWidth="true" hidden="false" outlineLevel="0" max="550" min="544" style="0" width="2.71"/>
    <col collapsed="false" customWidth="true" hidden="false" outlineLevel="0" max="551" min="551" style="0" width="4.71"/>
    <col collapsed="false" customWidth="true" hidden="false" outlineLevel="0" max="552" min="552" style="0" width="2.71"/>
    <col collapsed="false" customWidth="true" hidden="false" outlineLevel="0" max="553" min="553" style="0" width="3.98"/>
    <col collapsed="false" customWidth="true" hidden="false" outlineLevel="0" max="562" min="554" style="0" width="2.71"/>
    <col collapsed="false" customWidth="true" hidden="false" outlineLevel="0" max="563" min="563" style="0" width="2.3"/>
    <col collapsed="false" customWidth="true" hidden="false" outlineLevel="0" max="564" min="564" style="0" width="1.13"/>
    <col collapsed="false" customWidth="true" hidden="true" outlineLevel="0" max="565" min="565" style="0" width="11.57"/>
    <col collapsed="false" customWidth="true" hidden="false" outlineLevel="0" max="566" min="566" style="0" width="2.85"/>
    <col collapsed="false" customWidth="true" hidden="false" outlineLevel="0" max="567" min="567" style="0" width="2.71"/>
    <col collapsed="false" customWidth="true" hidden="false" outlineLevel="0" max="768" min="568" style="0" width="10.58"/>
    <col collapsed="false" customWidth="true" hidden="false" outlineLevel="0" max="769" min="769" style="0" width="7.29"/>
    <col collapsed="false" customWidth="true" hidden="true" outlineLevel="0" max="770" min="770" style="0" width="11.57"/>
    <col collapsed="false" customWidth="true" hidden="false" outlineLevel="0" max="772" min="771" style="0" width="2.71"/>
    <col collapsed="false" customWidth="true" hidden="false" outlineLevel="0" max="773" min="773" style="0" width="2.14"/>
    <col collapsed="false" customWidth="true" hidden="false" outlineLevel="0" max="774" min="774" style="0" width="5.57"/>
    <col collapsed="false" customWidth="true" hidden="false" outlineLevel="0" max="778" min="775" style="0" width="2.71"/>
    <col collapsed="false" customWidth="true" hidden="false" outlineLevel="0" max="779" min="779" style="0" width="4.43"/>
    <col collapsed="false" customWidth="true" hidden="false" outlineLevel="0" max="780" min="780" style="0" width="1"/>
    <col collapsed="false" customWidth="true" hidden="false" outlineLevel="0" max="781" min="781" style="0" width="6.15"/>
    <col collapsed="false" customWidth="true" hidden="false" outlineLevel="0" max="782" min="782" style="0" width="1"/>
    <col collapsed="false" customWidth="true" hidden="false" outlineLevel="0" max="783" min="783" style="0" width="4.14"/>
    <col collapsed="false" customWidth="true" hidden="false" outlineLevel="0" max="784" min="784" style="0" width="1"/>
    <col collapsed="false" customWidth="true" hidden="false" outlineLevel="0" max="785" min="785" style="0" width="5.86"/>
    <col collapsed="false" customWidth="true" hidden="false" outlineLevel="0" max="786" min="786" style="0" width="1"/>
    <col collapsed="false" customWidth="true" hidden="false" outlineLevel="0" max="787" min="787" style="0" width="4.14"/>
    <col collapsed="false" customWidth="true" hidden="false" outlineLevel="0" max="788" min="788" style="0" width="1"/>
    <col collapsed="false" customWidth="true" hidden="false" outlineLevel="0" max="789" min="789" style="0" width="4.29"/>
    <col collapsed="false" customWidth="true" hidden="false" outlineLevel="0" max="790" min="790" style="0" width="4.71"/>
    <col collapsed="false" customWidth="true" hidden="false" outlineLevel="0" max="794" min="791" style="0" width="2.71"/>
    <col collapsed="false" customWidth="true" hidden="false" outlineLevel="0" max="795" min="795" style="0" width="4.57"/>
    <col collapsed="false" customWidth="true" hidden="false" outlineLevel="0" max="796" min="796" style="0" width="2.71"/>
    <col collapsed="false" customWidth="true" hidden="false" outlineLevel="0" max="797" min="797" style="0" width="4.29"/>
    <col collapsed="false" customWidth="true" hidden="false" outlineLevel="0" max="798" min="798" style="0" width="2.71"/>
    <col collapsed="false" customWidth="true" hidden="false" outlineLevel="0" max="799" min="799" style="0" width="3.98"/>
    <col collapsed="false" customWidth="true" hidden="false" outlineLevel="0" max="806" min="800" style="0" width="2.71"/>
    <col collapsed="false" customWidth="true" hidden="false" outlineLevel="0" max="807" min="807" style="0" width="4.71"/>
    <col collapsed="false" customWidth="true" hidden="false" outlineLevel="0" max="808" min="808" style="0" width="2.71"/>
    <col collapsed="false" customWidth="true" hidden="false" outlineLevel="0" max="809" min="809" style="0" width="3.98"/>
    <col collapsed="false" customWidth="true" hidden="false" outlineLevel="0" max="818" min="810" style="0" width="2.71"/>
    <col collapsed="false" customWidth="true" hidden="false" outlineLevel="0" max="819" min="819" style="0" width="2.3"/>
    <col collapsed="false" customWidth="true" hidden="false" outlineLevel="0" max="820" min="820" style="0" width="1.13"/>
    <col collapsed="false" customWidth="true" hidden="true" outlineLevel="0" max="821" min="821" style="0" width="11.57"/>
    <col collapsed="false" customWidth="true" hidden="false" outlineLevel="0" max="822" min="822" style="0" width="2.85"/>
    <col collapsed="false" customWidth="true" hidden="false" outlineLevel="0" max="823" min="823" style="0" width="2.71"/>
    <col collapsed="false" customWidth="true" hidden="false" outlineLevel="0" max="1025" min="824" style="0" width="10.58"/>
  </cols>
  <sheetData>
    <row r="1" customFormat="false" ht="23.25" hidden="false" customHeight="false" outlineLevel="0" collapsed="false">
      <c r="AS1" s="333"/>
    </row>
    <row r="4" customFormat="false" ht="18" hidden="false" customHeight="false" outlineLevel="0" collapsed="false">
      <c r="H4" s="334"/>
      <c r="I4" s="335"/>
      <c r="J4" s="335"/>
      <c r="K4" s="335"/>
      <c r="L4" s="335"/>
      <c r="M4" s="335"/>
      <c r="N4" s="335"/>
      <c r="O4" s="335"/>
      <c r="P4" s="335"/>
      <c r="Q4" s="335"/>
      <c r="R4" s="335"/>
      <c r="S4" s="335"/>
      <c r="T4" s="335"/>
      <c r="U4" s="335"/>
      <c r="V4" s="335"/>
      <c r="W4" s="335"/>
      <c r="X4" s="335"/>
      <c r="Y4" s="335"/>
      <c r="Z4" s="335"/>
    </row>
    <row r="5" customFormat="false" ht="18" hidden="false" customHeight="false" outlineLevel="0" collapsed="false">
      <c r="H5" s="334"/>
      <c r="I5" s="335"/>
      <c r="J5" s="335"/>
      <c r="K5" s="335"/>
      <c r="L5" s="335"/>
      <c r="M5" s="335"/>
      <c r="N5" s="335"/>
      <c r="O5" s="335"/>
      <c r="P5" s="335"/>
      <c r="Q5" s="335"/>
      <c r="R5" s="335"/>
      <c r="S5" s="335"/>
      <c r="T5" s="335"/>
      <c r="U5" s="335"/>
      <c r="V5" s="335"/>
      <c r="W5" s="335"/>
      <c r="X5" s="335"/>
      <c r="Y5" s="335"/>
      <c r="Z5" s="335"/>
      <c r="AZ5" s="336"/>
    </row>
    <row r="6" customFormat="false" ht="18" hidden="false" customHeight="false" outlineLevel="0" collapsed="false">
      <c r="H6" s="334"/>
      <c r="I6" s="335"/>
      <c r="J6" s="335"/>
      <c r="K6" s="335"/>
      <c r="L6" s="335"/>
      <c r="M6" s="335"/>
      <c r="N6" s="335"/>
      <c r="O6" s="335"/>
      <c r="P6" s="335"/>
      <c r="Q6" s="335"/>
      <c r="R6" s="335"/>
      <c r="S6" s="335"/>
      <c r="T6" s="335"/>
      <c r="U6" s="335"/>
      <c r="V6" s="335"/>
      <c r="W6" s="335"/>
      <c r="X6" s="335"/>
      <c r="Y6" s="335"/>
      <c r="Z6" s="335"/>
      <c r="AW6" s="337"/>
      <c r="AY6" s="335"/>
      <c r="AZ6" s="336"/>
    </row>
    <row r="7" s="335" customFormat="true" ht="15" hidden="false" customHeight="false" outlineLevel="0" collapsed="false"/>
    <row r="8" customFormat="false" ht="19.5" hidden="false" customHeight="false" outlineLevel="0" collapsed="false">
      <c r="A8" s="335"/>
      <c r="B8" s="335"/>
      <c r="C8" s="335"/>
      <c r="D8" s="335"/>
      <c r="E8" s="335"/>
      <c r="F8" s="335"/>
      <c r="G8" s="335"/>
      <c r="H8" s="335"/>
      <c r="I8" s="335"/>
      <c r="J8" s="335"/>
      <c r="K8" s="335"/>
      <c r="L8" s="335"/>
      <c r="M8" s="335"/>
      <c r="N8" s="335"/>
      <c r="O8" s="335"/>
      <c r="P8" s="335"/>
      <c r="Q8" s="335"/>
      <c r="R8" s="335"/>
      <c r="S8" s="335"/>
      <c r="T8" s="335"/>
      <c r="U8" s="335"/>
      <c r="V8" s="335"/>
      <c r="W8" s="335"/>
      <c r="X8" s="335"/>
      <c r="Y8" s="335"/>
      <c r="Z8" s="335"/>
      <c r="AA8" s="335"/>
      <c r="AB8" s="335"/>
      <c r="AC8" s="335"/>
      <c r="AD8" s="335"/>
      <c r="AE8" s="335"/>
      <c r="AF8" s="335"/>
      <c r="AG8" s="335"/>
      <c r="AH8" s="335"/>
      <c r="AI8" s="335"/>
      <c r="AJ8" s="335"/>
      <c r="AK8" s="335"/>
      <c r="AL8" s="335"/>
      <c r="AM8" s="335"/>
      <c r="AN8" s="335"/>
      <c r="AO8" s="335"/>
      <c r="AP8" s="335"/>
      <c r="AQ8" s="335"/>
      <c r="AR8" s="335"/>
      <c r="AS8" s="335"/>
      <c r="AT8" s="335"/>
      <c r="AU8" s="335"/>
      <c r="AW8" s="338" t="s">
        <v>52</v>
      </c>
      <c r="AX8" s="335"/>
    </row>
    <row r="10" customFormat="false" ht="15" hidden="false" customHeight="false" outlineLevel="0" collapsed="false">
      <c r="C10" s="339"/>
      <c r="D10" s="340"/>
      <c r="E10" s="340"/>
      <c r="F10" s="340"/>
      <c r="G10" s="340"/>
      <c r="H10" s="340"/>
      <c r="I10" s="340"/>
      <c r="J10" s="340"/>
      <c r="K10" s="340"/>
      <c r="L10" s="340"/>
      <c r="M10" s="340"/>
      <c r="N10" s="340"/>
      <c r="O10" s="340"/>
      <c r="P10" s="340"/>
      <c r="Q10" s="340"/>
      <c r="R10" s="340"/>
      <c r="S10" s="340"/>
      <c r="T10" s="340"/>
      <c r="U10" s="340"/>
      <c r="V10" s="340"/>
      <c r="W10" s="340"/>
      <c r="X10" s="340"/>
      <c r="Y10" s="340"/>
      <c r="Z10" s="340"/>
      <c r="AA10" s="340"/>
      <c r="AB10" s="340"/>
      <c r="AC10" s="340"/>
      <c r="AD10" s="340"/>
      <c r="AE10" s="340"/>
      <c r="AF10" s="340"/>
      <c r="AG10" s="340"/>
      <c r="AH10" s="340"/>
      <c r="AI10" s="340"/>
      <c r="AJ10" s="340"/>
      <c r="AK10" s="340"/>
      <c r="AL10" s="340"/>
      <c r="AM10" s="340"/>
      <c r="AN10" s="340"/>
      <c r="AO10" s="340"/>
      <c r="AP10" s="340"/>
      <c r="AQ10" s="340"/>
      <c r="AR10" s="340"/>
      <c r="AS10" s="340"/>
      <c r="AT10" s="340"/>
      <c r="AU10" s="340"/>
      <c r="AV10" s="340"/>
      <c r="AW10" s="340"/>
      <c r="AX10" s="340"/>
      <c r="AY10" s="340"/>
      <c r="AZ10" s="340"/>
      <c r="BA10" s="340"/>
      <c r="BB10" s="341"/>
    </row>
    <row r="11" customFormat="false" ht="26.25" hidden="false" customHeight="false" outlineLevel="0" collapsed="false">
      <c r="C11" s="342"/>
      <c r="F11" s="343" t="s">
        <v>166</v>
      </c>
      <c r="BA11" s="344"/>
      <c r="BB11" s="344"/>
    </row>
    <row r="12" s="345" customFormat="true" ht="15" hidden="false" customHeight="false" outlineLevel="0" collapsed="false">
      <c r="C12" s="346"/>
      <c r="F12" s="345" t="s">
        <v>167</v>
      </c>
      <c r="BA12" s="347"/>
      <c r="BB12" s="347"/>
    </row>
    <row r="13" s="345" customFormat="true" ht="15" hidden="false" customHeight="false" outlineLevel="0" collapsed="false">
      <c r="C13" s="346"/>
      <c r="F13" s="345" t="s">
        <v>168</v>
      </c>
      <c r="BA13" s="347"/>
      <c r="BB13" s="347"/>
    </row>
    <row r="14" s="345" customFormat="true" ht="15" hidden="false" customHeight="false" outlineLevel="0" collapsed="false">
      <c r="C14" s="346"/>
      <c r="F14" s="345" t="s">
        <v>169</v>
      </c>
      <c r="BA14" s="347"/>
      <c r="BB14" s="347"/>
    </row>
    <row r="15" s="345" customFormat="true" ht="15" hidden="false" customHeight="false" outlineLevel="0" collapsed="false">
      <c r="C15" s="346"/>
      <c r="BA15" s="347"/>
      <c r="BB15" s="347"/>
    </row>
    <row r="16" customFormat="false" ht="15" hidden="false" customHeight="false" outlineLevel="0" collapsed="false">
      <c r="C16" s="342"/>
      <c r="BA16" s="344"/>
      <c r="BB16" s="344"/>
    </row>
    <row r="17" customFormat="false" ht="20.25" hidden="false" customHeight="false" outlineLevel="0" collapsed="false">
      <c r="C17" s="342"/>
      <c r="F17" s="348" t="s">
        <v>170</v>
      </c>
      <c r="BA17" s="344"/>
      <c r="BB17" s="344"/>
    </row>
    <row r="18" customFormat="false" ht="15" hidden="false" customHeight="false" outlineLevel="0" collapsed="false">
      <c r="C18" s="342"/>
      <c r="BA18" s="344"/>
      <c r="BB18" s="344"/>
    </row>
    <row r="19" customFormat="false" ht="15.75" hidden="false" customHeight="false" outlineLevel="0" collapsed="false">
      <c r="A19" s="345"/>
      <c r="B19" s="345"/>
      <c r="C19" s="346"/>
      <c r="D19" s="345"/>
      <c r="E19" s="345"/>
      <c r="F19" s="345"/>
      <c r="G19" s="345"/>
      <c r="H19" s="345"/>
      <c r="I19" s="345"/>
      <c r="J19" s="345"/>
      <c r="K19" s="345"/>
      <c r="L19" s="345"/>
      <c r="M19" s="345"/>
      <c r="N19" s="345"/>
      <c r="O19" s="345"/>
      <c r="P19" s="345"/>
      <c r="Q19" s="345"/>
      <c r="R19" s="345"/>
      <c r="S19" s="345"/>
      <c r="T19" s="345"/>
      <c r="U19" s="345"/>
      <c r="V19" s="345"/>
      <c r="W19" s="345"/>
      <c r="X19" s="345"/>
      <c r="Y19" s="345"/>
      <c r="Z19" s="345"/>
      <c r="AA19" s="345"/>
      <c r="AB19" s="345"/>
      <c r="AC19" s="345"/>
      <c r="AD19" s="345"/>
      <c r="AE19" s="345"/>
      <c r="AF19" s="345"/>
      <c r="AG19" s="345"/>
      <c r="AH19" s="345"/>
      <c r="AI19" s="345"/>
      <c r="AJ19" s="345"/>
      <c r="AK19" s="345"/>
      <c r="AL19" s="345"/>
      <c r="AM19" s="345"/>
      <c r="AN19" s="345"/>
      <c r="AO19" s="345"/>
      <c r="AP19" s="345"/>
      <c r="AQ19" s="345"/>
      <c r="AR19" s="345"/>
      <c r="AS19" s="345"/>
      <c r="AT19" s="345"/>
      <c r="AU19" s="345"/>
      <c r="AV19" s="345"/>
      <c r="AW19" s="345"/>
      <c r="AX19" s="345"/>
      <c r="AY19" s="345"/>
      <c r="AZ19" s="345"/>
      <c r="BA19" s="347"/>
      <c r="BB19" s="347"/>
    </row>
    <row r="20" customFormat="false" ht="19.5" hidden="false" customHeight="false" outlineLevel="0" collapsed="false">
      <c r="A20" s="345"/>
      <c r="B20" s="345"/>
      <c r="C20" s="346"/>
      <c r="D20" s="345"/>
      <c r="E20" s="345"/>
      <c r="F20" s="349" t="s">
        <v>96</v>
      </c>
      <c r="H20" s="345" t="s">
        <v>171</v>
      </c>
      <c r="I20" s="345"/>
      <c r="J20" s="345"/>
      <c r="K20" s="345"/>
      <c r="L20" s="345"/>
      <c r="M20" s="345"/>
      <c r="N20" s="345"/>
      <c r="O20" s="345"/>
      <c r="P20" s="345"/>
      <c r="Q20" s="345"/>
      <c r="R20" s="345"/>
      <c r="S20" s="345"/>
      <c r="T20" s="345"/>
      <c r="U20" s="345"/>
      <c r="V20" s="345"/>
      <c r="W20" s="345"/>
      <c r="X20" s="345"/>
      <c r="Y20" s="345"/>
      <c r="Z20" s="345"/>
      <c r="AA20" s="345"/>
      <c r="AB20" s="345"/>
      <c r="AC20" s="345"/>
      <c r="AD20" s="345"/>
      <c r="AE20" s="345"/>
      <c r="AF20" s="345"/>
      <c r="AG20" s="345"/>
      <c r="AH20" s="345"/>
      <c r="AI20" s="345"/>
      <c r="AJ20" s="345"/>
      <c r="AK20" s="345"/>
      <c r="AL20" s="345"/>
      <c r="AM20" s="345"/>
      <c r="AN20" s="345"/>
      <c r="AO20" s="345"/>
      <c r="AP20" s="345"/>
      <c r="AQ20" s="345"/>
      <c r="AR20" s="345"/>
      <c r="AS20" s="345"/>
      <c r="AT20" s="345"/>
      <c r="AU20" s="345"/>
      <c r="AV20" s="345"/>
      <c r="AW20" s="345"/>
      <c r="AX20" s="345"/>
      <c r="AY20" s="345"/>
      <c r="AZ20" s="345"/>
      <c r="BA20" s="347"/>
      <c r="BB20" s="347"/>
    </row>
    <row r="21" customFormat="false" ht="5.25" hidden="false" customHeight="true" outlineLevel="0" collapsed="false">
      <c r="C21" s="342"/>
      <c r="BA21" s="344"/>
      <c r="BB21" s="344"/>
    </row>
    <row r="22" customFormat="false" ht="10.5" hidden="false" customHeight="true" outlineLevel="0" collapsed="false">
      <c r="C22" s="342"/>
      <c r="BA22" s="344"/>
      <c r="BB22" s="344"/>
    </row>
    <row r="23" customFormat="false" ht="20.25" hidden="false" customHeight="false" outlineLevel="0" collapsed="false">
      <c r="C23" s="342"/>
      <c r="F23" s="348" t="s">
        <v>172</v>
      </c>
      <c r="BA23" s="344"/>
      <c r="BB23" s="344"/>
    </row>
    <row r="24" customFormat="false" ht="15" hidden="false" customHeight="false" outlineLevel="0" collapsed="false">
      <c r="C24" s="342"/>
      <c r="BA24" s="344"/>
      <c r="BB24" s="344"/>
    </row>
    <row r="25" s="345" customFormat="true" ht="19.5" hidden="false" customHeight="false" outlineLevel="0" collapsed="false">
      <c r="C25" s="346"/>
      <c r="F25" s="350" t="s">
        <v>173</v>
      </c>
      <c r="H25" s="350" t="s">
        <v>174</v>
      </c>
      <c r="J25" s="350" t="s">
        <v>175</v>
      </c>
      <c r="L25" s="350" t="s">
        <v>176</v>
      </c>
      <c r="N25" s="345" t="s">
        <v>177</v>
      </c>
      <c r="BA25" s="347"/>
      <c r="BB25" s="347"/>
    </row>
    <row r="26" s="345" customFormat="true" ht="15" hidden="false" customHeight="false" outlineLevel="0" collapsed="false">
      <c r="C26" s="346"/>
      <c r="N26" s="345" t="s">
        <v>178</v>
      </c>
      <c r="BA26" s="347"/>
      <c r="BB26" s="347"/>
    </row>
    <row r="27" s="345" customFormat="true" ht="15" hidden="false" customHeight="false" outlineLevel="0" collapsed="false">
      <c r="C27" s="346"/>
      <c r="BA27" s="347"/>
      <c r="BB27" s="347"/>
    </row>
    <row r="28" s="345" customFormat="true" ht="19.5" hidden="false" customHeight="false" outlineLevel="0" collapsed="false">
      <c r="C28" s="346"/>
      <c r="F28" s="350" t="s">
        <v>179</v>
      </c>
      <c r="H28" s="350" t="s">
        <v>180</v>
      </c>
      <c r="J28" s="350" t="s">
        <v>181</v>
      </c>
      <c r="L28" s="345" t="s">
        <v>182</v>
      </c>
      <c r="BA28" s="347"/>
      <c r="BB28" s="347"/>
    </row>
    <row r="29" s="345" customFormat="true" ht="15" hidden="false" customHeight="false" outlineLevel="0" collapsed="false">
      <c r="C29" s="346"/>
      <c r="BA29" s="347"/>
      <c r="BB29" s="347"/>
    </row>
    <row r="30" s="345" customFormat="true" ht="15" hidden="false" customHeight="false" outlineLevel="0" collapsed="false">
      <c r="C30" s="346"/>
      <c r="BA30" s="347"/>
      <c r="BB30" s="347"/>
    </row>
    <row r="31" s="345" customFormat="true" ht="19.5" hidden="false" customHeight="true" outlineLevel="0" collapsed="false">
      <c r="C31" s="346"/>
      <c r="F31" s="350" t="s">
        <v>183</v>
      </c>
      <c r="H31" s="345" t="s">
        <v>184</v>
      </c>
      <c r="BA31" s="347"/>
      <c r="BB31" s="347"/>
    </row>
    <row r="32" s="345" customFormat="true" ht="15" hidden="false" customHeight="false" outlineLevel="0" collapsed="false">
      <c r="C32" s="346"/>
      <c r="H32" s="345" t="s">
        <v>185</v>
      </c>
      <c r="BA32" s="347"/>
      <c r="BB32" s="347"/>
    </row>
    <row r="33" customFormat="false" ht="15.75" hidden="false" customHeight="false" outlineLevel="0" collapsed="false">
      <c r="A33" s="345"/>
      <c r="B33" s="345"/>
      <c r="C33" s="346"/>
      <c r="D33" s="345"/>
      <c r="E33" s="345"/>
      <c r="BA33" s="347"/>
      <c r="BB33" s="347"/>
    </row>
    <row r="34" customFormat="false" ht="15.75" hidden="true" customHeight="false" outlineLevel="0" collapsed="false">
      <c r="A34" s="345"/>
      <c r="B34" s="345"/>
      <c r="C34" s="346"/>
      <c r="D34" s="345"/>
      <c r="E34" s="345"/>
      <c r="BA34" s="347"/>
      <c r="BB34" s="347"/>
    </row>
    <row r="35" customFormat="false" ht="15.75" hidden="true" customHeight="false" outlineLevel="0" collapsed="false">
      <c r="A35" s="345"/>
      <c r="B35" s="345"/>
      <c r="C35" s="346"/>
      <c r="D35" s="345"/>
      <c r="E35" s="345"/>
      <c r="BA35" s="347"/>
      <c r="BB35" s="347"/>
    </row>
    <row r="36" customFormat="false" ht="20.25" hidden="false" customHeight="false" outlineLevel="0" collapsed="false">
      <c r="A36" s="345"/>
      <c r="B36" s="345"/>
      <c r="C36" s="346"/>
      <c r="D36" s="345"/>
      <c r="E36" s="345"/>
      <c r="F36" s="348" t="s">
        <v>186</v>
      </c>
      <c r="G36" s="351"/>
      <c r="H36" s="351"/>
      <c r="I36" s="351"/>
      <c r="J36" s="351"/>
      <c r="K36" s="352"/>
      <c r="L36" s="352"/>
      <c r="M36" s="352"/>
      <c r="N36" s="352"/>
      <c r="O36" s="352"/>
      <c r="P36" s="352"/>
      <c r="Q36" s="352"/>
      <c r="R36" s="352"/>
      <c r="S36" s="352"/>
      <c r="T36" s="352"/>
      <c r="U36" s="352"/>
      <c r="V36" s="352"/>
      <c r="W36" s="352"/>
      <c r="X36" s="352"/>
      <c r="Y36" s="352"/>
      <c r="Z36" s="352"/>
      <c r="AA36" s="352"/>
      <c r="AB36" s="352"/>
      <c r="AC36" s="352"/>
      <c r="AD36" s="352"/>
      <c r="AE36" s="352"/>
      <c r="AF36" s="352"/>
      <c r="AG36" s="352"/>
      <c r="AH36" s="352"/>
      <c r="AI36" s="352"/>
      <c r="AJ36" s="352"/>
      <c r="AK36" s="352"/>
      <c r="AL36" s="352"/>
      <c r="AM36" s="352"/>
      <c r="AN36" s="352"/>
      <c r="AO36" s="352"/>
      <c r="AP36" s="352"/>
      <c r="BA36" s="347"/>
      <c r="BB36" s="347"/>
    </row>
    <row r="37" customFormat="false" ht="15.75" hidden="false" customHeight="false" outlineLevel="0" collapsed="false">
      <c r="A37" s="345"/>
      <c r="B37" s="345"/>
      <c r="C37" s="346"/>
      <c r="D37" s="345"/>
      <c r="E37" s="345"/>
      <c r="F37" s="351"/>
      <c r="G37" s="351"/>
      <c r="H37" s="351"/>
      <c r="I37" s="351"/>
      <c r="J37" s="351"/>
      <c r="K37" s="352"/>
      <c r="L37" s="352"/>
      <c r="M37" s="352"/>
      <c r="N37" s="352"/>
      <c r="O37" s="352"/>
      <c r="P37" s="352"/>
      <c r="Q37" s="352"/>
      <c r="R37" s="352"/>
      <c r="S37" s="352"/>
      <c r="T37" s="352"/>
      <c r="U37" s="352"/>
      <c r="V37" s="352"/>
      <c r="W37" s="352"/>
      <c r="X37" s="352"/>
      <c r="Y37" s="352"/>
      <c r="Z37" s="352"/>
      <c r="AA37" s="352"/>
      <c r="AB37" s="352"/>
      <c r="AC37" s="352"/>
      <c r="AD37" s="352"/>
      <c r="AE37" s="352"/>
      <c r="AF37" s="352"/>
      <c r="AG37" s="352"/>
      <c r="AH37" s="352"/>
      <c r="AI37" s="352"/>
      <c r="AJ37" s="352"/>
      <c r="AK37" s="352"/>
      <c r="AL37" s="352"/>
      <c r="AM37" s="352"/>
      <c r="AN37" s="352"/>
      <c r="AO37" s="352"/>
      <c r="AP37" s="352"/>
      <c r="BA37" s="347"/>
      <c r="BB37" s="347"/>
    </row>
    <row r="38" customFormat="false" ht="19.5" hidden="false" customHeight="false" outlineLevel="0" collapsed="false">
      <c r="A38" s="345"/>
      <c r="B38" s="345"/>
      <c r="C38" s="346"/>
      <c r="D38" s="345"/>
      <c r="E38" s="345"/>
      <c r="F38" s="350" t="s">
        <v>133</v>
      </c>
      <c r="G38" s="345"/>
      <c r="H38" s="350" t="s">
        <v>135</v>
      </c>
      <c r="I38" s="345"/>
      <c r="J38" s="345" t="s">
        <v>187</v>
      </c>
      <c r="K38" s="345"/>
      <c r="N38" s="345"/>
      <c r="AR38" s="345"/>
      <c r="AS38" s="345"/>
      <c r="AT38" s="345"/>
      <c r="AU38" s="345"/>
      <c r="AV38" s="345"/>
      <c r="AW38" s="345"/>
      <c r="AX38" s="345"/>
      <c r="AY38" s="345"/>
      <c r="BA38" s="347"/>
      <c r="BB38" s="347"/>
    </row>
    <row r="39" s="356" customFormat="true" ht="4.5" hidden="false" customHeight="true" outlineLevel="0" collapsed="false">
      <c r="A39" s="353"/>
      <c r="B39" s="353"/>
      <c r="C39" s="354"/>
      <c r="D39" s="353"/>
      <c r="E39" s="353"/>
      <c r="F39" s="355"/>
      <c r="G39" s="353"/>
      <c r="H39" s="355"/>
      <c r="I39" s="353"/>
      <c r="J39" s="355"/>
      <c r="K39" s="353"/>
      <c r="L39" s="353"/>
      <c r="N39" s="353"/>
      <c r="AR39" s="353"/>
      <c r="AS39" s="353"/>
      <c r="AT39" s="353"/>
      <c r="AU39" s="353"/>
      <c r="AV39" s="353"/>
      <c r="AW39" s="353"/>
      <c r="AX39" s="353"/>
      <c r="AY39" s="353"/>
      <c r="BA39" s="357"/>
      <c r="BB39" s="357"/>
    </row>
    <row r="40" customFormat="false" ht="19.5" hidden="false" customHeight="false" outlineLevel="0" collapsed="false">
      <c r="A40" s="345"/>
      <c r="B40" s="345"/>
      <c r="C40" s="346"/>
      <c r="D40" s="345"/>
      <c r="E40" s="345"/>
      <c r="F40" s="350" t="s">
        <v>137</v>
      </c>
      <c r="H40" s="350" t="s">
        <v>143</v>
      </c>
      <c r="J40" s="345" t="s">
        <v>188</v>
      </c>
      <c r="N40" s="345"/>
      <c r="AR40" s="345"/>
      <c r="AS40" s="345"/>
      <c r="AT40" s="345"/>
      <c r="AU40" s="345"/>
      <c r="AV40" s="345"/>
      <c r="AW40" s="345"/>
      <c r="AX40" s="345"/>
      <c r="AY40" s="345"/>
      <c r="BA40" s="347"/>
      <c r="BB40" s="347"/>
    </row>
    <row r="41" customFormat="false" ht="15.75" hidden="false" customHeight="false" outlineLevel="0" collapsed="false">
      <c r="A41" s="345"/>
      <c r="B41" s="345"/>
      <c r="C41" s="346"/>
      <c r="D41" s="345"/>
      <c r="E41" s="345"/>
      <c r="F41" s="358"/>
      <c r="AR41" s="345"/>
      <c r="AS41" s="345"/>
      <c r="AT41" s="345"/>
      <c r="AU41" s="345"/>
      <c r="AV41" s="345"/>
      <c r="AW41" s="345"/>
      <c r="AX41" s="345"/>
      <c r="AY41" s="345"/>
      <c r="BA41" s="347"/>
      <c r="BB41" s="347"/>
    </row>
    <row r="42" customFormat="false" ht="19.5" hidden="false" customHeight="true" outlineLevel="0" collapsed="false">
      <c r="A42" s="345"/>
      <c r="B42" s="345"/>
      <c r="C42" s="346"/>
      <c r="D42" s="345"/>
      <c r="E42" s="345"/>
      <c r="F42" s="350" t="s">
        <v>140</v>
      </c>
      <c r="H42" s="359" t="s">
        <v>189</v>
      </c>
      <c r="I42" s="359"/>
      <c r="J42" s="359"/>
      <c r="K42" s="359"/>
      <c r="L42" s="359"/>
      <c r="M42" s="359"/>
      <c r="N42" s="359"/>
      <c r="O42" s="359"/>
      <c r="P42" s="359"/>
      <c r="Q42" s="359"/>
      <c r="R42" s="359"/>
      <c r="S42" s="359"/>
      <c r="T42" s="359"/>
      <c r="U42" s="359"/>
      <c r="V42" s="359"/>
      <c r="W42" s="359"/>
      <c r="X42" s="359"/>
      <c r="Y42" s="359"/>
      <c r="Z42" s="359"/>
      <c r="AA42" s="359"/>
      <c r="AB42" s="359"/>
      <c r="AC42" s="359"/>
      <c r="AD42" s="359"/>
      <c r="AE42" s="359"/>
      <c r="AF42" s="359"/>
      <c r="AG42" s="359"/>
      <c r="AH42" s="359"/>
      <c r="AI42" s="359"/>
      <c r="AJ42" s="359"/>
      <c r="AK42" s="359"/>
      <c r="AL42" s="359"/>
      <c r="AM42" s="359"/>
      <c r="AN42" s="359"/>
      <c r="AO42" s="359"/>
      <c r="AP42" s="359"/>
      <c r="AQ42" s="359"/>
      <c r="AR42" s="359"/>
      <c r="AS42" s="359"/>
      <c r="AT42" s="359"/>
      <c r="AU42" s="359"/>
      <c r="AV42" s="359"/>
      <c r="AW42" s="359"/>
      <c r="AX42" s="359"/>
      <c r="AY42" s="345"/>
      <c r="BA42" s="347"/>
      <c r="BB42" s="347"/>
    </row>
    <row r="43" customFormat="false" ht="15.75" hidden="false" customHeight="false" outlineLevel="0" collapsed="false">
      <c r="A43" s="345"/>
      <c r="B43" s="345"/>
      <c r="C43" s="346"/>
      <c r="D43" s="345"/>
      <c r="E43" s="345"/>
      <c r="H43" s="359"/>
      <c r="I43" s="359"/>
      <c r="J43" s="359"/>
      <c r="K43" s="359"/>
      <c r="L43" s="359"/>
      <c r="M43" s="359"/>
      <c r="N43" s="359"/>
      <c r="O43" s="359"/>
      <c r="P43" s="359"/>
      <c r="Q43" s="359"/>
      <c r="R43" s="359"/>
      <c r="S43" s="359"/>
      <c r="T43" s="359"/>
      <c r="U43" s="359"/>
      <c r="V43" s="359"/>
      <c r="W43" s="359"/>
      <c r="X43" s="359"/>
      <c r="Y43" s="359"/>
      <c r="Z43" s="359"/>
      <c r="AA43" s="359"/>
      <c r="AB43" s="359"/>
      <c r="AC43" s="359"/>
      <c r="AD43" s="359"/>
      <c r="AE43" s="359"/>
      <c r="AF43" s="359"/>
      <c r="AG43" s="359"/>
      <c r="AH43" s="359"/>
      <c r="AI43" s="359"/>
      <c r="AJ43" s="359"/>
      <c r="AK43" s="359"/>
      <c r="AL43" s="359"/>
      <c r="AM43" s="359"/>
      <c r="AN43" s="359"/>
      <c r="AO43" s="359"/>
      <c r="AP43" s="359"/>
      <c r="AQ43" s="359"/>
      <c r="AR43" s="359"/>
      <c r="AS43" s="359"/>
      <c r="AT43" s="359"/>
      <c r="AU43" s="359"/>
      <c r="AV43" s="359"/>
      <c r="AW43" s="359"/>
      <c r="AX43" s="359"/>
      <c r="BA43" s="347"/>
      <c r="BB43" s="347"/>
    </row>
    <row r="44" customFormat="false" ht="15.75" hidden="false" customHeight="false" outlineLevel="0" collapsed="false">
      <c r="A44" s="345"/>
      <c r="B44" s="345"/>
      <c r="C44" s="346"/>
      <c r="D44" s="345"/>
      <c r="E44" s="345"/>
      <c r="BA44" s="347"/>
      <c r="BB44" s="347"/>
    </row>
    <row r="45" customFormat="false" ht="19.5" hidden="false" customHeight="false" outlineLevel="0" collapsed="false">
      <c r="A45" s="345"/>
      <c r="B45" s="345"/>
      <c r="C45" s="346"/>
      <c r="D45" s="345"/>
      <c r="E45" s="345"/>
      <c r="F45" s="350" t="s">
        <v>146</v>
      </c>
      <c r="H45" s="360" t="s">
        <v>190</v>
      </c>
      <c r="BA45" s="347"/>
      <c r="BB45" s="347"/>
    </row>
    <row r="46" customFormat="false" ht="15" hidden="false" customHeight="false" outlineLevel="0" collapsed="false">
      <c r="C46" s="342"/>
      <c r="BA46" s="344"/>
      <c r="BB46" s="344"/>
    </row>
    <row r="47" customFormat="false" ht="19.5" hidden="false" customHeight="false" outlineLevel="0" collapsed="false">
      <c r="C47" s="342"/>
      <c r="E47" s="352"/>
      <c r="F47" s="350" t="s">
        <v>148</v>
      </c>
      <c r="H47" s="360" t="s">
        <v>191</v>
      </c>
      <c r="BA47" s="344"/>
      <c r="BB47" s="344"/>
    </row>
    <row r="48" customFormat="false" ht="15" hidden="false" customHeight="false" outlineLevel="0" collapsed="false">
      <c r="C48" s="342"/>
      <c r="E48" s="352"/>
      <c r="BA48" s="344"/>
      <c r="BB48" s="344"/>
    </row>
    <row r="49" s="345" customFormat="true" ht="15" hidden="false" customHeight="false" outlineLevel="0" collapsed="false">
      <c r="C49" s="346"/>
      <c r="E49" s="358"/>
      <c r="BA49" s="347"/>
      <c r="BB49" s="347"/>
    </row>
    <row r="50" customFormat="false" ht="15" hidden="false" customHeight="false" outlineLevel="0" collapsed="false">
      <c r="C50" s="361"/>
      <c r="D50" s="362"/>
      <c r="E50" s="363"/>
      <c r="F50" s="363"/>
      <c r="G50" s="363"/>
      <c r="H50" s="363"/>
      <c r="I50" s="363"/>
      <c r="J50" s="363"/>
      <c r="K50" s="363"/>
      <c r="L50" s="363"/>
      <c r="M50" s="363"/>
      <c r="N50" s="363"/>
      <c r="O50" s="363"/>
      <c r="P50" s="363"/>
      <c r="Q50" s="363"/>
      <c r="R50" s="363"/>
      <c r="S50" s="363"/>
      <c r="T50" s="363"/>
      <c r="U50" s="363"/>
      <c r="V50" s="363"/>
      <c r="W50" s="363"/>
      <c r="X50" s="363"/>
      <c r="Y50" s="363"/>
      <c r="Z50" s="363"/>
      <c r="AA50" s="363"/>
      <c r="AB50" s="363"/>
      <c r="AC50" s="363"/>
      <c r="AD50" s="363"/>
      <c r="AE50" s="363"/>
      <c r="AF50" s="363"/>
      <c r="AG50" s="363"/>
      <c r="AH50" s="363"/>
      <c r="AI50" s="363"/>
      <c r="AJ50" s="363"/>
      <c r="AK50" s="363"/>
      <c r="AL50" s="363"/>
      <c r="AM50" s="363"/>
      <c r="AN50" s="363"/>
      <c r="AO50" s="363"/>
      <c r="AP50" s="363"/>
      <c r="AQ50" s="362"/>
      <c r="AR50" s="362"/>
      <c r="AS50" s="362"/>
      <c r="AT50" s="362"/>
      <c r="AU50" s="362"/>
      <c r="AV50" s="362"/>
      <c r="AW50" s="362"/>
      <c r="AX50" s="362"/>
      <c r="AY50" s="362"/>
      <c r="AZ50" s="362"/>
      <c r="BA50" s="362"/>
      <c r="BB50" s="364"/>
    </row>
  </sheetData>
  <sheetProtection algorithmName="SHA-512" hashValue="onVWEXSNlddRub4xBd0xUIYk1iiefBsSKLHtvlEXdTCBf3lArtshGmXKBMW3Dlo/mVn5oGZ5/bEtMNBrbIgheg==" saltValue="eiFufAqtVnJ44tOx6zW/7w==" spinCount="100000" sheet="true" objects="true" scenarios="true"/>
  <mergeCells count="1">
    <mergeCell ref="H42:AX43"/>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portrait" blackAndWhite="false" draft="false" cellComments="none" useFirstPageNumber="false" horizontalDpi="300" verticalDpi="300" copies="1"/>
  <headerFooter differentFirst="false" differentOddEven="false">
    <oddHeader/>
    <oddFooter/>
  </headerFooter>
  <drawing r:id="rId1"/>
</worksheet>
</file>

<file path=xl/worksheets/sheet5.xml><?xml version="1.0" encoding="utf-8"?>
<worksheet xmlns="http://schemas.openxmlformats.org/spreadsheetml/2006/main" xmlns:r="http://schemas.openxmlformats.org/officeDocument/2006/relationships">
  <sheetPr filterMode="false">
    <pageSetUpPr fitToPage="true"/>
  </sheetPr>
  <dimension ref="A2:I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H27" activeCellId="0" sqref="H27"/>
    </sheetView>
  </sheetViews>
  <sheetFormatPr defaultRowHeight="15" zeroHeight="false" outlineLevelRow="0" outlineLevelCol="0"/>
  <cols>
    <col collapsed="false" customWidth="false" hidden="false" outlineLevel="0" max="1" min="1" style="0" width="11.42"/>
    <col collapsed="false" customWidth="true" hidden="false" outlineLevel="0" max="2" min="2" style="0" width="14.15"/>
    <col collapsed="false" customWidth="true" hidden="false" outlineLevel="0" max="3" min="3" style="0" width="12.42"/>
    <col collapsed="false" customWidth="true" hidden="false" outlineLevel="0" max="4" min="4" style="0" width="12.14"/>
    <col collapsed="false" customWidth="false" hidden="false" outlineLevel="0" max="7" min="5" style="0" width="11.42"/>
    <col collapsed="false" customWidth="true" hidden="false" outlineLevel="0" max="8" min="8" style="0" width="50.71"/>
    <col collapsed="false" customWidth="true" hidden="false" outlineLevel="0" max="9" min="9" style="0" width="13.57"/>
    <col collapsed="false" customWidth="false" hidden="false" outlineLevel="0" max="1025" min="10" style="0" width="11.42"/>
  </cols>
  <sheetData>
    <row r="2" customFormat="false" ht="75" hidden="false" customHeight="false" outlineLevel="0" collapsed="false">
      <c r="B2" s="365" t="s">
        <v>90</v>
      </c>
      <c r="C2" s="365" t="s">
        <v>192</v>
      </c>
      <c r="D2" s="365" t="s">
        <v>193</v>
      </c>
      <c r="H2" s="366" t="s">
        <v>98</v>
      </c>
      <c r="I2" s="367" t="s">
        <v>194</v>
      </c>
    </row>
    <row r="3" customFormat="false" ht="15" hidden="false" customHeight="false" outlineLevel="0" collapsed="false">
      <c r="B3" s="365" t="s">
        <v>195</v>
      </c>
      <c r="C3" s="368"/>
      <c r="D3" s="369"/>
      <c r="H3" s="370" t="s">
        <v>195</v>
      </c>
      <c r="I3" s="371"/>
    </row>
    <row r="4" customFormat="false" ht="15" hidden="false" customHeight="false" outlineLevel="0" collapsed="false">
      <c r="B4" s="368" t="s">
        <v>196</v>
      </c>
      <c r="C4" s="368" t="n">
        <v>42</v>
      </c>
      <c r="D4" s="369" t="n">
        <v>3.78</v>
      </c>
      <c r="H4" s="0" t="s">
        <v>197</v>
      </c>
      <c r="I4" s="371" t="n">
        <v>8</v>
      </c>
    </row>
    <row r="5" customFormat="false" ht="15" hidden="false" customHeight="false" outlineLevel="0" collapsed="false">
      <c r="B5" s="368" t="s">
        <v>198</v>
      </c>
      <c r="C5" s="368" t="n">
        <v>42</v>
      </c>
      <c r="D5" s="369" t="n">
        <v>3.78</v>
      </c>
      <c r="H5" s="0" t="s">
        <v>101</v>
      </c>
      <c r="I5" s="371" t="n">
        <v>13</v>
      </c>
    </row>
    <row r="6" customFormat="false" ht="15" hidden="false" customHeight="false" outlineLevel="0" collapsed="false">
      <c r="B6" s="368" t="s">
        <v>199</v>
      </c>
      <c r="C6" s="368" t="n">
        <v>46</v>
      </c>
      <c r="D6" s="369" t="n">
        <v>4.14</v>
      </c>
    </row>
    <row r="7" customFormat="false" ht="15" hidden="false" customHeight="false" outlineLevel="0" collapsed="false">
      <c r="B7" s="368" t="s">
        <v>200</v>
      </c>
      <c r="C7" s="368" t="n">
        <v>42</v>
      </c>
      <c r="D7" s="369" t="n">
        <v>3.78</v>
      </c>
    </row>
    <row r="8" customFormat="false" ht="15" hidden="false" customHeight="false" outlineLevel="0" collapsed="false">
      <c r="B8" s="368" t="s">
        <v>201</v>
      </c>
      <c r="C8" s="368" t="n">
        <v>42</v>
      </c>
      <c r="D8" s="369" t="n">
        <v>3.78</v>
      </c>
    </row>
    <row r="9" customFormat="false" ht="15" hidden="false" customHeight="false" outlineLevel="0" collapsed="false">
      <c r="B9" s="368" t="s">
        <v>202</v>
      </c>
      <c r="C9" s="368" t="n">
        <v>57</v>
      </c>
      <c r="D9" s="369" t="n">
        <v>5.13</v>
      </c>
    </row>
    <row r="10" customFormat="false" ht="15" hidden="false" customHeight="false" outlineLevel="0" collapsed="false">
      <c r="B10" s="368" t="s">
        <v>203</v>
      </c>
      <c r="C10" s="368" t="n">
        <v>53</v>
      </c>
      <c r="D10" s="369" t="n">
        <v>4.77</v>
      </c>
    </row>
    <row r="11" customFormat="false" ht="15" hidden="false" customHeight="false" outlineLevel="0" collapsed="false">
      <c r="B11" s="368" t="s">
        <v>204</v>
      </c>
      <c r="C11" s="368" t="n">
        <v>55</v>
      </c>
      <c r="D11" s="369" t="n">
        <v>4.95</v>
      </c>
    </row>
    <row r="12" customFormat="false" ht="15" hidden="false" customHeight="false" outlineLevel="0" collapsed="false">
      <c r="B12" s="368" t="s">
        <v>205</v>
      </c>
      <c r="C12" s="368" t="n">
        <v>42</v>
      </c>
      <c r="D12" s="369" t="n">
        <v>3.78</v>
      </c>
      <c r="H12" s="0" t="s">
        <v>206</v>
      </c>
      <c r="I12" s="371" t="n">
        <v>38.22</v>
      </c>
    </row>
    <row r="13" customFormat="false" ht="15" hidden="false" customHeight="false" outlineLevel="0" collapsed="false">
      <c r="B13" s="368" t="s">
        <v>207</v>
      </c>
      <c r="C13" s="368" t="n">
        <v>63</v>
      </c>
      <c r="D13" s="369" t="n">
        <v>5.67</v>
      </c>
    </row>
    <row r="14" customFormat="false" ht="15" hidden="false" customHeight="false" outlineLevel="0" collapsed="false">
      <c r="B14" s="368" t="s">
        <v>208</v>
      </c>
      <c r="C14" s="368" t="n">
        <v>45</v>
      </c>
      <c r="D14" s="369" t="n">
        <v>4.05</v>
      </c>
      <c r="H14" s="0" t="s">
        <v>209</v>
      </c>
      <c r="I14" s="371" t="n">
        <v>190</v>
      </c>
    </row>
    <row r="15" customFormat="false" ht="15" hidden="false" customHeight="false" outlineLevel="0" collapsed="false">
      <c r="B15" s="368" t="s">
        <v>210</v>
      </c>
      <c r="C15" s="368" t="n">
        <v>42</v>
      </c>
      <c r="D15" s="369" t="n">
        <v>3.78</v>
      </c>
    </row>
    <row r="16" customFormat="false" ht="15" hidden="false" customHeight="false" outlineLevel="0" collapsed="false">
      <c r="B16" s="368" t="s">
        <v>211</v>
      </c>
      <c r="C16" s="368" t="n">
        <v>55</v>
      </c>
      <c r="D16" s="369" t="n">
        <v>4.95</v>
      </c>
    </row>
    <row r="17" customFormat="false" ht="15" hidden="false" customHeight="false" outlineLevel="0" collapsed="false">
      <c r="B17" s="368" t="s">
        <v>212</v>
      </c>
      <c r="C17" s="368" t="n">
        <v>42</v>
      </c>
      <c r="D17" s="369" t="n">
        <v>3.78</v>
      </c>
    </row>
    <row r="18" customFormat="false" ht="15" hidden="false" customHeight="false" outlineLevel="0" collapsed="false">
      <c r="B18" s="368" t="s">
        <v>213</v>
      </c>
      <c r="C18" s="368" t="n">
        <v>55</v>
      </c>
      <c r="D18" s="369" t="n">
        <v>4.95</v>
      </c>
    </row>
    <row r="19" customFormat="false" ht="15" hidden="false" customHeight="false" outlineLevel="0" collapsed="false">
      <c r="B19" s="368" t="s">
        <v>214</v>
      </c>
      <c r="C19" s="368" t="n">
        <v>50</v>
      </c>
      <c r="D19" s="369" t="n">
        <v>4.5</v>
      </c>
    </row>
    <row r="20" customFormat="false" ht="15" hidden="false" customHeight="false" outlineLevel="0" collapsed="false">
      <c r="B20" s="368" t="s">
        <v>215</v>
      </c>
      <c r="C20" s="368" t="n">
        <v>63</v>
      </c>
      <c r="D20" s="369" t="n">
        <v>5.67</v>
      </c>
    </row>
    <row r="21" customFormat="false" ht="15" hidden="false" customHeight="false" outlineLevel="0" collapsed="false">
      <c r="B21" s="368" t="s">
        <v>216</v>
      </c>
      <c r="C21" s="368" t="n">
        <v>61</v>
      </c>
      <c r="D21" s="369" t="n">
        <v>5.49</v>
      </c>
    </row>
    <row r="22" customFormat="false" ht="15" hidden="false" customHeight="false" outlineLevel="0" collapsed="false">
      <c r="B22" s="368" t="s">
        <v>217</v>
      </c>
      <c r="C22" s="368" t="n">
        <v>42</v>
      </c>
      <c r="D22" s="369" t="n">
        <v>3.78</v>
      </c>
    </row>
    <row r="23" customFormat="false" ht="15" hidden="false" customHeight="false" outlineLevel="0" collapsed="false">
      <c r="B23" s="368" t="s">
        <v>218</v>
      </c>
      <c r="C23" s="368" t="n">
        <v>42</v>
      </c>
      <c r="D23" s="369" t="n">
        <v>3.78</v>
      </c>
    </row>
    <row r="24" customFormat="false" ht="15" hidden="false" customHeight="false" outlineLevel="0" collapsed="false">
      <c r="B24" s="368" t="s">
        <v>219</v>
      </c>
      <c r="C24" s="368" t="n">
        <v>42</v>
      </c>
      <c r="D24" s="369" t="n">
        <v>3.78</v>
      </c>
    </row>
    <row r="25" customFormat="false" ht="15" hidden="false" customHeight="false" outlineLevel="0" collapsed="false">
      <c r="B25" s="368" t="s">
        <v>220</v>
      </c>
      <c r="C25" s="368" t="n">
        <v>42</v>
      </c>
      <c r="D25" s="369" t="n">
        <v>3.78</v>
      </c>
    </row>
    <row r="26" customFormat="false" ht="15" hidden="false" customHeight="false" outlineLevel="0" collapsed="false">
      <c r="B26" s="368" t="s">
        <v>221</v>
      </c>
      <c r="C26" s="368" t="n">
        <v>63</v>
      </c>
      <c r="D26" s="369" t="n">
        <v>5.67</v>
      </c>
    </row>
    <row r="27" customFormat="false" ht="15.75" hidden="false" customHeight="false" outlineLevel="0" collapsed="false">
      <c r="B27" s="372"/>
      <c r="C27" s="373"/>
      <c r="D27" s="373"/>
      <c r="E27" s="374"/>
    </row>
    <row r="28" customFormat="false" ht="15.75" hidden="false" customHeight="false" outlineLevel="0" collapsed="false">
      <c r="B28" s="372"/>
      <c r="C28" s="373"/>
      <c r="D28" s="373"/>
      <c r="E28" s="374"/>
    </row>
    <row r="29" customFormat="false" ht="15.75" hidden="false" customHeight="false" outlineLevel="0" collapsed="false">
      <c r="B29" s="372"/>
      <c r="C29" s="373"/>
      <c r="D29" s="373"/>
      <c r="E29" s="374"/>
    </row>
    <row r="32" customFormat="false" ht="15" hidden="false" customHeight="false" outlineLevel="0" collapsed="false">
      <c r="A32" s="0" t="s">
        <v>222</v>
      </c>
    </row>
  </sheetData>
  <sheetProtection algorithmName="SHA-512" hashValue="PYGMI+9j7iT4f7jxx3gUW9MeBl/7xJrnhh0U/0UciHjAutprwaAueenkpqy6bUdc51tY2jveSlWiJm0zuAdvhQ==" saltValue="dG2aK4OOb/Vpw2xiLoaS3A==" spinCount="100000" sheet="true" objects="true" scenarios="true"/>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33</TotalTime>
  <Application>LibreOffice/6.1.5.2$Windows_x86 LibreOffice_project/90f8dcf33c87b3705e78202e3df5142b201bd805</Application>
  <Company>Govern de les Illes Balears</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2010-05-11T06:52:11Z</dcterms:created>
  <dc:creator>Alejandro Godoy Moya</dc:creator>
  <dc:description/>
  <dc:language>es-ES</dc:language>
  <cp:lastModifiedBy/>
  <cp:lastPrinted>2022-06-09T12:28:06Z</cp:lastPrinted>
  <dcterms:modified xsi:type="dcterms:W3CDTF">2023-06-08T10:39:48Z</dcterms:modified>
  <cp:revision>10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Govern de les Illes Balears</vt:lpwstr>
  </property>
  <property fmtid="{D5CDD505-2E9C-101B-9397-08002B2CF9AE}" pid="4" name="DocSecurity">
    <vt:i4>0</vt:i4>
  </property>
  <property fmtid="{D5CDD505-2E9C-101B-9397-08002B2CF9AE}" pid="5" name="HyperlinksChanged">
    <vt:bool>0</vt:bool>
  </property>
  <property fmtid="{D5CDD505-2E9C-101B-9397-08002B2CF9AE}" pid="6" name="LinksUpToDate">
    <vt:bool>0</vt:bool>
  </property>
  <property fmtid="{D5CDD505-2E9C-101B-9397-08002B2CF9AE}" pid="7" name="ScaleCrop">
    <vt:bool>0</vt:bool>
  </property>
  <property fmtid="{D5CDD505-2E9C-101B-9397-08002B2CF9AE}" pid="8" name="ShareDoc">
    <vt:bool>0</vt:bool>
  </property>
</Properties>
</file>