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62" i="1"/>
  <c r="I62" s="1"/>
  <c r="C64"/>
  <c r="G48"/>
  <c r="I48" s="1"/>
  <c r="G49"/>
  <c r="I49" s="1"/>
  <c r="G50"/>
  <c r="I50" s="1"/>
  <c r="G51"/>
  <c r="I51" s="1"/>
  <c r="G52"/>
  <c r="I52" s="1"/>
  <c r="G53"/>
  <c r="I53" s="1"/>
  <c r="G54"/>
  <c r="I54" s="1"/>
  <c r="G55"/>
  <c r="I55" s="1"/>
  <c r="G56"/>
  <c r="I56" s="1"/>
  <c r="G57"/>
  <c r="I57" s="1"/>
  <c r="G58"/>
  <c r="I58" s="1"/>
  <c r="G59"/>
  <c r="I59" s="1"/>
  <c r="G60"/>
  <c r="I60" s="1"/>
  <c r="G47"/>
  <c r="I47" s="1"/>
  <c r="D63"/>
  <c r="B61"/>
  <c r="G61" s="1"/>
  <c r="I61" s="1"/>
  <c r="B63"/>
  <c r="I63" l="1"/>
  <c r="G63"/>
  <c r="E42" l="1"/>
  <c r="E39"/>
  <c r="E38" s="1"/>
  <c r="H41"/>
  <c r="F41"/>
  <c r="E41"/>
  <c r="D41"/>
  <c r="C41"/>
  <c r="B41"/>
  <c r="C38"/>
  <c r="C43" s="1"/>
  <c r="D38"/>
  <c r="D43" s="1"/>
  <c r="F38"/>
  <c r="H38"/>
  <c r="H43" s="1"/>
  <c r="E35"/>
  <c r="E32"/>
  <c r="E31" s="1"/>
  <c r="H34"/>
  <c r="F34"/>
  <c r="E34"/>
  <c r="D34"/>
  <c r="C34"/>
  <c r="B34"/>
  <c r="C31"/>
  <c r="C36" s="1"/>
  <c r="D31"/>
  <c r="D36" s="1"/>
  <c r="F31"/>
  <c r="F36" s="1"/>
  <c r="H31"/>
  <c r="H36" s="1"/>
  <c r="E27"/>
  <c r="E26"/>
  <c r="E22"/>
  <c r="H25"/>
  <c r="F25"/>
  <c r="E25"/>
  <c r="D25"/>
  <c r="C25"/>
  <c r="B25"/>
  <c r="C21"/>
  <c r="C28" s="1"/>
  <c r="D21"/>
  <c r="D28" s="1"/>
  <c r="E21"/>
  <c r="F21"/>
  <c r="F28" s="1"/>
  <c r="H21"/>
  <c r="H28" s="1"/>
  <c r="C13"/>
  <c r="D13"/>
  <c r="F13"/>
  <c r="H13"/>
  <c r="E18"/>
  <c r="E17"/>
  <c r="E16"/>
  <c r="E15"/>
  <c r="E14"/>
  <c r="E8"/>
  <c r="E9"/>
  <c r="E11"/>
  <c r="E7"/>
  <c r="C6"/>
  <c r="C19" s="1"/>
  <c r="C29" s="1"/>
  <c r="D6"/>
  <c r="F6"/>
  <c r="F19" s="1"/>
  <c r="H6"/>
  <c r="F43" l="1"/>
  <c r="C44"/>
  <c r="D19"/>
  <c r="E13"/>
  <c r="E43"/>
  <c r="E36"/>
  <c r="F29"/>
  <c r="E28"/>
  <c r="D29"/>
  <c r="D64" s="1"/>
  <c r="E6"/>
  <c r="H19"/>
  <c r="G42"/>
  <c r="G39"/>
  <c r="G35"/>
  <c r="G32"/>
  <c r="G27"/>
  <c r="G26"/>
  <c r="G23"/>
  <c r="G22"/>
  <c r="G17"/>
  <c r="G16"/>
  <c r="G15"/>
  <c r="G14"/>
  <c r="G8"/>
  <c r="G9"/>
  <c r="G10"/>
  <c r="G11"/>
  <c r="G7"/>
  <c r="B38"/>
  <c r="B43" s="1"/>
  <c r="B31"/>
  <c r="B36" s="1"/>
  <c r="B21"/>
  <c r="B28" s="1"/>
  <c r="B13"/>
  <c r="B6"/>
  <c r="G13" l="1"/>
  <c r="I16"/>
  <c r="G25"/>
  <c r="D44"/>
  <c r="G34"/>
  <c r="G41"/>
  <c r="F44"/>
  <c r="G21"/>
  <c r="E19"/>
  <c r="H29"/>
  <c r="I39"/>
  <c r="I38" s="1"/>
  <c r="G38"/>
  <c r="G31"/>
  <c r="I32"/>
  <c r="I31" s="1"/>
  <c r="I7"/>
  <c r="G6"/>
  <c r="G19" s="1"/>
  <c r="I42"/>
  <c r="I35"/>
  <c r="I26"/>
  <c r="I27"/>
  <c r="I22"/>
  <c r="I23"/>
  <c r="I14"/>
  <c r="I17"/>
  <c r="I10"/>
  <c r="I8"/>
  <c r="I11"/>
  <c r="I9"/>
  <c r="B19"/>
  <c r="B29" s="1"/>
  <c r="B64" s="1"/>
  <c r="I15"/>
  <c r="B44" l="1"/>
  <c r="G43"/>
  <c r="G36"/>
  <c r="I13"/>
  <c r="G28"/>
  <c r="G29" s="1"/>
  <c r="G64" s="1"/>
  <c r="E29"/>
  <c r="H44"/>
  <c r="I41"/>
  <c r="I43" s="1"/>
  <c r="I34"/>
  <c r="I36" s="1"/>
  <c r="I25"/>
  <c r="I21"/>
  <c r="I6"/>
  <c r="G44" l="1"/>
  <c r="I28"/>
  <c r="E44"/>
  <c r="I19"/>
  <c r="I29" l="1"/>
  <c r="I64" s="1"/>
  <c r="I44" l="1"/>
</calcChain>
</file>

<file path=xl/sharedStrings.xml><?xml version="1.0" encoding="utf-8"?>
<sst xmlns="http://schemas.openxmlformats.org/spreadsheetml/2006/main" count="71" uniqueCount="60">
  <si>
    <t>ESTRUCTURA ECONÒMICA</t>
  </si>
  <si>
    <t>SUBSECTORS, TRANSFERÈNCIES INTERNES, HOMOGENEITZACIONS I PRESSUPOST CONSOLIDAT</t>
  </si>
  <si>
    <t>AGIB</t>
  </si>
  <si>
    <t>ATIB</t>
  </si>
  <si>
    <t>SSIB</t>
  </si>
  <si>
    <t>Total</t>
  </si>
  <si>
    <t>TTII</t>
  </si>
  <si>
    <t>Consolidat</t>
  </si>
  <si>
    <t>Ajusts hom.</t>
  </si>
  <si>
    <t>Homogeneitzat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</si>
  <si>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</si>
  <si>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</si>
  <si>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</si>
  <si>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</si>
  <si>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</si>
  <si>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</si>
  <si>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</si>
  <si>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</si>
  <si>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</si>
  <si>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</si>
  <si>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</si>
  <si>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</si>
  <si>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</si>
  <si>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</si>
  <si>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</si>
  <si>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</si>
  <si>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</si>
  <si>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</si>
  <si>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</si>
  <si>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</si>
  <si>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</si>
  <si>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</si>
  <si>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</si>
  <si>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</si>
  <si>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</si>
  <si>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</si>
  <si>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</si>
  <si>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AJUSTS</t>
  </si>
  <si>
    <t>A.01. Recaptació incerta</t>
  </si>
  <si>
    <t>A.02. BAC impost SFI/FS/FG</t>
  </si>
  <si>
    <t>A.03. Interessos deute /préstecs</t>
  </si>
  <si>
    <t>A.04. Inv. mod. abonament total preu</t>
  </si>
  <si>
    <t>A.05. Inv. realitzades per compta CA</t>
  </si>
  <si>
    <t>A.06. Consolidació transferències AAPP</t>
  </si>
  <si>
    <t>A.07. Venda d'accions</t>
  </si>
  <si>
    <t>A.08. Dividends/participació beneficis</t>
  </si>
  <si>
    <t>A.09. Fons UE</t>
  </si>
  <si>
    <t>A.10. Operacions permuta financera</t>
  </si>
  <si>
    <t>A.11. Execució/reintegrament avals</t>
  </si>
  <si>
    <t>A.12. Aportacions capital a EE.PP.</t>
  </si>
  <si>
    <t>A.13. Assump./cancel·lacio deutes EEPP</t>
  </si>
  <si>
    <t>A.14. Despeses pendents aplicar (409)</t>
  </si>
  <si>
    <t>A.15. Altres unitats considerades AAPP</t>
  </si>
  <si>
    <t>PP.GG. CAIB 2012. PRESSUPOST CONSOLIDAT</t>
  </si>
  <si>
    <t>A.16. Altres ajusts</t>
  </si>
  <si>
    <t>TOTAL AJUSTS COMPTABILITAT NACIONAL</t>
  </si>
  <si>
    <t>CAP/NEC DE FINANÇAMENT OBJETIU ESTABILITAT PRESSU.</t>
  </si>
  <si>
    <t>% PIB regional</t>
  </si>
  <si>
    <t>PIB regional estimat (milers d'euros)</t>
  </si>
  <si>
    <t>CAP/NEC DE FINANÇAMENT (incloses liquidacions negatives SF)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</si>
</sst>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 style="double">
        <color theme="8" tint="-0.249977111117893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4" fontId="2" fillId="3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indent="1"/>
    </xf>
    <xf numFmtId="4" fontId="4" fillId="4" borderId="4" xfId="0" applyNumberFormat="1" applyFont="1" applyFill="1" applyBorder="1"/>
    <xf numFmtId="0" fontId="4" fillId="0" borderId="5" xfId="0" applyFont="1" applyBorder="1" applyAlignment="1">
      <alignment horizontal="left" indent="2"/>
    </xf>
    <xf numFmtId="4" fontId="4" fillId="0" borderId="2" xfId="0" applyNumberFormat="1" applyFont="1" applyBorder="1"/>
    <xf numFmtId="4" fontId="4" fillId="0" borderId="5" xfId="0" applyNumberFormat="1" applyFont="1" applyBorder="1"/>
    <xf numFmtId="0" fontId="4" fillId="5" borderId="6" xfId="0" applyFont="1" applyFill="1" applyBorder="1" applyAlignment="1">
      <alignment horizontal="left" inden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horizontal="left"/>
    </xf>
    <xf numFmtId="4" fontId="5" fillId="0" borderId="7" xfId="0" applyNumberFormat="1" applyFont="1" applyBorder="1"/>
    <xf numFmtId="0" fontId="4" fillId="0" borderId="0" xfId="0" applyFont="1"/>
    <xf numFmtId="0" fontId="5" fillId="6" borderId="3" xfId="0" applyFont="1" applyFill="1" applyBorder="1" applyAlignment="1">
      <alignment horizontal="left"/>
    </xf>
    <xf numFmtId="4" fontId="5" fillId="6" borderId="3" xfId="0" applyNumberFormat="1" applyFont="1" applyFill="1" applyBorder="1"/>
    <xf numFmtId="0" fontId="4" fillId="0" borderId="0" xfId="0" applyFont="1" applyBorder="1" applyAlignment="1">
      <alignment horizontal="left" indent="2"/>
    </xf>
    <xf numFmtId="4" fontId="4" fillId="0" borderId="0" xfId="0" applyNumberFormat="1" applyFont="1" applyBorder="1"/>
    <xf numFmtId="0" fontId="5" fillId="7" borderId="8" xfId="0" applyFont="1" applyFill="1" applyBorder="1" applyAlignment="1">
      <alignment horizontal="left"/>
    </xf>
    <xf numFmtId="4" fontId="5" fillId="7" borderId="8" xfId="0" applyNumberFormat="1" applyFont="1" applyFill="1" applyBorder="1"/>
    <xf numFmtId="0" fontId="5" fillId="7" borderId="9" xfId="0" applyFont="1" applyFill="1" applyBorder="1"/>
    <xf numFmtId="4" fontId="5" fillId="7" borderId="9" xfId="0" applyNumberFormat="1" applyFont="1" applyFill="1" applyBorder="1"/>
    <xf numFmtId="0" fontId="5" fillId="7" borderId="10" xfId="0" applyFont="1" applyFill="1" applyBorder="1"/>
    <xf numFmtId="10" fontId="5" fillId="7" borderId="1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Zeros="0" tabSelected="1" zoomScale="90" zoomScaleNormal="90" workbookViewId="0">
      <selection activeCell="A2" sqref="A2:A3"/>
    </sheetView>
  </sheetViews>
  <sheetFormatPr baseColWidth="10" defaultRowHeight="12.75"/>
  <cols>
    <col min="1" max="1" width="52.42578125" style="14" bestFit="1" customWidth="1"/>
    <col min="2" max="4" width="14.7109375" style="14" customWidth="1"/>
    <col min="5" max="5" width="14.7109375" style="14" hidden="1" customWidth="1"/>
    <col min="6" max="9" width="14.7109375" style="14" customWidth="1"/>
    <col min="10" max="16384" width="11.42578125" style="14"/>
  </cols>
  <sheetData>
    <row r="1" spans="1:9">
      <c r="A1" s="25" t="s">
        <v>53</v>
      </c>
      <c r="B1" s="25"/>
      <c r="C1" s="25"/>
      <c r="D1" s="25"/>
      <c r="E1" s="25"/>
      <c r="F1" s="25"/>
      <c r="G1" s="25"/>
      <c r="H1" s="25"/>
      <c r="I1" s="25"/>
    </row>
    <row r="2" spans="1:9">
      <c r="A2" s="26" t="s">
        <v>0</v>
      </c>
      <c r="B2" s="25" t="s">
        <v>1</v>
      </c>
      <c r="C2" s="25"/>
      <c r="D2" s="25"/>
      <c r="E2" s="25"/>
      <c r="F2" s="25"/>
      <c r="G2" s="25"/>
      <c r="H2" s="25"/>
      <c r="I2" s="25"/>
    </row>
    <row r="3" spans="1:9">
      <c r="A3" s="26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 s="2" t="s">
        <v>10</v>
      </c>
      <c r="B4" s="3"/>
      <c r="C4" s="3"/>
      <c r="D4" s="3"/>
      <c r="E4" s="3"/>
      <c r="F4" s="3"/>
      <c r="G4" s="3"/>
      <c r="H4" s="3"/>
      <c r="I4" s="3"/>
    </row>
    <row r="5" spans="1:9">
      <c r="A5" s="4" t="s">
        <v>11</v>
      </c>
      <c r="B5" s="4"/>
      <c r="C5" s="4"/>
      <c r="D5" s="4"/>
      <c r="E5" s="4"/>
      <c r="F5" s="4"/>
      <c r="G5" s="4"/>
      <c r="H5" s="4"/>
      <c r="I5" s="4"/>
    </row>
    <row r="6" spans="1:9">
      <c r="A6" s="5" t="s">
        <v>12</v>
      </c>
      <c r="B6" s="6">
        <f>SUM(B7:B11)</f>
        <v>3906168408.5399995</v>
      </c>
      <c r="C6" s="6">
        <f t="shared" ref="C6:I6" si="0">SUM(C7:C11)</f>
        <v>9499275.4500000011</v>
      </c>
      <c r="D6" s="6">
        <f t="shared" si="0"/>
        <v>1738405857.3600001</v>
      </c>
      <c r="E6" s="6">
        <f t="shared" si="0"/>
        <v>5654073541.3500004</v>
      </c>
      <c r="F6" s="6">
        <f t="shared" si="0"/>
        <v>1733512584.2</v>
      </c>
      <c r="G6" s="6">
        <f t="shared" si="0"/>
        <v>3920560957.1499996</v>
      </c>
      <c r="H6" s="6">
        <f t="shared" si="0"/>
        <v>-1318993050.47</v>
      </c>
      <c r="I6" s="6">
        <f t="shared" si="0"/>
        <v>2601567906.6799998</v>
      </c>
    </row>
    <row r="7" spans="1:9">
      <c r="A7" s="7" t="s">
        <v>13</v>
      </c>
      <c r="B7" s="8">
        <v>1095649716.5700002</v>
      </c>
      <c r="C7" s="8"/>
      <c r="D7" s="8"/>
      <c r="E7" s="8">
        <f>SUM(B7:D7)</f>
        <v>1095649716.5700002</v>
      </c>
      <c r="F7" s="9"/>
      <c r="G7" s="9">
        <f>E7-F7</f>
        <v>1095649716.5700002</v>
      </c>
      <c r="H7" s="9"/>
      <c r="I7" s="9">
        <f>G7+H7</f>
        <v>1095649716.5700002</v>
      </c>
    </row>
    <row r="8" spans="1:9">
      <c r="A8" s="7" t="s">
        <v>14</v>
      </c>
      <c r="B8" s="9">
        <v>2190256011.6399994</v>
      </c>
      <c r="C8" s="9"/>
      <c r="D8" s="9"/>
      <c r="E8" s="8">
        <f t="shared" ref="E8:E11" si="1">SUM(B8:D8)</f>
        <v>2190256011.6399994</v>
      </c>
      <c r="F8" s="9"/>
      <c r="G8" s="9">
        <f t="shared" ref="G8:G11" si="2">E8-F8</f>
        <v>2190256011.6399994</v>
      </c>
      <c r="H8" s="9">
        <v>37283880</v>
      </c>
      <c r="I8" s="9">
        <f t="shared" ref="I8:I11" si="3">G8+H8</f>
        <v>2227539891.6399994</v>
      </c>
    </row>
    <row r="9" spans="1:9">
      <c r="A9" s="7" t="s">
        <v>15</v>
      </c>
      <c r="B9" s="9">
        <v>82147638.099999994</v>
      </c>
      <c r="C9" s="9">
        <v>22939.989999999998</v>
      </c>
      <c r="D9" s="9">
        <v>13930113.189999999</v>
      </c>
      <c r="E9" s="8">
        <f t="shared" si="1"/>
        <v>96100691.279999986</v>
      </c>
      <c r="F9" s="9"/>
      <c r="G9" s="9">
        <f t="shared" si="2"/>
        <v>96100691.279999986</v>
      </c>
      <c r="H9" s="9"/>
      <c r="I9" s="9">
        <f t="shared" si="3"/>
        <v>96100691.279999986</v>
      </c>
    </row>
    <row r="10" spans="1:9">
      <c r="A10" s="7" t="s">
        <v>16</v>
      </c>
      <c r="B10" s="9">
        <v>537941633.7299999</v>
      </c>
      <c r="C10" s="9">
        <v>9463120</v>
      </c>
      <c r="D10" s="9">
        <v>1724307938.21</v>
      </c>
      <c r="E10" s="8">
        <v>2271712691.9400001</v>
      </c>
      <c r="F10" s="8">
        <v>1733512584.2</v>
      </c>
      <c r="G10" s="9">
        <f t="shared" si="2"/>
        <v>538200107.74000001</v>
      </c>
      <c r="H10" s="9">
        <v>-1356276930.47</v>
      </c>
      <c r="I10" s="9">
        <f t="shared" si="3"/>
        <v>-818076822.73000002</v>
      </c>
    </row>
    <row r="11" spans="1:9">
      <c r="A11" s="7" t="s">
        <v>17</v>
      </c>
      <c r="B11" s="9">
        <v>173408.5</v>
      </c>
      <c r="C11" s="9">
        <v>13215.46</v>
      </c>
      <c r="D11" s="9">
        <v>167805.96</v>
      </c>
      <c r="E11" s="8">
        <f t="shared" si="1"/>
        <v>354429.92</v>
      </c>
      <c r="F11" s="9"/>
      <c r="G11" s="9">
        <f t="shared" si="2"/>
        <v>354429.92</v>
      </c>
      <c r="H11" s="9"/>
      <c r="I11" s="9">
        <f t="shared" si="3"/>
        <v>354429.92</v>
      </c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5" t="s">
        <v>18</v>
      </c>
      <c r="B13" s="6">
        <f>SUM(B14:B18)</f>
        <v>4586957330.6899977</v>
      </c>
      <c r="C13" s="6">
        <f t="shared" ref="C13:I13" si="4">SUM(C14:C18)</f>
        <v>8440282.4699999988</v>
      </c>
      <c r="D13" s="6">
        <f t="shared" si="4"/>
        <v>1648358560.8300002</v>
      </c>
      <c r="E13" s="6">
        <f t="shared" si="4"/>
        <v>6243756173.9899979</v>
      </c>
      <c r="F13" s="6">
        <f t="shared" si="4"/>
        <v>1733512584.1999998</v>
      </c>
      <c r="G13" s="6">
        <f t="shared" si="4"/>
        <v>4510243589.7899981</v>
      </c>
      <c r="H13" s="6">
        <f t="shared" si="4"/>
        <v>-1318993050.47</v>
      </c>
      <c r="I13" s="6">
        <f t="shared" si="4"/>
        <v>3191250539.3199978</v>
      </c>
    </row>
    <row r="14" spans="1:9">
      <c r="A14" s="7" t="s">
        <v>19</v>
      </c>
      <c r="B14" s="8">
        <v>583394780.60999966</v>
      </c>
      <c r="C14" s="8">
        <v>4972681.7699999996</v>
      </c>
      <c r="D14" s="8">
        <v>426613233.59000015</v>
      </c>
      <c r="E14" s="8">
        <f>SUM(B14:D14)</f>
        <v>1014980695.9699998</v>
      </c>
      <c r="F14" s="9"/>
      <c r="G14" s="9">
        <f>E14-F14</f>
        <v>1014980695.9699998</v>
      </c>
      <c r="H14" s="9"/>
      <c r="I14" s="9">
        <f t="shared" ref="I14:I17" si="5">G14+H14</f>
        <v>1014980695.9699998</v>
      </c>
    </row>
    <row r="15" spans="1:9">
      <c r="A15" s="7" t="s">
        <v>20</v>
      </c>
      <c r="B15" s="9">
        <v>78286080.870000005</v>
      </c>
      <c r="C15" s="9">
        <v>2060881.58</v>
      </c>
      <c r="D15" s="9">
        <v>807128335.25999999</v>
      </c>
      <c r="E15" s="8">
        <f t="shared" ref="E15:E18" si="6">SUM(B15:D15)</f>
        <v>887475297.71000004</v>
      </c>
      <c r="F15" s="9"/>
      <c r="G15" s="9">
        <f t="shared" ref="G15:G17" si="7">E15-F15</f>
        <v>887475297.71000004</v>
      </c>
      <c r="H15" s="9"/>
      <c r="I15" s="9">
        <f t="shared" si="5"/>
        <v>887475297.71000004</v>
      </c>
    </row>
    <row r="16" spans="1:9">
      <c r="A16" s="7" t="s">
        <v>21</v>
      </c>
      <c r="B16" s="9">
        <v>223778743.93000001</v>
      </c>
      <c r="C16" s="9">
        <v>1406719.12</v>
      </c>
      <c r="D16" s="9">
        <v>6856860.7800000012</v>
      </c>
      <c r="E16" s="8">
        <f t="shared" si="6"/>
        <v>232042323.83000001</v>
      </c>
      <c r="F16" s="8"/>
      <c r="G16" s="9">
        <f t="shared" si="7"/>
        <v>232042323.83000001</v>
      </c>
      <c r="H16" s="9"/>
      <c r="I16" s="9">
        <f t="shared" si="5"/>
        <v>232042323.83000001</v>
      </c>
    </row>
    <row r="17" spans="1:9">
      <c r="A17" s="7" t="s">
        <v>16</v>
      </c>
      <c r="B17" s="9">
        <v>3701497725.2799983</v>
      </c>
      <c r="C17" s="9"/>
      <c r="D17" s="9">
        <v>407760131.19999999</v>
      </c>
      <c r="E17" s="8">
        <f t="shared" si="6"/>
        <v>4109257856.4799981</v>
      </c>
      <c r="F17" s="8">
        <v>1733512584.1999998</v>
      </c>
      <c r="G17" s="9">
        <f t="shared" si="7"/>
        <v>2375745272.2799983</v>
      </c>
      <c r="H17" s="9">
        <v>-1318993050.47</v>
      </c>
      <c r="I17" s="9">
        <f t="shared" si="5"/>
        <v>1056752221.8099983</v>
      </c>
    </row>
    <row r="18" spans="1:9">
      <c r="A18" s="7" t="s">
        <v>22</v>
      </c>
      <c r="B18" s="9"/>
      <c r="C18" s="9"/>
      <c r="D18" s="9"/>
      <c r="E18" s="8">
        <f t="shared" si="6"/>
        <v>0</v>
      </c>
      <c r="F18" s="9"/>
      <c r="G18" s="9"/>
      <c r="H18" s="9"/>
      <c r="I18" s="9"/>
    </row>
    <row r="19" spans="1:9">
      <c r="A19" s="10" t="s">
        <v>23</v>
      </c>
      <c r="B19" s="11">
        <f>B6-B13</f>
        <v>-680788922.14999819</v>
      </c>
      <c r="C19" s="11">
        <f t="shared" ref="C19:I19" si="8">C6-C13</f>
        <v>1058992.9800000023</v>
      </c>
      <c r="D19" s="11">
        <f t="shared" si="8"/>
        <v>90047296.529999971</v>
      </c>
      <c r="E19" s="11">
        <f t="shared" si="8"/>
        <v>-589682632.63999748</v>
      </c>
      <c r="F19" s="11">
        <f t="shared" si="8"/>
        <v>0</v>
      </c>
      <c r="G19" s="11">
        <f t="shared" si="8"/>
        <v>-589682632.63999844</v>
      </c>
      <c r="H19" s="11">
        <f t="shared" si="8"/>
        <v>0</v>
      </c>
      <c r="I19" s="11">
        <f t="shared" si="8"/>
        <v>-589682632.63999796</v>
      </c>
    </row>
    <row r="20" spans="1:9">
      <c r="A20" s="4" t="s">
        <v>24</v>
      </c>
      <c r="B20" s="4"/>
      <c r="C20" s="4"/>
      <c r="D20" s="4"/>
      <c r="E20" s="4"/>
      <c r="F20" s="4"/>
      <c r="G20" s="4"/>
      <c r="H20" s="4"/>
      <c r="I20" s="4"/>
    </row>
    <row r="21" spans="1:9">
      <c r="A21" s="5" t="s">
        <v>12</v>
      </c>
      <c r="B21" s="6">
        <f>SUM(B22:B23)</f>
        <v>43848139.369999997</v>
      </c>
      <c r="C21" s="6">
        <f t="shared" ref="C21:I21" si="9">SUM(C22:C23)</f>
        <v>670904</v>
      </c>
      <c r="D21" s="6">
        <f t="shared" si="9"/>
        <v>26499101.52</v>
      </c>
      <c r="E21" s="6">
        <f t="shared" si="9"/>
        <v>71018144.890000001</v>
      </c>
      <c r="F21" s="6">
        <f t="shared" si="9"/>
        <v>26780417.219999999</v>
      </c>
      <c r="G21" s="6">
        <f t="shared" si="9"/>
        <v>44237727.670000002</v>
      </c>
      <c r="H21" s="6">
        <f t="shared" si="9"/>
        <v>0</v>
      </c>
      <c r="I21" s="6">
        <f t="shared" si="9"/>
        <v>44237727.670000002</v>
      </c>
    </row>
    <row r="22" spans="1:9">
      <c r="A22" s="7" t="s">
        <v>25</v>
      </c>
      <c r="B22" s="8">
        <v>1644555</v>
      </c>
      <c r="C22" s="8"/>
      <c r="D22" s="8"/>
      <c r="E22" s="8">
        <f t="shared" ref="E22" si="10">SUM(B22:D22)</f>
        <v>1644555</v>
      </c>
      <c r="F22" s="9"/>
      <c r="G22" s="9">
        <f t="shared" ref="G22:G23" si="11">E22-F22</f>
        <v>1644555</v>
      </c>
      <c r="H22" s="9"/>
      <c r="I22" s="9">
        <f t="shared" ref="I22:I23" si="12">G22+H22</f>
        <v>1644555</v>
      </c>
    </row>
    <row r="23" spans="1:9">
      <c r="A23" s="7" t="s">
        <v>26</v>
      </c>
      <c r="B23" s="9">
        <v>42203584.369999997</v>
      </c>
      <c r="C23" s="9">
        <v>670904</v>
      </c>
      <c r="D23" s="9">
        <v>26499101.52</v>
      </c>
      <c r="E23" s="8">
        <v>69373589.890000001</v>
      </c>
      <c r="F23" s="8">
        <v>26780417.219999999</v>
      </c>
      <c r="G23" s="9">
        <f t="shared" si="11"/>
        <v>42593172.670000002</v>
      </c>
      <c r="H23" s="9"/>
      <c r="I23" s="9">
        <f t="shared" si="12"/>
        <v>42593172.670000002</v>
      </c>
    </row>
    <row r="24" spans="1:9">
      <c r="A24" s="7"/>
      <c r="B24" s="9"/>
      <c r="C24" s="9"/>
      <c r="D24" s="9"/>
      <c r="E24" s="9"/>
      <c r="F24" s="9"/>
      <c r="G24" s="9"/>
      <c r="H24" s="9"/>
      <c r="I24" s="9"/>
    </row>
    <row r="25" spans="1:9">
      <c r="A25" s="5" t="s">
        <v>18</v>
      </c>
      <c r="B25" s="6">
        <f>SUM(B26:B27)</f>
        <v>390839986.07999992</v>
      </c>
      <c r="C25" s="6">
        <f t="shared" ref="C25" si="13">SUM(C26:C27)</f>
        <v>348872.93</v>
      </c>
      <c r="D25" s="6">
        <f t="shared" ref="D25" si="14">SUM(D26:D27)</f>
        <v>23720587.139999993</v>
      </c>
      <c r="E25" s="6">
        <f t="shared" ref="E25" si="15">SUM(E26:E27)</f>
        <v>414909446.14999998</v>
      </c>
      <c r="F25" s="6">
        <f t="shared" ref="F25" si="16">SUM(F26:F27)</f>
        <v>26780417.219999999</v>
      </c>
      <c r="G25" s="6">
        <f t="shared" ref="G25" si="17">SUM(G26:G27)</f>
        <v>388129028.92999995</v>
      </c>
      <c r="H25" s="6">
        <f t="shared" ref="H25" si="18">SUM(H26:H27)</f>
        <v>0</v>
      </c>
      <c r="I25" s="6">
        <f t="shared" ref="I25" si="19">SUM(I26:I27)</f>
        <v>388129028.92999995</v>
      </c>
    </row>
    <row r="26" spans="1:9">
      <c r="A26" s="7" t="s">
        <v>27</v>
      </c>
      <c r="B26" s="8">
        <v>103005998.24000002</v>
      </c>
      <c r="C26" s="8">
        <v>348872.93</v>
      </c>
      <c r="D26" s="8">
        <v>23414587.139999993</v>
      </c>
      <c r="E26" s="8">
        <f t="shared" ref="E26:E27" si="20">SUM(B26:D26)</f>
        <v>126769458.31000003</v>
      </c>
      <c r="F26" s="9"/>
      <c r="G26" s="9">
        <f>E26-F26</f>
        <v>126769458.31000003</v>
      </c>
      <c r="H26" s="9"/>
      <c r="I26" s="9">
        <f t="shared" ref="I26:I27" si="21">G26+H26</f>
        <v>126769458.31000003</v>
      </c>
    </row>
    <row r="27" spans="1:9">
      <c r="A27" s="7" t="s">
        <v>26</v>
      </c>
      <c r="B27" s="9">
        <v>287833987.83999991</v>
      </c>
      <c r="C27" s="9"/>
      <c r="D27" s="9">
        <v>306000</v>
      </c>
      <c r="E27" s="8">
        <f t="shared" si="20"/>
        <v>288139987.83999991</v>
      </c>
      <c r="F27" s="8">
        <v>26780417.219999999</v>
      </c>
      <c r="G27" s="9">
        <f>E27-F27</f>
        <v>261359570.61999992</v>
      </c>
      <c r="H27" s="9"/>
      <c r="I27" s="9">
        <f t="shared" si="21"/>
        <v>261359570.61999992</v>
      </c>
    </row>
    <row r="28" spans="1:9">
      <c r="A28" s="10" t="s">
        <v>28</v>
      </c>
      <c r="B28" s="11">
        <f>B21-B25</f>
        <v>-346991846.70999992</v>
      </c>
      <c r="C28" s="11">
        <f t="shared" ref="C28:I28" si="22">C21-C25</f>
        <v>322031.07</v>
      </c>
      <c r="D28" s="11">
        <f t="shared" si="22"/>
        <v>2778514.3800000064</v>
      </c>
      <c r="E28" s="11">
        <f t="shared" si="22"/>
        <v>-343891301.25999999</v>
      </c>
      <c r="F28" s="11">
        <f t="shared" si="22"/>
        <v>0</v>
      </c>
      <c r="G28" s="11">
        <f t="shared" si="22"/>
        <v>-343891301.25999993</v>
      </c>
      <c r="H28" s="11">
        <f t="shared" si="22"/>
        <v>0</v>
      </c>
      <c r="I28" s="11">
        <f t="shared" si="22"/>
        <v>-343891301.25999993</v>
      </c>
    </row>
    <row r="29" spans="1:9">
      <c r="A29" s="15" t="s">
        <v>29</v>
      </c>
      <c r="B29" s="16">
        <f>B19+B28</f>
        <v>-1027780768.8599981</v>
      </c>
      <c r="C29" s="16">
        <f t="shared" ref="C29:I29" si="23">C19+C28</f>
        <v>1381024.0500000024</v>
      </c>
      <c r="D29" s="16">
        <f t="shared" si="23"/>
        <v>92825810.909999982</v>
      </c>
      <c r="E29" s="16">
        <f t="shared" si="23"/>
        <v>-933573933.89999747</v>
      </c>
      <c r="F29" s="16">
        <f t="shared" si="23"/>
        <v>0</v>
      </c>
      <c r="G29" s="16">
        <f t="shared" si="23"/>
        <v>-933573933.89999843</v>
      </c>
      <c r="H29" s="16">
        <f t="shared" si="23"/>
        <v>0</v>
      </c>
      <c r="I29" s="16">
        <f t="shared" si="23"/>
        <v>-933573933.89999795</v>
      </c>
    </row>
    <row r="30" spans="1:9">
      <c r="A30" s="2" t="s">
        <v>30</v>
      </c>
      <c r="B30" s="3"/>
      <c r="C30" s="3"/>
      <c r="D30" s="3"/>
      <c r="E30" s="3"/>
      <c r="F30" s="3"/>
      <c r="G30" s="3"/>
      <c r="H30" s="3"/>
      <c r="I30" s="3"/>
    </row>
    <row r="31" spans="1:9">
      <c r="A31" s="5" t="s">
        <v>12</v>
      </c>
      <c r="B31" s="6">
        <f>SUM(B32)</f>
        <v>0</v>
      </c>
      <c r="C31" s="6">
        <f t="shared" ref="C31:I31" si="24">SUM(C32)</f>
        <v>0</v>
      </c>
      <c r="D31" s="6">
        <f t="shared" si="24"/>
        <v>0</v>
      </c>
      <c r="E31" s="6">
        <f t="shared" si="24"/>
        <v>0</v>
      </c>
      <c r="F31" s="6">
        <f t="shared" si="24"/>
        <v>0</v>
      </c>
      <c r="G31" s="6">
        <f t="shared" si="24"/>
        <v>0</v>
      </c>
      <c r="H31" s="6">
        <f t="shared" si="24"/>
        <v>0</v>
      </c>
      <c r="I31" s="6">
        <f t="shared" si="24"/>
        <v>0</v>
      </c>
    </row>
    <row r="32" spans="1:9">
      <c r="A32" s="7" t="s">
        <v>31</v>
      </c>
      <c r="B32" s="8">
        <v>0</v>
      </c>
      <c r="C32" s="8"/>
      <c r="D32" s="8"/>
      <c r="E32" s="8">
        <f t="shared" ref="E32" si="25">SUM(B32:D32)</f>
        <v>0</v>
      </c>
      <c r="F32" s="9"/>
      <c r="G32" s="9">
        <f>E32-F32</f>
        <v>0</v>
      </c>
      <c r="H32" s="9"/>
      <c r="I32" s="9">
        <f>G32+H32</f>
        <v>0</v>
      </c>
    </row>
    <row r="33" spans="1:9">
      <c r="A33" s="7"/>
      <c r="B33" s="9"/>
      <c r="C33" s="9"/>
      <c r="D33" s="9"/>
      <c r="E33" s="9"/>
      <c r="F33" s="9"/>
      <c r="G33" s="9"/>
      <c r="H33" s="9"/>
      <c r="I33" s="9"/>
    </row>
    <row r="34" spans="1:9">
      <c r="A34" s="5" t="s">
        <v>18</v>
      </c>
      <c r="B34" s="6">
        <f>SUM(B35)</f>
        <v>169625193.71999997</v>
      </c>
      <c r="C34" s="6">
        <f t="shared" ref="C34" si="26">SUM(C35)</f>
        <v>0</v>
      </c>
      <c r="D34" s="6">
        <f t="shared" ref="D34" si="27">SUM(D35)</f>
        <v>0</v>
      </c>
      <c r="E34" s="6">
        <f t="shared" ref="E34" si="28">SUM(E35)</f>
        <v>169625193.71999997</v>
      </c>
      <c r="F34" s="6">
        <f t="shared" ref="F34" si="29">SUM(F35)</f>
        <v>0</v>
      </c>
      <c r="G34" s="6">
        <f t="shared" ref="G34" si="30">SUM(G35)</f>
        <v>169625193.71999997</v>
      </c>
      <c r="H34" s="6">
        <f t="shared" ref="H34" si="31">SUM(H35)</f>
        <v>0</v>
      </c>
      <c r="I34" s="6">
        <f t="shared" ref="I34" si="32">SUM(I35)</f>
        <v>169625193.71999997</v>
      </c>
    </row>
    <row r="35" spans="1:9">
      <c r="A35" s="7" t="s">
        <v>31</v>
      </c>
      <c r="B35" s="8">
        <v>169625193.71999997</v>
      </c>
      <c r="C35" s="8"/>
      <c r="D35" s="8"/>
      <c r="E35" s="8">
        <f t="shared" ref="E35" si="33">SUM(B35:D35)</f>
        <v>169625193.71999997</v>
      </c>
      <c r="F35" s="9"/>
      <c r="G35" s="9">
        <f>E35-F35</f>
        <v>169625193.71999997</v>
      </c>
      <c r="H35" s="9"/>
      <c r="I35" s="9">
        <f>G35+H35</f>
        <v>169625193.71999997</v>
      </c>
    </row>
    <row r="36" spans="1:9">
      <c r="A36" s="15" t="s">
        <v>32</v>
      </c>
      <c r="B36" s="16">
        <f>B31-B34</f>
        <v>-169625193.71999997</v>
      </c>
      <c r="C36" s="16">
        <f t="shared" ref="C36:I36" si="34">C31-C34</f>
        <v>0</v>
      </c>
      <c r="D36" s="16">
        <f t="shared" si="34"/>
        <v>0</v>
      </c>
      <c r="E36" s="16">
        <f t="shared" si="34"/>
        <v>-169625193.71999997</v>
      </c>
      <c r="F36" s="16">
        <f t="shared" si="34"/>
        <v>0</v>
      </c>
      <c r="G36" s="16">
        <f t="shared" si="34"/>
        <v>-169625193.71999997</v>
      </c>
      <c r="H36" s="16">
        <f t="shared" si="34"/>
        <v>0</v>
      </c>
      <c r="I36" s="16">
        <f t="shared" si="34"/>
        <v>-169625193.71999997</v>
      </c>
    </row>
    <row r="37" spans="1:9">
      <c r="A37" s="2" t="s">
        <v>33</v>
      </c>
      <c r="B37" s="3"/>
      <c r="C37" s="3"/>
      <c r="D37" s="3"/>
      <c r="E37" s="3"/>
      <c r="F37" s="3"/>
      <c r="G37" s="3"/>
      <c r="H37" s="3"/>
      <c r="I37" s="3"/>
    </row>
    <row r="38" spans="1:9">
      <c r="A38" s="5" t="s">
        <v>12</v>
      </c>
      <c r="B38" s="6">
        <f>SUM(B39)</f>
        <v>1668784184.24</v>
      </c>
      <c r="C38" s="6">
        <f t="shared" ref="C38:I38" si="35">SUM(C39)</f>
        <v>0</v>
      </c>
      <c r="D38" s="6">
        <f t="shared" si="35"/>
        <v>0</v>
      </c>
      <c r="E38" s="6">
        <f t="shared" si="35"/>
        <v>1668784184.24</v>
      </c>
      <c r="F38" s="6">
        <f t="shared" si="35"/>
        <v>0</v>
      </c>
      <c r="G38" s="6">
        <f t="shared" si="35"/>
        <v>1668784184.24</v>
      </c>
      <c r="H38" s="6">
        <f t="shared" si="35"/>
        <v>0</v>
      </c>
      <c r="I38" s="6">
        <f t="shared" si="35"/>
        <v>1668784184.24</v>
      </c>
    </row>
    <row r="39" spans="1:9">
      <c r="A39" s="7" t="s">
        <v>34</v>
      </c>
      <c r="B39" s="8">
        <v>1668784184.24</v>
      </c>
      <c r="C39" s="8"/>
      <c r="D39" s="8"/>
      <c r="E39" s="8">
        <f t="shared" ref="E39" si="36">SUM(B39:D39)</f>
        <v>1668784184.24</v>
      </c>
      <c r="F39" s="9"/>
      <c r="G39" s="9">
        <f>E39-F39</f>
        <v>1668784184.24</v>
      </c>
      <c r="H39" s="9"/>
      <c r="I39" s="9">
        <f>G39+H39</f>
        <v>1668784184.24</v>
      </c>
    </row>
    <row r="40" spans="1:9">
      <c r="A40" s="7"/>
      <c r="B40" s="9"/>
      <c r="C40" s="9"/>
      <c r="D40" s="9"/>
      <c r="E40" s="9"/>
      <c r="F40" s="9"/>
      <c r="G40" s="9"/>
      <c r="H40" s="9"/>
      <c r="I40" s="9"/>
    </row>
    <row r="41" spans="1:9">
      <c r="A41" s="5" t="s">
        <v>18</v>
      </c>
      <c r="B41" s="6">
        <f>SUM(B42)</f>
        <v>480897863.32999998</v>
      </c>
      <c r="C41" s="6">
        <f t="shared" ref="C41" si="37">SUM(C42)</f>
        <v>0</v>
      </c>
      <c r="D41" s="6">
        <f t="shared" ref="D41" si="38">SUM(D42)</f>
        <v>1875000</v>
      </c>
      <c r="E41" s="6">
        <f t="shared" ref="E41" si="39">SUM(E42)</f>
        <v>482772863.32999998</v>
      </c>
      <c r="F41" s="6">
        <f t="shared" ref="F41" si="40">SUM(F42)</f>
        <v>0</v>
      </c>
      <c r="G41" s="6">
        <f t="shared" ref="G41" si="41">SUM(G42)</f>
        <v>482772863.32999998</v>
      </c>
      <c r="H41" s="6">
        <f t="shared" ref="H41" si="42">SUM(H42)</f>
        <v>0</v>
      </c>
      <c r="I41" s="6">
        <f t="shared" ref="I41" si="43">SUM(I42)</f>
        <v>482772863.32999998</v>
      </c>
    </row>
    <row r="42" spans="1:9">
      <c r="A42" s="7" t="s">
        <v>34</v>
      </c>
      <c r="B42" s="8">
        <v>480897863.32999998</v>
      </c>
      <c r="C42" s="8"/>
      <c r="D42" s="8">
        <v>1875000</v>
      </c>
      <c r="E42" s="8">
        <f t="shared" ref="E42" si="44">SUM(B42:D42)</f>
        <v>482772863.32999998</v>
      </c>
      <c r="F42" s="9"/>
      <c r="G42" s="9">
        <f>E42-F42</f>
        <v>482772863.32999998</v>
      </c>
      <c r="H42" s="9"/>
      <c r="I42" s="9">
        <f>G42+H42</f>
        <v>482772863.32999998</v>
      </c>
    </row>
    <row r="43" spans="1:9" ht="13.5" thickBot="1">
      <c r="A43" s="15" t="s">
        <v>35</v>
      </c>
      <c r="B43" s="16">
        <f>B38-B41</f>
        <v>1187886320.9100001</v>
      </c>
      <c r="C43" s="16">
        <f t="shared" ref="C43:I43" si="45">C38-C41</f>
        <v>0</v>
      </c>
      <c r="D43" s="16">
        <f t="shared" si="45"/>
        <v>-1875000</v>
      </c>
      <c r="E43" s="16">
        <f t="shared" si="45"/>
        <v>1186011320.9100001</v>
      </c>
      <c r="F43" s="16">
        <f t="shared" si="45"/>
        <v>0</v>
      </c>
      <c r="G43" s="16">
        <f t="shared" si="45"/>
        <v>1186011320.9100001</v>
      </c>
      <c r="H43" s="16">
        <f t="shared" si="45"/>
        <v>0</v>
      </c>
      <c r="I43" s="16">
        <f t="shared" si="45"/>
        <v>1186011320.9100001</v>
      </c>
    </row>
    <row r="44" spans="1:9" ht="13.5" thickTop="1">
      <c r="A44" s="12" t="s">
        <v>36</v>
      </c>
      <c r="B44" s="13">
        <f>B29+B36+B43</f>
        <v>-9519641.6699979305</v>
      </c>
      <c r="C44" s="13">
        <f t="shared" ref="C44:I44" si="46">C29+C36+C43</f>
        <v>1381024.0500000024</v>
      </c>
      <c r="D44" s="13">
        <f t="shared" si="46"/>
        <v>90950810.909999982</v>
      </c>
      <c r="E44" s="13">
        <f t="shared" si="46"/>
        <v>82812193.290002584</v>
      </c>
      <c r="F44" s="13">
        <f t="shared" si="46"/>
        <v>0</v>
      </c>
      <c r="G44" s="13">
        <f t="shared" si="46"/>
        <v>82812193.290001631</v>
      </c>
      <c r="H44" s="13">
        <f t="shared" si="46"/>
        <v>0</v>
      </c>
      <c r="I44" s="13">
        <f t="shared" si="46"/>
        <v>82812193.290002108</v>
      </c>
    </row>
    <row r="46" spans="1:9">
      <c r="A46" s="2" t="s">
        <v>37</v>
      </c>
      <c r="B46" s="3"/>
      <c r="C46" s="3"/>
      <c r="D46" s="3"/>
      <c r="E46" s="3"/>
      <c r="F46" s="3"/>
      <c r="G46" s="3"/>
      <c r="H46" s="3"/>
      <c r="I46" s="3"/>
    </row>
    <row r="47" spans="1:9">
      <c r="A47" s="7" t="s">
        <v>38</v>
      </c>
      <c r="B47" s="8">
        <v>-33000000</v>
      </c>
      <c r="C47" s="8"/>
      <c r="D47" s="8"/>
      <c r="E47" s="8"/>
      <c r="F47" s="9"/>
      <c r="G47" s="9">
        <f>D47+B47</f>
        <v>-33000000</v>
      </c>
      <c r="H47" s="9"/>
      <c r="I47" s="9">
        <f>G47</f>
        <v>-33000000</v>
      </c>
    </row>
    <row r="48" spans="1:9">
      <c r="A48" s="7" t="s">
        <v>39</v>
      </c>
      <c r="B48" s="8">
        <v>68000000</v>
      </c>
      <c r="C48" s="8"/>
      <c r="D48" s="8"/>
      <c r="E48" s="8"/>
      <c r="F48" s="9"/>
      <c r="G48" s="9">
        <f t="shared" ref="G48:G62" si="47">D48+B48</f>
        <v>68000000</v>
      </c>
      <c r="H48" s="9"/>
      <c r="I48" s="9">
        <f t="shared" ref="I48:I62" si="48">G48</f>
        <v>68000000</v>
      </c>
    </row>
    <row r="49" spans="1:9">
      <c r="A49" s="7" t="s">
        <v>40</v>
      </c>
      <c r="B49" s="8">
        <v>25000000</v>
      </c>
      <c r="C49" s="8"/>
      <c r="D49" s="8"/>
      <c r="E49" s="8"/>
      <c r="F49" s="9"/>
      <c r="G49" s="9">
        <f t="shared" si="47"/>
        <v>25000000</v>
      </c>
      <c r="H49" s="9"/>
      <c r="I49" s="9">
        <f t="shared" si="48"/>
        <v>25000000</v>
      </c>
    </row>
    <row r="50" spans="1:9">
      <c r="A50" s="7" t="s">
        <v>41</v>
      </c>
      <c r="B50" s="8"/>
      <c r="C50" s="8"/>
      <c r="D50" s="8"/>
      <c r="E50" s="8"/>
      <c r="F50" s="9"/>
      <c r="G50" s="9">
        <f t="shared" si="47"/>
        <v>0</v>
      </c>
      <c r="H50" s="9"/>
      <c r="I50" s="9">
        <f t="shared" si="48"/>
        <v>0</v>
      </c>
    </row>
    <row r="51" spans="1:9">
      <c r="A51" s="7" t="s">
        <v>42</v>
      </c>
      <c r="B51" s="8"/>
      <c r="C51" s="8"/>
      <c r="D51" s="8"/>
      <c r="E51" s="8"/>
      <c r="F51" s="9"/>
      <c r="G51" s="9">
        <f t="shared" si="47"/>
        <v>0</v>
      </c>
      <c r="H51" s="9"/>
      <c r="I51" s="9">
        <f t="shared" si="48"/>
        <v>0</v>
      </c>
    </row>
    <row r="52" spans="1:9">
      <c r="A52" s="7" t="s">
        <v>43</v>
      </c>
      <c r="B52" s="8">
        <v>-55000000</v>
      </c>
      <c r="C52" s="8"/>
      <c r="D52" s="8">
        <v>-3000000</v>
      </c>
      <c r="E52" s="8"/>
      <c r="F52" s="9"/>
      <c r="G52" s="9">
        <f t="shared" si="47"/>
        <v>-58000000</v>
      </c>
      <c r="H52" s="9"/>
      <c r="I52" s="9">
        <f t="shared" si="48"/>
        <v>-58000000</v>
      </c>
    </row>
    <row r="53" spans="1:9">
      <c r="A53" s="7" t="s">
        <v>44</v>
      </c>
      <c r="B53" s="8"/>
      <c r="C53" s="8"/>
      <c r="D53" s="8"/>
      <c r="E53" s="8"/>
      <c r="F53" s="9"/>
      <c r="G53" s="9">
        <f t="shared" si="47"/>
        <v>0</v>
      </c>
      <c r="H53" s="9"/>
      <c r="I53" s="9">
        <f t="shared" si="48"/>
        <v>0</v>
      </c>
    </row>
    <row r="54" spans="1:9">
      <c r="A54" s="7" t="s">
        <v>45</v>
      </c>
      <c r="B54" s="8"/>
      <c r="C54" s="8"/>
      <c r="D54" s="8"/>
      <c r="E54" s="8"/>
      <c r="F54" s="9"/>
      <c r="G54" s="9">
        <f t="shared" si="47"/>
        <v>0</v>
      </c>
      <c r="H54" s="9"/>
      <c r="I54" s="9">
        <f t="shared" si="48"/>
        <v>0</v>
      </c>
    </row>
    <row r="55" spans="1:9">
      <c r="A55" s="7" t="s">
        <v>46</v>
      </c>
      <c r="B55" s="8">
        <v>13000000</v>
      </c>
      <c r="C55" s="8"/>
      <c r="D55" s="8"/>
      <c r="E55" s="8"/>
      <c r="F55" s="9"/>
      <c r="G55" s="9">
        <f t="shared" si="47"/>
        <v>13000000</v>
      </c>
      <c r="H55" s="9"/>
      <c r="I55" s="9">
        <f t="shared" si="48"/>
        <v>13000000</v>
      </c>
    </row>
    <row r="56" spans="1:9">
      <c r="A56" s="7" t="s">
        <v>47</v>
      </c>
      <c r="B56" s="8"/>
      <c r="C56" s="8"/>
      <c r="D56" s="8"/>
      <c r="E56" s="8"/>
      <c r="F56" s="9"/>
      <c r="G56" s="9">
        <f t="shared" si="47"/>
        <v>0</v>
      </c>
      <c r="H56" s="9"/>
      <c r="I56" s="9">
        <f t="shared" si="48"/>
        <v>0</v>
      </c>
    </row>
    <row r="57" spans="1:9">
      <c r="A57" s="7" t="s">
        <v>48</v>
      </c>
      <c r="B57" s="8"/>
      <c r="C57" s="8"/>
      <c r="D57" s="8"/>
      <c r="E57" s="8"/>
      <c r="F57" s="9"/>
      <c r="G57" s="9">
        <f t="shared" si="47"/>
        <v>0</v>
      </c>
      <c r="H57" s="9"/>
      <c r="I57" s="9">
        <f t="shared" si="48"/>
        <v>0</v>
      </c>
    </row>
    <row r="58" spans="1:9">
      <c r="A58" s="7" t="s">
        <v>49</v>
      </c>
      <c r="B58" s="8">
        <v>-170000000</v>
      </c>
      <c r="C58" s="8"/>
      <c r="D58" s="8"/>
      <c r="E58" s="8"/>
      <c r="F58" s="9"/>
      <c r="G58" s="9">
        <f t="shared" si="47"/>
        <v>-170000000</v>
      </c>
      <c r="H58" s="9"/>
      <c r="I58" s="9">
        <f t="shared" si="48"/>
        <v>-170000000</v>
      </c>
    </row>
    <row r="59" spans="1:9">
      <c r="A59" s="7" t="s">
        <v>50</v>
      </c>
      <c r="B59" s="8"/>
      <c r="C59" s="8"/>
      <c r="D59" s="8"/>
      <c r="E59" s="8"/>
      <c r="F59" s="9"/>
      <c r="G59" s="9">
        <f t="shared" si="47"/>
        <v>0</v>
      </c>
      <c r="H59" s="9"/>
      <c r="I59" s="9">
        <f t="shared" si="48"/>
        <v>0</v>
      </c>
    </row>
    <row r="60" spans="1:9">
      <c r="A60" s="7" t="s">
        <v>51</v>
      </c>
      <c r="B60" s="8"/>
      <c r="C60" s="8"/>
      <c r="D60" s="8">
        <v>309000000</v>
      </c>
      <c r="E60" s="8"/>
      <c r="F60" s="9"/>
      <c r="G60" s="9">
        <f t="shared" si="47"/>
        <v>309000000</v>
      </c>
      <c r="I60" s="9">
        <f t="shared" si="48"/>
        <v>309000000</v>
      </c>
    </row>
    <row r="61" spans="1:9">
      <c r="A61" s="7" t="s">
        <v>52</v>
      </c>
      <c r="B61" s="8">
        <f>-4000000+179000000</f>
        <v>175000000</v>
      </c>
      <c r="C61" s="8"/>
      <c r="D61" s="8">
        <v>116000000</v>
      </c>
      <c r="E61" s="8"/>
      <c r="F61" s="9"/>
      <c r="G61" s="9">
        <f t="shared" si="47"/>
        <v>291000000</v>
      </c>
      <c r="I61" s="9">
        <f t="shared" si="48"/>
        <v>291000000</v>
      </c>
    </row>
    <row r="62" spans="1:9">
      <c r="A62" s="17" t="s">
        <v>54</v>
      </c>
      <c r="B62" s="18">
        <v>-37000000</v>
      </c>
      <c r="C62" s="18"/>
      <c r="D62" s="18">
        <v>10000000</v>
      </c>
      <c r="E62" s="18"/>
      <c r="F62" s="18"/>
      <c r="G62" s="9">
        <f t="shared" si="47"/>
        <v>-27000000</v>
      </c>
      <c r="I62" s="9">
        <f t="shared" si="48"/>
        <v>-27000000</v>
      </c>
    </row>
    <row r="63" spans="1:9">
      <c r="A63" s="19" t="s">
        <v>55</v>
      </c>
      <c r="B63" s="20">
        <f>SUM(B47:B62)</f>
        <v>-14000000</v>
      </c>
      <c r="C63" s="20"/>
      <c r="D63" s="20">
        <f>SUM(D47:D62)</f>
        <v>432000000</v>
      </c>
      <c r="E63" s="20"/>
      <c r="F63" s="20"/>
      <c r="G63" s="20">
        <f>SUM(G47:G62)</f>
        <v>418000000</v>
      </c>
      <c r="H63" s="20"/>
      <c r="I63" s="20">
        <f>SUM(I47:I62)</f>
        <v>418000000</v>
      </c>
    </row>
    <row r="64" spans="1:9">
      <c r="A64" s="21" t="s">
        <v>56</v>
      </c>
      <c r="B64" s="22">
        <f>B29+B63</f>
        <v>-1041780768.8599981</v>
      </c>
      <c r="C64" s="22">
        <f>C29+C63</f>
        <v>1381024.0500000024</v>
      </c>
      <c r="D64" s="22">
        <f>D29+D63</f>
        <v>524825810.90999997</v>
      </c>
      <c r="E64" s="22"/>
      <c r="F64" s="22"/>
      <c r="G64" s="22">
        <f>G29+G63</f>
        <v>-515573933.89999843</v>
      </c>
      <c r="H64" s="22"/>
      <c r="I64" s="22">
        <f>I29+I63</f>
        <v>-515573933.89999795</v>
      </c>
    </row>
    <row r="65" spans="1:9">
      <c r="A65" s="23" t="s">
        <v>57</v>
      </c>
      <c r="B65" s="23"/>
      <c r="C65" s="23"/>
      <c r="D65" s="23"/>
      <c r="E65" s="23"/>
      <c r="F65" s="23"/>
      <c r="G65" s="24">
        <v>-1.9699999999999999E-2</v>
      </c>
      <c r="H65" s="24"/>
      <c r="I65" s="24">
        <v>-1.9699999999999999E-2</v>
      </c>
    </row>
    <row r="66" spans="1:9">
      <c r="A66" s="21" t="s">
        <v>59</v>
      </c>
      <c r="B66" s="22"/>
      <c r="C66" s="22"/>
      <c r="D66" s="22"/>
      <c r="E66" s="22"/>
      <c r="F66" s="22"/>
      <c r="G66" s="22">
        <v>-515573933.89999986</v>
      </c>
      <c r="H66" s="22"/>
      <c r="I66" s="22">
        <v>-515573933.89999986</v>
      </c>
    </row>
    <row r="67" spans="1:9">
      <c r="A67" s="23" t="s">
        <v>57</v>
      </c>
      <c r="B67" s="24"/>
      <c r="C67" s="24"/>
      <c r="D67" s="24"/>
      <c r="E67" s="24"/>
      <c r="F67" s="24"/>
      <c r="G67" s="24">
        <v>-1.9699999999999999E-2</v>
      </c>
      <c r="H67" s="24"/>
      <c r="I67" s="24">
        <v>-1.9699999999999999E-2</v>
      </c>
    </row>
    <row r="68" spans="1:9">
      <c r="A68" s="21" t="s">
        <v>58</v>
      </c>
      <c r="B68" s="22"/>
      <c r="C68" s="22"/>
      <c r="D68" s="22"/>
      <c r="E68" s="22"/>
      <c r="F68" s="22"/>
      <c r="G68" s="22">
        <v>26166087</v>
      </c>
      <c r="H68" s="22"/>
      <c r="I68" s="22">
        <v>26166087</v>
      </c>
    </row>
  </sheetData>
  <mergeCells count="3">
    <mergeCell ref="A1:I1"/>
    <mergeCell ref="A2:A3"/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u99853</cp:lastModifiedBy>
  <dcterms:created xsi:type="dcterms:W3CDTF">2014-07-09T09:32:48Z</dcterms:created>
  <dcterms:modified xsi:type="dcterms:W3CDTF">2015-02-25T18:44:55Z</dcterms:modified>
</cp:coreProperties>
</file>