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140" windowHeight="6630" firstSheet="2" activeTab="2"/>
  </bookViews>
  <sheets>
    <sheet name="Any 2000" sheetId="1" state="hidden" r:id="rId1"/>
    <sheet name="Any 2005" sheetId="2" state="hidden" r:id="rId2"/>
    <sheet name="Evolució 2008-2017" sheetId="3" r:id="rId3"/>
    <sheet name="Data" sheetId="4" state="hidden" r:id="rId4"/>
  </sheets>
  <definedNames/>
  <calcPr fullCalcOnLoad="1"/>
  <pivotCaches>
    <pivotCache cacheId="4" r:id="rId5"/>
  </pivotCaches>
</workbook>
</file>

<file path=xl/sharedStrings.xml><?xml version="1.0" encoding="utf-8"?>
<sst xmlns="http://schemas.openxmlformats.org/spreadsheetml/2006/main" count="168" uniqueCount="40">
  <si>
    <t>Indústria</t>
  </si>
  <si>
    <t>Construcció</t>
  </si>
  <si>
    <t>Serveis</t>
  </si>
  <si>
    <t/>
  </si>
  <si>
    <t>Agricultura i pesca</t>
  </si>
  <si>
    <t>Total</t>
  </si>
  <si>
    <t xml:space="preserve">   Totes les edats</t>
  </si>
  <si>
    <t xml:space="preserve">   De 16 a 24 anys</t>
  </si>
  <si>
    <t xml:space="preserve">   De 25 a 34 anys</t>
  </si>
  <si>
    <t>Joves 16-34 anys</t>
  </si>
  <si>
    <t>Ocupats per grup d'edat i sector econòmic. 2000. ILLES BALEARS.</t>
  </si>
  <si>
    <t>Elaboració OBJIB a partir de l'IBESTAT</t>
  </si>
  <si>
    <t>Joves 16-34</t>
  </si>
  <si>
    <t>Ocupats per grup d'edat i sector econòmic. 2005. ILLES BALEARS.</t>
  </si>
  <si>
    <t>..</t>
  </si>
  <si>
    <t>Joves de 16 a 34 anys</t>
  </si>
  <si>
    <t>De 16 a 24 anys</t>
  </si>
  <si>
    <t>De 25 a 34 anys</t>
  </si>
  <si>
    <t>Població total</t>
  </si>
  <si>
    <t>Milers de persones</t>
  </si>
  <si>
    <t>%</t>
  </si>
  <si>
    <t>Font: elaboració de l'OBJIB a partir de l'IBESTAT</t>
  </si>
  <si>
    <t>Grup d'edat</t>
  </si>
  <si>
    <t>Any</t>
  </si>
  <si>
    <t>grup</t>
  </si>
  <si>
    <t>Datos</t>
  </si>
  <si>
    <t>% Agricultura</t>
  </si>
  <si>
    <t>% Indústria</t>
  </si>
  <si>
    <t>% Construcció</t>
  </si>
  <si>
    <t>% Serveis</t>
  </si>
  <si>
    <t xml:space="preserve">Indústria </t>
  </si>
  <si>
    <t xml:space="preserve">Agricultura </t>
  </si>
  <si>
    <t xml:space="preserve">Construcció </t>
  </si>
  <si>
    <t xml:space="preserve">Serveis </t>
  </si>
  <si>
    <t xml:space="preserve"> Agricultura i pesca</t>
  </si>
  <si>
    <t xml:space="preserve"> Indústria</t>
  </si>
  <si>
    <t xml:space="preserve"> Construcció</t>
  </si>
  <si>
    <t xml:space="preserve"> Serveis</t>
  </si>
  <si>
    <t>Evolució de les persones ocupades per grup d'edat i sector econòmic (2008-2017)</t>
  </si>
  <si>
    <t>Total general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</si>
</sst>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  <numFmt numFmtId="173" formatCode="0.0"/>
    <numFmt numFmtId="174" formatCode="0.000%"/>
    <numFmt numFmtId="175" formatCode="0.0000%"/>
    <numFmt numFmtId="176" formatCode="[$-C0A]dddd\ d&quot; de &quot;mmmmm&quot; de &quot;yyyy"/>
    <numFmt numFmtId="177" formatCode="0.00000%"/>
    <numFmt numFmtId="178" formatCode="0.000000"/>
    <numFmt numFmtId="179" formatCode="0.00000"/>
    <numFmt numFmtId="180" formatCode="0.0000"/>
    <numFmt numFmtId="181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63"/>
      <name val="Arial"/>
      <family val="2"/>
    </font>
    <font>
      <sz val="11"/>
      <color indexed="63"/>
      <name val="arial"/>
      <family val="0"/>
    </font>
    <font>
      <sz val="8"/>
      <name val="arial"/>
      <family val="0"/>
    </font>
    <font>
      <sz val="10"/>
      <color indexed="63"/>
      <name val="arial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color indexed="63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0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8"/>
      </left>
      <right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8"/>
      </top>
      <bottom style="thin">
        <color indexed="22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 style="thin">
        <color rgb="FFABABAB"/>
      </bottom>
    </border>
    <border>
      <left style="thin">
        <color rgb="FFABABAB"/>
      </left>
      <right style="thin">
        <color rgb="FFABABAB"/>
      </right>
      <top>
        <color indexed="8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0" fontId="24" fillId="0" borderId="10" xfId="0" applyFont="1" applyFill="1" applyBorder="1" applyAlignment="1">
      <alignment horizontal="center" vertical="center"/>
    </xf>
    <xf numFmtId="10" fontId="24" fillId="0" borderId="10" xfId="52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25" fillId="33" borderId="0" xfId="0" applyFont="1" applyFill="1" applyBorder="1" applyAlignment="1">
      <alignment horizontal="right"/>
    </xf>
    <xf numFmtId="0" fontId="0" fillId="0" borderId="0" xfId="0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0" fontId="24" fillId="4" borderId="10" xfId="52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6" fillId="34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47" fillId="4" borderId="16" xfId="0" applyFont="1" applyFill="1" applyBorder="1" applyAlignment="1">
      <alignment horizontal="center"/>
    </xf>
    <xf numFmtId="10" fontId="24" fillId="4" borderId="17" xfId="52" applyNumberFormat="1" applyFont="1" applyFill="1" applyBorder="1" applyAlignment="1">
      <alignment horizontal="center" vertical="center"/>
    </xf>
    <xf numFmtId="0" fontId="47" fillId="4" borderId="17" xfId="0" applyFont="1" applyFill="1" applyBorder="1" applyAlignment="1">
      <alignment horizontal="center"/>
    </xf>
    <xf numFmtId="0" fontId="47" fillId="4" borderId="18" xfId="0" applyFont="1" applyFill="1" applyBorder="1" applyAlignment="1">
      <alignment horizontal="center"/>
    </xf>
    <xf numFmtId="0" fontId="28" fillId="4" borderId="19" xfId="0" applyFont="1" applyFill="1" applyBorder="1" applyAlignment="1">
      <alignment horizontal="center"/>
    </xf>
    <xf numFmtId="0" fontId="48" fillId="4" borderId="10" xfId="0" applyFont="1" applyFill="1" applyBorder="1" applyAlignment="1">
      <alignment horizontal="center" vertical="center"/>
    </xf>
    <xf numFmtId="0" fontId="47" fillId="4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center"/>
    </xf>
    <xf numFmtId="10" fontId="24" fillId="0" borderId="10" xfId="52" applyNumberFormat="1" applyFont="1" applyBorder="1" applyAlignment="1">
      <alignment horizontal="center" vertical="center"/>
    </xf>
    <xf numFmtId="9" fontId="47" fillId="0" borderId="15" xfId="52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10" fontId="24" fillId="0" borderId="17" xfId="52" applyNumberFormat="1" applyFont="1" applyBorder="1" applyAlignment="1">
      <alignment horizontal="center" vertical="center"/>
    </xf>
    <xf numFmtId="9" fontId="47" fillId="0" borderId="18" xfId="52" applyFont="1" applyBorder="1" applyAlignment="1">
      <alignment horizontal="center" vertical="center"/>
    </xf>
    <xf numFmtId="0" fontId="0" fillId="0" borderId="0" xfId="0" applyAlignment="1">
      <alignment wrapText="1"/>
    </xf>
    <xf numFmtId="0" fontId="26" fillId="34" borderId="17" xfId="0" applyFont="1" applyFill="1" applyBorder="1" applyAlignment="1">
      <alignment horizontal="center" vertical="center" wrapText="1"/>
    </xf>
    <xf numFmtId="0" fontId="26" fillId="34" borderId="18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5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28" fillId="0" borderId="0" xfId="0" applyFont="1" applyFill="1" applyBorder="1" applyAlignment="1">
      <alignment/>
    </xf>
    <xf numFmtId="0" fontId="26" fillId="35" borderId="20" xfId="0" applyFont="1" applyFill="1" applyBorder="1" applyAlignment="1">
      <alignment horizontal="center" vertical="center"/>
    </xf>
    <xf numFmtId="0" fontId="26" fillId="35" borderId="21" xfId="0" applyFont="1" applyFill="1" applyBorder="1" applyAlignment="1">
      <alignment horizontal="center" vertical="center"/>
    </xf>
    <xf numFmtId="0" fontId="26" fillId="35" borderId="22" xfId="0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10" fontId="24" fillId="0" borderId="23" xfId="52" applyNumberFormat="1" applyFont="1" applyBorder="1" applyAlignment="1">
      <alignment horizontal="center" vertical="center"/>
    </xf>
    <xf numFmtId="9" fontId="47" fillId="0" borderId="13" xfId="52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10" fontId="47" fillId="0" borderId="17" xfId="52" applyNumberFormat="1" applyFont="1" applyBorder="1" applyAlignment="1">
      <alignment horizontal="center" vertical="center"/>
    </xf>
    <xf numFmtId="0" fontId="26" fillId="34" borderId="24" xfId="0" applyFont="1" applyFill="1" applyBorder="1" applyAlignment="1">
      <alignment vertical="center"/>
    </xf>
    <xf numFmtId="0" fontId="0" fillId="0" borderId="0" xfId="0" applyNumberFormat="1" applyAlignment="1">
      <alignment/>
    </xf>
    <xf numFmtId="9" fontId="0" fillId="0" borderId="0" xfId="52" applyFont="1" applyAlignment="1">
      <alignment/>
    </xf>
    <xf numFmtId="0" fontId="26" fillId="34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49" fillId="0" borderId="0" xfId="0" applyFont="1" applyFill="1" applyBorder="1" applyAlignment="1">
      <alignment horizontal="right"/>
    </xf>
    <xf numFmtId="0" fontId="3" fillId="35" borderId="25" xfId="0" applyFont="1" applyFill="1" applyBorder="1" applyAlignment="1">
      <alignment horizontal="left"/>
    </xf>
    <xf numFmtId="0" fontId="4" fillId="0" borderId="26" xfId="0" applyFont="1" applyBorder="1" applyAlignment="1">
      <alignment horizontal="right"/>
    </xf>
    <xf numFmtId="0" fontId="5" fillId="35" borderId="25" xfId="0" applyFont="1" applyFill="1" applyBorder="1" applyAlignment="1">
      <alignment horizontal="left"/>
    </xf>
    <xf numFmtId="177" fontId="0" fillId="0" borderId="0" xfId="0" applyNumberForma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left"/>
    </xf>
    <xf numFmtId="0" fontId="46" fillId="36" borderId="11" xfId="0" applyFont="1" applyFill="1" applyBorder="1" applyAlignment="1">
      <alignment vertical="center" wrapText="1"/>
    </xf>
    <xf numFmtId="0" fontId="28" fillId="33" borderId="0" xfId="0" applyFont="1" applyFill="1" applyBorder="1" applyAlignment="1">
      <alignment horizontal="left" wrapText="1"/>
    </xf>
    <xf numFmtId="0" fontId="24" fillId="33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6" fillId="34" borderId="34" xfId="0" applyFont="1" applyFill="1" applyBorder="1" applyAlignment="1">
      <alignment horizontal="center" vertical="center"/>
    </xf>
    <xf numFmtId="0" fontId="26" fillId="34" borderId="23" xfId="0" applyFont="1" applyFill="1" applyBorder="1" applyAlignment="1">
      <alignment horizontal="center" vertical="center"/>
    </xf>
    <xf numFmtId="0" fontId="26" fillId="34" borderId="24" xfId="0" applyFont="1" applyFill="1" applyBorder="1" applyAlignment="1">
      <alignment horizontal="center" vertical="center"/>
    </xf>
    <xf numFmtId="0" fontId="26" fillId="34" borderId="22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6" fillId="34" borderId="35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0" fontId="26" fillId="34" borderId="36" xfId="0" applyFont="1" applyFill="1" applyBorder="1" applyAlignment="1">
      <alignment horizontal="center" vertical="center"/>
    </xf>
    <xf numFmtId="0" fontId="26" fillId="34" borderId="37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/>
    </xf>
    <xf numFmtId="0" fontId="26" fillId="34" borderId="38" xfId="0" applyFont="1" applyFill="1" applyBorder="1" applyAlignment="1">
      <alignment horizontal="center" vertical="center"/>
    </xf>
    <xf numFmtId="0" fontId="26" fillId="34" borderId="39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26" fillId="34" borderId="40" xfId="0" applyFont="1" applyFill="1" applyBorder="1" applyAlignment="1">
      <alignment horizontal="center" vertical="center"/>
    </xf>
    <xf numFmtId="0" fontId="26" fillId="34" borderId="4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0" fillId="0" borderId="42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2" xfId="0" applyNumberFormat="1" applyBorder="1" applyAlignment="1">
      <alignment/>
    </xf>
    <xf numFmtId="0" fontId="0" fillId="0" borderId="45" xfId="0" applyNumberFormat="1" applyBorder="1" applyAlignment="1">
      <alignment/>
    </xf>
    <xf numFmtId="0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47" xfId="0" applyNumberFormat="1" applyBorder="1" applyAlignment="1">
      <alignment/>
    </xf>
    <xf numFmtId="0" fontId="0" fillId="0" borderId="48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49" xfId="0" applyNumberFormat="1" applyBorder="1" applyAlignment="1">
      <alignment/>
    </xf>
    <xf numFmtId="0" fontId="0" fillId="0" borderId="50" xfId="0" applyNumberFormat="1" applyBorder="1" applyAlignment="1">
      <alignment/>
    </xf>
    <xf numFmtId="0" fontId="0" fillId="0" borderId="51" xfId="0" applyNumberFormat="1" applyBorder="1" applyAlignment="1">
      <alignment/>
    </xf>
    <xf numFmtId="0" fontId="0" fillId="0" borderId="52" xfId="0" applyBorder="1" applyAlignment="1">
      <alignment/>
    </xf>
    <xf numFmtId="0" fontId="0" fillId="0" borderId="52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Ocupació per sector econòmic Joves Illes Balears. 2000.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0525"/>
          <c:w val="0.82925"/>
          <c:h val="0.69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Agricultura i pesca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Indústria
11%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Construcció
18%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Serveis
69%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('Any 2000'!$C$7,'Any 2000'!$E$7,'Any 2000'!$G$7,'Any 2000'!$I$7)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[0]Evolució 2008-2017!Tabla dinámica1</c:name>
  </c:pivotSource>
  <c:chart>
    <c:autoTitleDeleted val="0"/>
    <c:title>
      <c:tx>
        <c:strRef>
          <c:f>'Evolució 2008-2017'!$C$52</c:f>
        </c:strRef>
      </c:tx>
      <c:layout>
        <c:manualLayout>
          <c:xMode val="factor"/>
          <c:yMode val="factor"/>
          <c:x val="-0.003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Datos Agricultura 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1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Total general</c:v>
              </c:pt>
            </c:strLit>
          </c:cat>
          <c:val>
            <c:numLit>
              <c:ptCount val="11"/>
              <c:pt idx="0">
                <c:v>0</c:v>
              </c:pt>
              <c:pt idx="1">
                <c:v>0.00797266514806378</c:v>
              </c:pt>
              <c:pt idx="2">
                <c:v>0.0037476577139287947</c:v>
              </c:pt>
              <c:pt idx="3">
                <c:v>0.01083276912660799</c:v>
              </c:pt>
              <c:pt idx="4">
                <c:v>0.01780821917808219</c:v>
              </c:pt>
              <c:pt idx="5">
                <c:v>0.012561060711793439</c:v>
              </c:pt>
              <c:pt idx="6">
                <c:v>0.011204481792717089</c:v>
              </c:pt>
              <c:pt idx="7">
                <c:v>0.007057163020465772</c:v>
              </c:pt>
              <c:pt idx="8">
                <c:v>0.00778485491861288</c:v>
              </c:pt>
              <c:pt idx="9">
                <c:v>0.008304498269896193</c:v>
              </c:pt>
              <c:pt idx="10">
                <c:v>0.08727336988016814</c:v>
              </c:pt>
            </c:numLit>
          </c:val>
        </c:ser>
        <c:ser>
          <c:idx val="1"/>
          <c:order val="1"/>
          <c:tx>
            <c:v>Datos Indústria 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1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Total general</c:v>
              </c:pt>
            </c:strLit>
          </c:cat>
          <c:val>
            <c:numLit>
              <c:ptCount val="11"/>
              <c:pt idx="0">
                <c:v>0.06826286296484972</c:v>
              </c:pt>
              <c:pt idx="1">
                <c:v>0.06662870159453303</c:v>
              </c:pt>
              <c:pt idx="2">
                <c:v>0.0730793254216115</c:v>
              </c:pt>
              <c:pt idx="3">
                <c:v>0.05484089370345295</c:v>
              </c:pt>
              <c:pt idx="4">
                <c:v>0.056849315068493146</c:v>
              </c:pt>
              <c:pt idx="5">
                <c:v>0.03628750872295882</c:v>
              </c:pt>
              <c:pt idx="6">
                <c:v>0.04551820728291317</c:v>
              </c:pt>
              <c:pt idx="7">
                <c:v>0.05292872265349329</c:v>
              </c:pt>
              <c:pt idx="8">
                <c:v>0.05024769992922859</c:v>
              </c:pt>
              <c:pt idx="9">
                <c:v>0.0726643598615917</c:v>
              </c:pt>
              <c:pt idx="10">
                <c:v>0.577307597203126</c:v>
              </c:pt>
            </c:numLit>
          </c:val>
        </c:ser>
        <c:ser>
          <c:idx val="2"/>
          <c:order val="2"/>
          <c:tx>
            <c:v>Datos Construcció 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1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Total general</c:v>
              </c:pt>
            </c:strLit>
          </c:cat>
          <c:val>
            <c:numLit>
              <c:ptCount val="11"/>
              <c:pt idx="0">
                <c:v>0.174223127865512</c:v>
              </c:pt>
              <c:pt idx="1">
                <c:v>0.15034168564920275</c:v>
              </c:pt>
              <c:pt idx="2">
                <c:v>0.11805121798875702</c:v>
              </c:pt>
              <c:pt idx="3">
                <c:v>0.0995260663507109</c:v>
              </c:pt>
              <c:pt idx="4">
                <c:v>0.08082191780821918</c:v>
              </c:pt>
              <c:pt idx="5">
                <c:v>0.062107466852756456</c:v>
              </c:pt>
              <c:pt idx="6">
                <c:v>0.08123249299719888</c:v>
              </c:pt>
              <c:pt idx="7">
                <c:v>0.07268877911079745</c:v>
              </c:pt>
              <c:pt idx="8">
                <c:v>0.1075725406935598</c:v>
              </c:pt>
              <c:pt idx="9">
                <c:v>0.06366782006920414</c:v>
              </c:pt>
              <c:pt idx="10">
                <c:v>1.0102331153859188</c:v>
              </c:pt>
            </c:numLit>
          </c:val>
        </c:ser>
        <c:ser>
          <c:idx val="3"/>
          <c:order val="3"/>
          <c:tx>
            <c:v>Datos Serveis 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1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Total general</c:v>
              </c:pt>
            </c:strLit>
          </c:cat>
          <c:val>
            <c:numLit>
              <c:ptCount val="11"/>
              <c:pt idx="0">
                <c:v>0.7575140091696383</c:v>
              </c:pt>
              <c:pt idx="1">
                <c:v>0.7750569476082004</c:v>
              </c:pt>
              <c:pt idx="2">
                <c:v>0.8051217988757028</c:v>
              </c:pt>
              <c:pt idx="3">
                <c:v>0.8348002708192283</c:v>
              </c:pt>
              <c:pt idx="4">
                <c:v>0.8445205479452056</c:v>
              </c:pt>
              <c:pt idx="5">
                <c:v>0.8890439637124913</c:v>
              </c:pt>
              <c:pt idx="6">
                <c:v>0.8620448179271709</c:v>
              </c:pt>
              <c:pt idx="7">
                <c:v>0.8673253352152434</c:v>
              </c:pt>
              <c:pt idx="8">
                <c:v>0.8343949044585987</c:v>
              </c:pt>
              <c:pt idx="9">
                <c:v>0.855363321799308</c:v>
              </c:pt>
              <c:pt idx="10">
                <c:v>8.325185917530787</c:v>
              </c:pt>
            </c:numLit>
          </c:val>
        </c:ser>
        <c:overlap val="100"/>
        <c:gapWidth val="95"/>
        <c:axId val="50932131"/>
        <c:axId val="55735996"/>
      </c:barChart>
      <c:catAx>
        <c:axId val="509321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735996"/>
        <c:crosses val="autoZero"/>
        <c:auto val="0"/>
        <c:lblOffset val="100"/>
        <c:tickLblSkip val="1"/>
        <c:noMultiLvlLbl val="0"/>
      </c:catAx>
      <c:valAx>
        <c:axId val="55735996"/>
        <c:scaling>
          <c:orientation val="minMax"/>
        </c:scaling>
        <c:axPos val="l"/>
        <c:delete val="1"/>
        <c:majorTickMark val="out"/>
        <c:minorTickMark val="none"/>
        <c:tickLblPos val="none"/>
        <c:crossAx val="509321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[0]Evolució 2008-2017!Tabla dinámica3</c:name>
  </c:pivotSource>
  <c:chart>
    <c:autoTitleDeleted val="0"/>
    <c:title>
      <c:tx>
        <c:strRef>
          <c:f>'Evolució 2008-2017'!$I$52</c:f>
        </c:strRef>
      </c:tx>
      <c:layout>
        <c:manualLayout>
          <c:xMode val="factor"/>
          <c:yMode val="factor"/>
          <c:x val="-0.0017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Total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 Agricultura i pesca</c:v>
              </c:pt>
              <c:pt idx="1">
                <c:v> Indústria</c:v>
              </c:pt>
              <c:pt idx="2">
                <c:v> Construcció</c:v>
              </c:pt>
              <c:pt idx="3">
                <c:v> Serveis</c:v>
              </c:pt>
            </c:strLit>
          </c:cat>
          <c:val>
            <c:numLit>
              <c:ptCount val="4"/>
              <c:pt idx="0">
                <c:v>1.2</c:v>
              </c:pt>
              <c:pt idx="1">
                <c:v>10.5</c:v>
              </c:pt>
              <c:pt idx="2">
                <c:v>9.2</c:v>
              </c:pt>
              <c:pt idx="3">
                <c:v>123.6</c:v>
              </c:pt>
            </c:numLit>
          </c:val>
        </c:ser>
      </c:pie3DChart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180975</xdr:rowOff>
    </xdr:from>
    <xdr:to>
      <xdr:col>5</xdr:col>
      <xdr:colOff>381000</xdr:colOff>
      <xdr:row>22</xdr:row>
      <xdr:rowOff>66675</xdr:rowOff>
    </xdr:to>
    <xdr:graphicFrame>
      <xdr:nvGraphicFramePr>
        <xdr:cNvPr id="1" name="1 Gráfico"/>
        <xdr:cNvGraphicFramePr/>
      </xdr:nvGraphicFramePr>
      <xdr:xfrm>
        <a:off x="28575" y="16002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47625</xdr:rowOff>
    </xdr:from>
    <xdr:to>
      <xdr:col>5</xdr:col>
      <xdr:colOff>457200</xdr:colOff>
      <xdr:row>66</xdr:row>
      <xdr:rowOff>161925</xdr:rowOff>
    </xdr:to>
    <xdr:graphicFrame>
      <xdr:nvGraphicFramePr>
        <xdr:cNvPr id="1" name="3 Gráfico"/>
        <xdr:cNvGraphicFramePr/>
      </xdr:nvGraphicFramePr>
      <xdr:xfrm>
        <a:off x="0" y="10706100"/>
        <a:ext cx="56102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52</xdr:row>
      <xdr:rowOff>38100</xdr:rowOff>
    </xdr:from>
    <xdr:to>
      <xdr:col>11</xdr:col>
      <xdr:colOff>638175</xdr:colOff>
      <xdr:row>66</xdr:row>
      <xdr:rowOff>152400</xdr:rowOff>
    </xdr:to>
    <xdr:graphicFrame>
      <xdr:nvGraphicFramePr>
        <xdr:cNvPr id="2" name="4 Gráfico"/>
        <xdr:cNvGraphicFramePr/>
      </xdr:nvGraphicFramePr>
      <xdr:xfrm>
        <a:off x="5724525" y="10696575"/>
        <a:ext cx="57721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41" sheet="Data"/>
  </cacheSource>
  <cacheFields count="10">
    <cacheField name="Any">
      <sharedItems containsSemiMixedTypes="0" containsString="0" containsMixedTypes="0" containsNumber="1" containsInteger="1" count="10">
        <n v="2008"/>
        <n v="2009"/>
        <n v="2010"/>
        <n v="2011"/>
        <n v="2012"/>
        <n v="2013"/>
        <n v="2014"/>
        <n v="2015"/>
        <n v="2016"/>
        <n v="2017"/>
      </sharedItems>
    </cacheField>
    <cacheField name="grup">
      <sharedItems containsMixedTypes="0" count="4">
        <s v="Joves de 16 a 34 anys"/>
        <s v="Població total"/>
        <s v="De 16 a 24 anys"/>
        <s v="De 25 a 34 anys"/>
      </sharedItems>
    </cacheField>
    <cacheField name="Agricultura i pesca">
      <sharedItems containsMixedTypes="1" containsNumber="1"/>
    </cacheField>
    <cacheField name="Ind?stria">
      <sharedItems containsSemiMixedTypes="0" containsString="0" containsMixedTypes="0" containsNumber="1"/>
    </cacheField>
    <cacheField name="Construcci?">
      <sharedItems containsSemiMixedTypes="0" containsString="0" containsMixedTypes="0" containsNumber="1"/>
    </cacheField>
    <cacheField name="Serveis">
      <sharedItems containsSemiMixedTypes="0" containsString="0" containsMixedTypes="0" containsNumber="1"/>
    </cacheField>
    <cacheField name="% Agricultura">
      <sharedItems containsMixedTypes="1" containsNumber="1"/>
    </cacheField>
    <cacheField name="% Ind?stria">
      <sharedItems containsSemiMixedTypes="0" containsString="0" containsMixedTypes="0" containsNumber="1"/>
    </cacheField>
    <cacheField name="% Construcci?">
      <sharedItems containsSemiMixedTypes="0" containsString="0" containsMixedTypes="0" containsNumber="1"/>
    </cacheField>
    <cacheField name="% Serveis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4:E66" firstHeaderRow="1" firstDataRow="2" firstDataCol="1" rowPageCount="1" colPageCount="1"/>
  <pivotFields count="10">
    <pivotField axis="axisRow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Page" compact="0" outline="0" subtotalTop="0" showAll="0">
      <items count="5">
        <item x="2"/>
        <item x="3"/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9"/>
    <pivotField dataField="1" compact="0" outline="0" subtotalTop="0" showAll="0" numFmtId="9"/>
    <pivotField dataField="1" compact="0" outline="0" subtotalTop="0" showAll="0" numFmtId="9"/>
    <pivotField dataField="1" compact="0" outline="0" subtotalTop="0" showAll="0" numFmtId="9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item="2" hier="0"/>
  </pageFields>
  <dataFields count="4">
    <dataField name="Agricultura " fld="6" baseField="0" baseItem="0"/>
    <dataField name="Ind?stria " fld="7" baseField="0" baseItem="0"/>
    <dataField name="Construcci? " fld="8" baseField="0" baseItem="0"/>
    <dataField name="Serveis " fld="9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3" cacheId="4" dataOnRows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G55:H59" firstHeaderRow="1" firstDataRow="1" firstDataCol="1" rowPageCount="2" colPageCount="1"/>
  <pivotFields count="10">
    <pivotField axis="axisPage" compact="0" outline="0" subtotalTop="0" showAll="0">
      <items count="11"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t="default"/>
      </items>
    </pivotField>
    <pivotField axis="axisPage" compact="0" outline="0" subtotalTop="0" showAll="0">
      <items count="5">
        <item h="1" x="2"/>
        <item h="1" x="3"/>
        <item x="0"/>
        <item h="1" x="1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 numFmtId="9"/>
    <pivotField compact="0" outline="0" subtotalTop="0" showAll="0" numFmtId="9"/>
    <pivotField compact="0" outline="0" subtotalTop="0" showAll="0" numFmtId="9"/>
    <pivotField compact="0" outline="0" subtotalTop="0" showAll="0" numFmtId="9"/>
  </pivotFields>
  <rowFields count="1">
    <field x="-2"/>
  </rowFields>
  <rowItems count="4">
    <i>
      <x/>
    </i>
    <i i="1">
      <x v="1"/>
    </i>
    <i i="2">
      <x v="2"/>
    </i>
    <i i="3">
      <x v="3"/>
    </i>
  </rowItems>
  <colItems count="1">
    <i/>
  </colItems>
  <pageFields count="2">
    <pageField fld="0" hier="0"/>
    <pageField fld="1" hier="0"/>
  </pageFields>
  <dataFields count="4">
    <dataField name=" Agricultura i pesca" fld="2" baseField="0" baseItem="0"/>
    <dataField name=" Ind?stria" fld="3" baseField="0" baseItem="0"/>
    <dataField name=" Construcci?" fld="4" baseField="0" baseItem="0"/>
    <dataField name=" Serveis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D20" sqref="D20"/>
    </sheetView>
  </sheetViews>
  <sheetFormatPr defaultColWidth="11.421875" defaultRowHeight="15"/>
  <cols>
    <col min="1" max="1" width="17.57421875" style="0" customWidth="1"/>
    <col min="2" max="6" width="11.421875" style="0" customWidth="1"/>
    <col min="7" max="7" width="13.140625" style="0" customWidth="1"/>
  </cols>
  <sheetData>
    <row r="1" spans="1:11" ht="15.75">
      <c r="A1" s="68" t="s">
        <v>10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ht="15.75" thickBot="1"/>
    <row r="3" spans="1:10" ht="16.5" thickBot="1">
      <c r="A3" s="8" t="s">
        <v>3</v>
      </c>
      <c r="B3" s="72" t="s">
        <v>4</v>
      </c>
      <c r="C3" s="73"/>
      <c r="D3" s="73" t="s">
        <v>0</v>
      </c>
      <c r="E3" s="73"/>
      <c r="F3" s="74" t="s">
        <v>1</v>
      </c>
      <c r="G3" s="75"/>
      <c r="H3" s="74" t="s">
        <v>2</v>
      </c>
      <c r="I3" s="75"/>
      <c r="J3" s="13" t="s">
        <v>5</v>
      </c>
    </row>
    <row r="4" spans="1:10" ht="15.75">
      <c r="A4" s="10" t="s">
        <v>6</v>
      </c>
      <c r="B4" s="14">
        <v>7900</v>
      </c>
      <c r="C4" s="2">
        <f>B4/J4</f>
        <v>0.02075124770160231</v>
      </c>
      <c r="D4" s="1">
        <v>39800</v>
      </c>
      <c r="E4" s="2">
        <f>D4/J4</f>
        <v>0.10454426057262936</v>
      </c>
      <c r="F4" s="1">
        <v>56500</v>
      </c>
      <c r="G4" s="2">
        <f>F4/J4</f>
        <v>0.14841082216968743</v>
      </c>
      <c r="H4" s="1">
        <v>276500</v>
      </c>
      <c r="I4" s="2">
        <f>H4/J4</f>
        <v>0.7262936695560809</v>
      </c>
      <c r="J4" s="15">
        <v>380700</v>
      </c>
    </row>
    <row r="5" spans="1:10" ht="15.75">
      <c r="A5" s="11" t="s">
        <v>7</v>
      </c>
      <c r="B5" s="14">
        <v>300</v>
      </c>
      <c r="C5" s="2">
        <f>B5/J5</f>
        <v>0.005905511811023622</v>
      </c>
      <c r="D5" s="1">
        <v>5200</v>
      </c>
      <c r="E5" s="2">
        <f>D5/J5</f>
        <v>0.10236220472440945</v>
      </c>
      <c r="F5" s="1">
        <v>10500</v>
      </c>
      <c r="G5" s="2">
        <f>F5/J5</f>
        <v>0.20669291338582677</v>
      </c>
      <c r="H5" s="1">
        <v>34800</v>
      </c>
      <c r="I5" s="2">
        <f>H5/J5</f>
        <v>0.6850393700787402</v>
      </c>
      <c r="J5" s="15">
        <v>50800</v>
      </c>
    </row>
    <row r="6" spans="1:10" ht="15.75">
      <c r="A6" s="11" t="s">
        <v>8</v>
      </c>
      <c r="B6" s="14">
        <v>2900</v>
      </c>
      <c r="C6" s="2">
        <f>B6/J6</f>
        <v>0.024786324786324785</v>
      </c>
      <c r="D6" s="1">
        <v>12700</v>
      </c>
      <c r="E6" s="2">
        <f>D6/J6</f>
        <v>0.10854700854700855</v>
      </c>
      <c r="F6" s="1">
        <v>19700</v>
      </c>
      <c r="G6" s="2">
        <f>F6/J6</f>
        <v>0.1683760683760684</v>
      </c>
      <c r="H6" s="1">
        <v>81700</v>
      </c>
      <c r="I6" s="2">
        <f>H6/J6</f>
        <v>0.6982905982905983</v>
      </c>
      <c r="J6" s="15">
        <v>117000</v>
      </c>
    </row>
    <row r="7" spans="1:10" ht="16.5" thickBot="1">
      <c r="A7" s="20" t="s">
        <v>9</v>
      </c>
      <c r="B7" s="16">
        <f>SUM(B5:B6)</f>
        <v>3200</v>
      </c>
      <c r="C7" s="17">
        <f>B7/J7</f>
        <v>0.01907032181168057</v>
      </c>
      <c r="D7" s="18">
        <f>SUM(D5:D6)</f>
        <v>17900</v>
      </c>
      <c r="E7" s="17">
        <f>D7/J7</f>
        <v>0.1066746126340882</v>
      </c>
      <c r="F7" s="18">
        <f>SUM(F5:F6)</f>
        <v>30200</v>
      </c>
      <c r="G7" s="17">
        <f>F7/J7</f>
        <v>0.1799761620977354</v>
      </c>
      <c r="H7" s="18">
        <f>SUM(H5:H6)</f>
        <v>116500</v>
      </c>
      <c r="I7" s="17">
        <f>H7/J7</f>
        <v>0.6942789034564958</v>
      </c>
      <c r="J7" s="19">
        <f>SUM(J5:J6)</f>
        <v>167800</v>
      </c>
    </row>
    <row r="8" spans="1:10" ht="15">
      <c r="A8" s="12"/>
      <c r="B8" s="12"/>
      <c r="C8" s="12"/>
      <c r="D8" s="12"/>
      <c r="E8" s="12"/>
      <c r="F8" s="4"/>
      <c r="G8" s="4"/>
      <c r="J8" s="4" t="s">
        <v>11</v>
      </c>
    </row>
    <row r="9" spans="1:9" ht="15">
      <c r="A9" s="70"/>
      <c r="B9" s="71"/>
      <c r="C9" s="71"/>
      <c r="D9" s="71"/>
      <c r="E9" s="71"/>
      <c r="F9" s="71"/>
      <c r="G9" s="71"/>
      <c r="H9" s="71"/>
      <c r="I9" s="3"/>
    </row>
  </sheetData>
  <sheetProtection/>
  <mergeCells count="6">
    <mergeCell ref="A1:K1"/>
    <mergeCell ref="A9:H9"/>
    <mergeCell ref="B3:C3"/>
    <mergeCell ref="D3:E3"/>
    <mergeCell ref="F3:G3"/>
    <mergeCell ref="H3:I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D20" sqref="D20"/>
    </sheetView>
  </sheetViews>
  <sheetFormatPr defaultColWidth="11.421875" defaultRowHeight="15"/>
  <cols>
    <col min="1" max="1" width="18.00390625" style="0" customWidth="1"/>
  </cols>
  <sheetData>
    <row r="1" spans="1:11" ht="15.75">
      <c r="A1" s="68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3" spans="1:10" ht="15.75">
      <c r="A3" s="8"/>
      <c r="B3" s="76" t="s">
        <v>4</v>
      </c>
      <c r="C3" s="76"/>
      <c r="D3" s="77" t="s">
        <v>0</v>
      </c>
      <c r="E3" s="78"/>
      <c r="F3" s="77" t="s">
        <v>1</v>
      </c>
      <c r="G3" s="78"/>
      <c r="H3" s="77" t="s">
        <v>2</v>
      </c>
      <c r="I3" s="78"/>
      <c r="J3" s="7" t="s">
        <v>5</v>
      </c>
    </row>
    <row r="4" spans="1:10" ht="15.75">
      <c r="A4" s="6" t="s">
        <v>6</v>
      </c>
      <c r="B4" s="1">
        <v>9300</v>
      </c>
      <c r="C4" s="2">
        <f>B4/J4</f>
        <v>0.019867549668874173</v>
      </c>
      <c r="D4" s="1">
        <v>38300</v>
      </c>
      <c r="E4" s="2">
        <f>D4/J4</f>
        <v>0.08182012390514848</v>
      </c>
      <c r="F4" s="1">
        <v>73800</v>
      </c>
      <c r="G4" s="2">
        <f>F4/J4</f>
        <v>0.15765861995300148</v>
      </c>
      <c r="H4" s="1">
        <v>346700</v>
      </c>
      <c r="I4" s="2">
        <f>H4/J4</f>
        <v>0.7406537064729759</v>
      </c>
      <c r="J4" s="1">
        <v>468100</v>
      </c>
    </row>
    <row r="5" spans="1:10" ht="15.75">
      <c r="A5" s="6" t="s">
        <v>7</v>
      </c>
      <c r="B5" s="1">
        <v>1000</v>
      </c>
      <c r="C5" s="2">
        <f>B5/J5</f>
        <v>0.019230769230769232</v>
      </c>
      <c r="D5" s="1">
        <v>3900</v>
      </c>
      <c r="E5" s="2">
        <f>D5/J5</f>
        <v>0.075</v>
      </c>
      <c r="F5" s="1">
        <v>10300</v>
      </c>
      <c r="G5" s="2">
        <f>F5/J5</f>
        <v>0.19807692307692307</v>
      </c>
      <c r="H5" s="1">
        <v>36800</v>
      </c>
      <c r="I5" s="2">
        <f>H5/J5</f>
        <v>0.7076923076923077</v>
      </c>
      <c r="J5" s="1">
        <v>52000</v>
      </c>
    </row>
    <row r="6" spans="1:10" ht="15.75">
      <c r="A6" s="6" t="s">
        <v>8</v>
      </c>
      <c r="B6" s="1">
        <v>2500</v>
      </c>
      <c r="C6" s="2">
        <f>B6/J6</f>
        <v>0.017421602787456445</v>
      </c>
      <c r="D6" s="1">
        <v>12000</v>
      </c>
      <c r="E6" s="2">
        <f>D6/J6</f>
        <v>0.08362369337979095</v>
      </c>
      <c r="F6" s="1">
        <v>23100</v>
      </c>
      <c r="G6" s="2">
        <f>F6/J6</f>
        <v>0.16097560975609757</v>
      </c>
      <c r="H6" s="1">
        <v>105900</v>
      </c>
      <c r="I6" s="2">
        <f>H6/J6</f>
        <v>0.7379790940766551</v>
      </c>
      <c r="J6" s="1">
        <v>143500</v>
      </c>
    </row>
    <row r="7" spans="1:10" ht="15.75">
      <c r="A7" s="21" t="s">
        <v>12</v>
      </c>
      <c r="B7" s="22">
        <f>SUM(B5,B6)</f>
        <v>3500</v>
      </c>
      <c r="C7" s="9">
        <f>B7/J7</f>
        <v>0.017902813299232736</v>
      </c>
      <c r="D7" s="22">
        <f>SUM(D5:D6)</f>
        <v>15900</v>
      </c>
      <c r="E7" s="9">
        <f>D7/J7</f>
        <v>0.08132992327365729</v>
      </c>
      <c r="F7" s="22">
        <f>SUM(F5:F6)</f>
        <v>33400</v>
      </c>
      <c r="G7" s="9">
        <f>F7/J7</f>
        <v>0.17084398976982096</v>
      </c>
      <c r="H7" s="22">
        <f>SUM(H5:H6)</f>
        <v>142700</v>
      </c>
      <c r="I7" s="9">
        <f>H7/J7</f>
        <v>0.729923273657289</v>
      </c>
      <c r="J7" s="22">
        <f>SUM(J5:J6)</f>
        <v>195500</v>
      </c>
    </row>
    <row r="8" spans="7:10" ht="15">
      <c r="G8" s="79" t="s">
        <v>11</v>
      </c>
      <c r="H8" s="79"/>
      <c r="I8" s="79"/>
      <c r="J8" s="79"/>
    </row>
  </sheetData>
  <sheetProtection/>
  <mergeCells count="6">
    <mergeCell ref="B3:C3"/>
    <mergeCell ref="D3:E3"/>
    <mergeCell ref="F3:G3"/>
    <mergeCell ref="H3:I3"/>
    <mergeCell ref="G8:J8"/>
    <mergeCell ref="A1:K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6"/>
  <sheetViews>
    <sheetView tabSelected="1" zoomScale="80" zoomScaleNormal="80" zoomScalePageLayoutView="0" workbookViewId="0" topLeftCell="A1">
      <selection activeCell="E74" sqref="E74"/>
    </sheetView>
  </sheetViews>
  <sheetFormatPr defaultColWidth="11.421875" defaultRowHeight="15"/>
  <cols>
    <col min="1" max="1" width="14.28125" style="33" customWidth="1"/>
    <col min="2" max="2" width="24.57421875" style="0" customWidth="1"/>
    <col min="3" max="3" width="12.421875" style="0" customWidth="1"/>
    <col min="4" max="5" width="13.00390625" style="0" customWidth="1"/>
    <col min="6" max="6" width="10.140625" style="0" customWidth="1"/>
    <col min="7" max="7" width="20.140625" style="0" customWidth="1"/>
    <col min="8" max="8" width="24.8515625" style="0" customWidth="1"/>
    <col min="9" max="12" width="10.140625" style="0" customWidth="1"/>
    <col min="13" max="13" width="11.8515625" style="0" bestFit="1" customWidth="1"/>
  </cols>
  <sheetData>
    <row r="1" spans="1:12" s="5" customFormat="1" ht="15.75" customHeight="1">
      <c r="A1" s="36" t="s">
        <v>38</v>
      </c>
      <c r="C1" s="35"/>
      <c r="D1" s="35"/>
      <c r="E1" s="35"/>
      <c r="F1" s="35"/>
      <c r="G1" s="35"/>
      <c r="H1" s="35"/>
      <c r="I1" s="35"/>
      <c r="J1" s="35"/>
      <c r="K1" s="35"/>
      <c r="L1" s="35"/>
    </row>
    <row r="2" ht="15.75" thickBot="1">
      <c r="M2" s="33"/>
    </row>
    <row r="3" spans="1:13" ht="16.5" customHeight="1">
      <c r="A3" s="83" t="s">
        <v>23</v>
      </c>
      <c r="B3" s="83" t="s">
        <v>22</v>
      </c>
      <c r="C3" s="80" t="s">
        <v>4</v>
      </c>
      <c r="D3" s="88"/>
      <c r="E3" s="80" t="s">
        <v>0</v>
      </c>
      <c r="F3" s="88"/>
      <c r="G3" s="80" t="s">
        <v>1</v>
      </c>
      <c r="H3" s="88"/>
      <c r="I3" s="80" t="s">
        <v>2</v>
      </c>
      <c r="J3" s="88"/>
      <c r="K3" s="80" t="s">
        <v>5</v>
      </c>
      <c r="L3" s="81"/>
      <c r="M3" s="33"/>
    </row>
    <row r="4" spans="1:13" s="30" customFormat="1" ht="33.75" customHeight="1" thickBot="1">
      <c r="A4" s="84"/>
      <c r="B4" s="89"/>
      <c r="C4" s="31" t="s">
        <v>19</v>
      </c>
      <c r="D4" s="31" t="s">
        <v>20</v>
      </c>
      <c r="E4" s="31" t="s">
        <v>19</v>
      </c>
      <c r="F4" s="31" t="s">
        <v>20</v>
      </c>
      <c r="G4" s="31" t="s">
        <v>19</v>
      </c>
      <c r="H4" s="31" t="s">
        <v>20</v>
      </c>
      <c r="I4" s="31" t="s">
        <v>19</v>
      </c>
      <c r="J4" s="31" t="s">
        <v>20</v>
      </c>
      <c r="K4" s="31" t="s">
        <v>19</v>
      </c>
      <c r="L4" s="32" t="s">
        <v>20</v>
      </c>
      <c r="M4" s="33"/>
    </row>
    <row r="5" spans="1:13" ht="15.75">
      <c r="A5" s="85">
        <v>2008</v>
      </c>
      <c r="B5" s="39" t="s">
        <v>18</v>
      </c>
      <c r="C5" s="40">
        <v>5.5</v>
      </c>
      <c r="D5" s="41">
        <v>0.010788544527265595</v>
      </c>
      <c r="E5" s="40">
        <v>42.9</v>
      </c>
      <c r="F5" s="41">
        <v>0.08415064731267163</v>
      </c>
      <c r="G5" s="40">
        <v>80.5</v>
      </c>
      <c r="H5" s="41">
        <v>0.15790506080816005</v>
      </c>
      <c r="I5" s="40">
        <v>380.9</v>
      </c>
      <c r="J5" s="41">
        <v>0.7471557473519026</v>
      </c>
      <c r="K5" s="40">
        <v>509.8</v>
      </c>
      <c r="L5" s="42">
        <v>1</v>
      </c>
      <c r="M5" s="33"/>
    </row>
    <row r="6" spans="1:13" ht="15.75">
      <c r="A6" s="86"/>
      <c r="B6" s="37" t="s">
        <v>16</v>
      </c>
      <c r="C6" s="24" t="s">
        <v>14</v>
      </c>
      <c r="D6" s="25"/>
      <c r="E6" s="24">
        <v>4.2</v>
      </c>
      <c r="F6" s="25">
        <v>0.09051724137931035</v>
      </c>
      <c r="G6" s="24">
        <v>7.9</v>
      </c>
      <c r="H6" s="25">
        <v>0.1702586206896552</v>
      </c>
      <c r="I6" s="24">
        <v>34.3</v>
      </c>
      <c r="J6" s="25">
        <v>0.7392241379310345</v>
      </c>
      <c r="K6" s="24">
        <v>46.4</v>
      </c>
      <c r="L6" s="26">
        <v>1</v>
      </c>
      <c r="M6" s="33"/>
    </row>
    <row r="7" spans="1:13" ht="15.75">
      <c r="A7" s="86"/>
      <c r="B7" s="37" t="s">
        <v>17</v>
      </c>
      <c r="C7" s="24" t="s">
        <v>14</v>
      </c>
      <c r="D7" s="25"/>
      <c r="E7" s="24">
        <v>9.2</v>
      </c>
      <c r="F7" s="25">
        <v>0.06112956810631229</v>
      </c>
      <c r="G7" s="24">
        <v>26.3</v>
      </c>
      <c r="H7" s="25">
        <v>0.17475083056478405</v>
      </c>
      <c r="I7" s="24">
        <v>114.4</v>
      </c>
      <c r="J7" s="25">
        <v>0.7601328903654485</v>
      </c>
      <c r="K7" s="24">
        <v>150.5</v>
      </c>
      <c r="L7" s="26">
        <v>1</v>
      </c>
      <c r="M7" s="33"/>
    </row>
    <row r="8" spans="1:13" s="23" customFormat="1" ht="16.5" thickBot="1">
      <c r="A8" s="87"/>
      <c r="B8" s="38" t="s">
        <v>15</v>
      </c>
      <c r="C8" s="43">
        <v>0</v>
      </c>
      <c r="D8" s="44">
        <v>0</v>
      </c>
      <c r="E8" s="43">
        <v>13.399999999999999</v>
      </c>
      <c r="F8" s="44">
        <v>0.0680548501777552</v>
      </c>
      <c r="G8" s="43">
        <v>34.2</v>
      </c>
      <c r="H8" s="44">
        <v>0.17369222955815136</v>
      </c>
      <c r="I8" s="43">
        <v>148.7</v>
      </c>
      <c r="J8" s="44">
        <v>0.755205688166582</v>
      </c>
      <c r="K8" s="43">
        <v>196.9</v>
      </c>
      <c r="L8" s="29">
        <v>1</v>
      </c>
      <c r="M8" s="33"/>
    </row>
    <row r="9" spans="1:13" ht="15.75">
      <c r="A9" s="85">
        <v>2009</v>
      </c>
      <c r="B9" s="39" t="s">
        <v>18</v>
      </c>
      <c r="C9" s="40">
        <v>6.6</v>
      </c>
      <c r="D9" s="41">
        <v>0.013781582793902694</v>
      </c>
      <c r="E9" s="40">
        <v>38.9</v>
      </c>
      <c r="F9" s="41">
        <v>0.08122781373982042</v>
      </c>
      <c r="G9" s="40">
        <v>65.2</v>
      </c>
      <c r="H9" s="41">
        <v>0.13614533305491752</v>
      </c>
      <c r="I9" s="40">
        <v>368.3</v>
      </c>
      <c r="J9" s="41">
        <v>0.7690540822718731</v>
      </c>
      <c r="K9" s="40">
        <v>478.9</v>
      </c>
      <c r="L9" s="42">
        <v>1</v>
      </c>
      <c r="M9" s="33"/>
    </row>
    <row r="10" spans="1:13" ht="15.75">
      <c r="A10" s="86"/>
      <c r="B10" s="37" t="s">
        <v>16</v>
      </c>
      <c r="C10" s="24" t="s">
        <v>14</v>
      </c>
      <c r="D10" s="25"/>
      <c r="E10" s="24">
        <v>4.1</v>
      </c>
      <c r="F10" s="25">
        <v>0.09715639810426539</v>
      </c>
      <c r="G10" s="24">
        <v>4.8</v>
      </c>
      <c r="H10" s="25">
        <v>0.11374407582938388</v>
      </c>
      <c r="I10" s="24">
        <v>33.3</v>
      </c>
      <c r="J10" s="25">
        <v>0.7890995260663506</v>
      </c>
      <c r="K10" s="24">
        <v>42.2</v>
      </c>
      <c r="L10" s="26">
        <v>1</v>
      </c>
      <c r="M10" s="33"/>
    </row>
    <row r="11" spans="1:13" ht="15.75">
      <c r="A11" s="86"/>
      <c r="B11" s="37" t="s">
        <v>17</v>
      </c>
      <c r="C11" s="24">
        <v>1.4</v>
      </c>
      <c r="D11" s="25">
        <v>0.010494752623688154</v>
      </c>
      <c r="E11" s="24">
        <v>7.6</v>
      </c>
      <c r="F11" s="25">
        <v>0.05697151424287856</v>
      </c>
      <c r="G11" s="24">
        <v>21.6</v>
      </c>
      <c r="H11" s="25">
        <v>0.16191904047976013</v>
      </c>
      <c r="I11" s="24">
        <v>102.8</v>
      </c>
      <c r="J11" s="25">
        <v>0.7706146926536731</v>
      </c>
      <c r="K11" s="24">
        <v>133.4</v>
      </c>
      <c r="L11" s="26">
        <v>1</v>
      </c>
      <c r="M11" s="33"/>
    </row>
    <row r="12" spans="1:13" s="23" customFormat="1" ht="16.5" thickBot="1">
      <c r="A12" s="87"/>
      <c r="B12" s="38" t="s">
        <v>15</v>
      </c>
      <c r="C12" s="27">
        <v>1.4</v>
      </c>
      <c r="D12" s="28">
        <v>0.00797266514806378</v>
      </c>
      <c r="E12" s="27">
        <v>11.7</v>
      </c>
      <c r="F12" s="28">
        <v>0.06662870159453302</v>
      </c>
      <c r="G12" s="27">
        <v>26.400000000000002</v>
      </c>
      <c r="H12" s="28">
        <v>0.15034168564920272</v>
      </c>
      <c r="I12" s="27">
        <v>136.1</v>
      </c>
      <c r="J12" s="28">
        <v>0.7750569476082003</v>
      </c>
      <c r="K12" s="27">
        <v>175.60000000000002</v>
      </c>
      <c r="L12" s="29">
        <v>1</v>
      </c>
      <c r="M12" s="33"/>
    </row>
    <row r="13" spans="1:13" ht="15.75">
      <c r="A13" s="85">
        <v>2010</v>
      </c>
      <c r="B13" s="39" t="s">
        <v>18</v>
      </c>
      <c r="C13" s="40">
        <v>4.9</v>
      </c>
      <c r="D13" s="41">
        <v>0.010416666666666668</v>
      </c>
      <c r="E13" s="40">
        <v>36.5</v>
      </c>
      <c r="F13" s="41">
        <v>0.077593537414966</v>
      </c>
      <c r="G13" s="40">
        <v>52.4</v>
      </c>
      <c r="H13" s="41">
        <v>0.11139455782312925</v>
      </c>
      <c r="I13" s="40">
        <v>376.6</v>
      </c>
      <c r="J13" s="41">
        <v>0.8005952380952381</v>
      </c>
      <c r="K13" s="40">
        <v>470.4</v>
      </c>
      <c r="L13" s="42">
        <v>1</v>
      </c>
      <c r="M13" s="33"/>
    </row>
    <row r="14" spans="1:13" ht="15.75">
      <c r="A14" s="86"/>
      <c r="B14" s="37" t="s">
        <v>16</v>
      </c>
      <c r="C14" s="24">
        <v>0</v>
      </c>
      <c r="D14" s="25"/>
      <c r="E14" s="24">
        <v>2.7</v>
      </c>
      <c r="F14" s="25">
        <v>0.08083832335329343</v>
      </c>
      <c r="G14" s="24">
        <v>3.2</v>
      </c>
      <c r="H14" s="25">
        <v>0.09580838323353294</v>
      </c>
      <c r="I14" s="24">
        <v>27.4</v>
      </c>
      <c r="J14" s="25">
        <v>0.8203592814371258</v>
      </c>
      <c r="K14" s="24">
        <v>33.4</v>
      </c>
      <c r="L14" s="26">
        <v>1</v>
      </c>
      <c r="M14" s="33"/>
    </row>
    <row r="15" spans="1:13" ht="15.75">
      <c r="A15" s="86"/>
      <c r="B15" s="37" t="s">
        <v>17</v>
      </c>
      <c r="C15" s="24">
        <v>0.6</v>
      </c>
      <c r="D15" s="25">
        <v>0.00473559589581689</v>
      </c>
      <c r="E15" s="24">
        <v>9</v>
      </c>
      <c r="F15" s="25">
        <v>0.07103393843725335</v>
      </c>
      <c r="G15" s="24">
        <v>15.7</v>
      </c>
      <c r="H15" s="25">
        <v>0.12391475927387528</v>
      </c>
      <c r="I15" s="24">
        <v>101.5</v>
      </c>
      <c r="J15" s="25">
        <v>0.8011049723756906</v>
      </c>
      <c r="K15" s="24">
        <v>126.7</v>
      </c>
      <c r="L15" s="26">
        <v>1</v>
      </c>
      <c r="M15" s="33"/>
    </row>
    <row r="16" spans="1:13" ht="16.5" thickBot="1">
      <c r="A16" s="87"/>
      <c r="B16" s="38" t="s">
        <v>15</v>
      </c>
      <c r="C16" s="27">
        <v>0.6</v>
      </c>
      <c r="D16" s="28">
        <v>0.0037476577139287947</v>
      </c>
      <c r="E16" s="27">
        <v>11.7</v>
      </c>
      <c r="F16" s="28">
        <v>0.0730793254216115</v>
      </c>
      <c r="G16" s="27">
        <v>18.9</v>
      </c>
      <c r="H16" s="28">
        <v>0.11805121798875702</v>
      </c>
      <c r="I16" s="27">
        <v>128.9</v>
      </c>
      <c r="J16" s="28">
        <v>0.8051217988757028</v>
      </c>
      <c r="K16" s="27">
        <v>160.1</v>
      </c>
      <c r="L16" s="29">
        <v>1</v>
      </c>
      <c r="M16" s="33"/>
    </row>
    <row r="17" spans="1:12" s="33" customFormat="1" ht="15.75">
      <c r="A17" s="85">
        <v>2011</v>
      </c>
      <c r="B17" s="39" t="s">
        <v>18</v>
      </c>
      <c r="C17" s="40">
        <v>6.9</v>
      </c>
      <c r="D17" s="41">
        <v>0.015</v>
      </c>
      <c r="E17" s="40">
        <v>35.3</v>
      </c>
      <c r="F17" s="41">
        <v>0.0766</v>
      </c>
      <c r="G17" s="40">
        <v>43.7</v>
      </c>
      <c r="H17" s="41">
        <v>0.0949</v>
      </c>
      <c r="I17" s="40">
        <v>374.7</v>
      </c>
      <c r="J17" s="41">
        <v>0.8135</v>
      </c>
      <c r="K17" s="40">
        <v>460.6</v>
      </c>
      <c r="L17" s="42">
        <v>1</v>
      </c>
    </row>
    <row r="18" spans="1:12" s="33" customFormat="1" ht="15.75">
      <c r="A18" s="86"/>
      <c r="B18" s="37" t="s">
        <v>16</v>
      </c>
      <c r="C18" s="24">
        <v>0.2</v>
      </c>
      <c r="D18" s="25">
        <v>0.0066</v>
      </c>
      <c r="E18" s="24">
        <v>1.8</v>
      </c>
      <c r="F18" s="25">
        <v>0.0592</v>
      </c>
      <c r="G18" s="24">
        <v>1.7</v>
      </c>
      <c r="H18" s="25">
        <v>0.0559</v>
      </c>
      <c r="I18" s="24">
        <v>26.8</v>
      </c>
      <c r="J18" s="25">
        <v>0.8816</v>
      </c>
      <c r="K18" s="24">
        <v>30.4</v>
      </c>
      <c r="L18" s="26">
        <v>1</v>
      </c>
    </row>
    <row r="19" spans="1:12" s="33" customFormat="1" ht="15.75">
      <c r="A19" s="86"/>
      <c r="B19" s="37" t="s">
        <v>17</v>
      </c>
      <c r="C19" s="24">
        <v>1.4</v>
      </c>
      <c r="D19" s="25">
        <v>0.012</v>
      </c>
      <c r="E19" s="24">
        <v>6.3</v>
      </c>
      <c r="F19" s="25">
        <v>0.0538</v>
      </c>
      <c r="G19" s="24">
        <v>13</v>
      </c>
      <c r="H19" s="25">
        <v>0.111</v>
      </c>
      <c r="I19" s="24">
        <v>96.5</v>
      </c>
      <c r="J19" s="25">
        <v>0.8241</v>
      </c>
      <c r="K19" s="24">
        <v>117.1</v>
      </c>
      <c r="L19" s="26">
        <v>1</v>
      </c>
    </row>
    <row r="20" spans="1:12" s="33" customFormat="1" ht="16.5" thickBot="1">
      <c r="A20" s="87"/>
      <c r="B20" s="38" t="s">
        <v>15</v>
      </c>
      <c r="C20" s="27">
        <v>1.6</v>
      </c>
      <c r="D20" s="28">
        <v>0.0108</v>
      </c>
      <c r="E20" s="27">
        <v>8.1</v>
      </c>
      <c r="F20" s="28">
        <v>0.0549</v>
      </c>
      <c r="G20" s="27">
        <v>14.7</v>
      </c>
      <c r="H20" s="28">
        <v>0.0997</v>
      </c>
      <c r="I20" s="27">
        <v>123.3</v>
      </c>
      <c r="J20" s="28">
        <v>0.8359</v>
      </c>
      <c r="K20" s="27">
        <v>147.5</v>
      </c>
      <c r="L20" s="29">
        <v>1</v>
      </c>
    </row>
    <row r="21" spans="1:12" s="33" customFormat="1" ht="15.75">
      <c r="A21" s="85">
        <v>2012</v>
      </c>
      <c r="B21" s="39" t="s">
        <v>18</v>
      </c>
      <c r="C21" s="40">
        <v>5</v>
      </c>
      <c r="D21" s="41">
        <v>0.0105977108944468</v>
      </c>
      <c r="E21" s="40">
        <v>33.7</v>
      </c>
      <c r="F21" s="41">
        <v>0.07142857142857144</v>
      </c>
      <c r="G21" s="40">
        <v>44.7</v>
      </c>
      <c r="H21" s="41">
        <v>0.0947435353963544</v>
      </c>
      <c r="I21" s="40">
        <v>388.4</v>
      </c>
      <c r="J21" s="41">
        <v>0.8232301822806273</v>
      </c>
      <c r="K21" s="40">
        <v>471.8</v>
      </c>
      <c r="L21" s="42">
        <v>1</v>
      </c>
    </row>
    <row r="22" spans="1:12" s="33" customFormat="1" ht="15.75">
      <c r="A22" s="86"/>
      <c r="B22" s="37" t="s">
        <v>16</v>
      </c>
      <c r="C22" s="24">
        <v>0.4</v>
      </c>
      <c r="D22" s="25">
        <v>0.01509433962264151</v>
      </c>
      <c r="E22" s="24">
        <v>1.7</v>
      </c>
      <c r="F22" s="25">
        <v>0.06415094339622641</v>
      </c>
      <c r="G22" s="24">
        <v>1.3</v>
      </c>
      <c r="H22" s="25">
        <v>0.04905660377358491</v>
      </c>
      <c r="I22" s="24">
        <v>23.1</v>
      </c>
      <c r="J22" s="25">
        <v>0.8716981132075472</v>
      </c>
      <c r="K22" s="24">
        <v>26.5</v>
      </c>
      <c r="L22" s="26">
        <v>1</v>
      </c>
    </row>
    <row r="23" spans="1:12" s="33" customFormat="1" ht="15.75">
      <c r="A23" s="86"/>
      <c r="B23" s="37" t="s">
        <v>17</v>
      </c>
      <c r="C23" s="24">
        <v>2.2</v>
      </c>
      <c r="D23" s="25">
        <v>0.018410041841004185</v>
      </c>
      <c r="E23" s="24">
        <v>6.6</v>
      </c>
      <c r="F23" s="25">
        <v>0.05523012552301255</v>
      </c>
      <c r="G23" s="24">
        <v>10.5</v>
      </c>
      <c r="H23" s="25">
        <v>0.08786610878661087</v>
      </c>
      <c r="I23" s="24">
        <v>100.2</v>
      </c>
      <c r="J23" s="25">
        <v>0.8384937238493724</v>
      </c>
      <c r="K23" s="24">
        <v>119.5</v>
      </c>
      <c r="L23" s="26">
        <v>1</v>
      </c>
    </row>
    <row r="24" spans="1:12" s="33" customFormat="1" ht="16.5" thickBot="1">
      <c r="A24" s="87"/>
      <c r="B24" s="38" t="s">
        <v>15</v>
      </c>
      <c r="C24" s="27">
        <v>2.6</v>
      </c>
      <c r="D24" s="28">
        <v>0.01780821917808219</v>
      </c>
      <c r="E24" s="27">
        <v>8.299999999999999</v>
      </c>
      <c r="F24" s="28">
        <v>0.056849315068493146</v>
      </c>
      <c r="G24" s="27">
        <v>11.8</v>
      </c>
      <c r="H24" s="28">
        <v>0.08082191780821918</v>
      </c>
      <c r="I24" s="27">
        <v>123.30000000000001</v>
      </c>
      <c r="J24" s="28">
        <v>0.8445205479452056</v>
      </c>
      <c r="K24" s="27">
        <v>146</v>
      </c>
      <c r="L24" s="29">
        <v>1</v>
      </c>
    </row>
    <row r="25" spans="1:12" s="33" customFormat="1" ht="15.75">
      <c r="A25" s="85">
        <v>2013</v>
      </c>
      <c r="B25" s="39" t="s">
        <v>18</v>
      </c>
      <c r="C25" s="40">
        <v>5</v>
      </c>
      <c r="D25" s="41">
        <v>0.010508617065994114</v>
      </c>
      <c r="E25" s="40">
        <v>26.5</v>
      </c>
      <c r="F25" s="41">
        <v>0.05569567044976881</v>
      </c>
      <c r="G25" s="40">
        <v>37</v>
      </c>
      <c r="H25" s="41">
        <v>0.07776376628835645</v>
      </c>
      <c r="I25" s="40">
        <v>407.3</v>
      </c>
      <c r="J25" s="41">
        <v>0.8560319461958806</v>
      </c>
      <c r="K25" s="40">
        <v>475.8</v>
      </c>
      <c r="L25" s="42">
        <v>1</v>
      </c>
    </row>
    <row r="26" spans="1:12" s="33" customFormat="1" ht="15.75">
      <c r="A26" s="86"/>
      <c r="B26" s="37" t="s">
        <v>16</v>
      </c>
      <c r="C26" s="24">
        <v>0.9</v>
      </c>
      <c r="D26" s="25">
        <v>0.03543307086614173</v>
      </c>
      <c r="E26" s="24">
        <v>1.1</v>
      </c>
      <c r="F26" s="25">
        <v>0.043307086614173235</v>
      </c>
      <c r="G26" s="24">
        <v>0.9</v>
      </c>
      <c r="H26" s="25">
        <v>0.03543307086614173</v>
      </c>
      <c r="I26" s="24">
        <v>22.4</v>
      </c>
      <c r="J26" s="25">
        <v>0.8818897637795275</v>
      </c>
      <c r="K26" s="24">
        <v>25.4</v>
      </c>
      <c r="L26" s="26">
        <v>1</v>
      </c>
    </row>
    <row r="27" spans="1:12" s="33" customFormat="1" ht="15.75">
      <c r="A27" s="86"/>
      <c r="B27" s="37" t="s">
        <v>17</v>
      </c>
      <c r="C27" s="24">
        <v>0.9</v>
      </c>
      <c r="D27" s="25">
        <v>0.007633587786259542</v>
      </c>
      <c r="E27" s="24">
        <v>4.1</v>
      </c>
      <c r="F27" s="25">
        <v>0.03477523324851569</v>
      </c>
      <c r="G27" s="24">
        <v>8</v>
      </c>
      <c r="H27" s="25">
        <v>0.06785411365564037</v>
      </c>
      <c r="I27" s="24">
        <v>105</v>
      </c>
      <c r="J27" s="25">
        <v>0.8905852417302799</v>
      </c>
      <c r="K27" s="24">
        <v>117.9</v>
      </c>
      <c r="L27" s="26">
        <v>1</v>
      </c>
    </row>
    <row r="28" spans="1:12" s="33" customFormat="1" ht="16.5" thickBot="1">
      <c r="A28" s="87"/>
      <c r="B28" s="38" t="s">
        <v>15</v>
      </c>
      <c r="C28" s="27">
        <v>1.8</v>
      </c>
      <c r="D28" s="28">
        <v>0.012561060711793439</v>
      </c>
      <c r="E28" s="27">
        <v>5.199999999999999</v>
      </c>
      <c r="F28" s="28">
        <v>0.03628750872295882</v>
      </c>
      <c r="G28" s="27">
        <v>8.9</v>
      </c>
      <c r="H28" s="28">
        <v>0.062107466852756456</v>
      </c>
      <c r="I28" s="27">
        <v>127.4</v>
      </c>
      <c r="J28" s="28">
        <v>0.8890439637124913</v>
      </c>
      <c r="K28" s="27">
        <v>143.3</v>
      </c>
      <c r="L28" s="29">
        <v>1</v>
      </c>
    </row>
    <row r="29" spans="1:12" s="33" customFormat="1" ht="15.75">
      <c r="A29" s="85">
        <v>2014</v>
      </c>
      <c r="B29" s="39" t="s">
        <v>18</v>
      </c>
      <c r="C29" s="40">
        <v>5.5</v>
      </c>
      <c r="D29" s="41">
        <v>0.011389521640091117</v>
      </c>
      <c r="E29" s="40">
        <v>31.9</v>
      </c>
      <c r="F29" s="41">
        <v>0.06605922551252848</v>
      </c>
      <c r="G29" s="40">
        <v>40.9</v>
      </c>
      <c r="H29" s="41">
        <v>0.0846966245599503</v>
      </c>
      <c r="I29" s="40">
        <v>404.6</v>
      </c>
      <c r="J29" s="41">
        <v>0.8378546282874302</v>
      </c>
      <c r="K29" s="40">
        <v>482.9</v>
      </c>
      <c r="L29" s="42">
        <v>1</v>
      </c>
    </row>
    <row r="30" spans="1:12" s="33" customFormat="1" ht="15.75">
      <c r="A30" s="86"/>
      <c r="B30" s="37" t="s">
        <v>16</v>
      </c>
      <c r="C30" s="24">
        <v>0.5</v>
      </c>
      <c r="D30" s="25">
        <v>0.021008403361344536</v>
      </c>
      <c r="E30" s="24">
        <v>1.8</v>
      </c>
      <c r="F30" s="25">
        <v>0.07563025210084033</v>
      </c>
      <c r="G30" s="24">
        <v>1.4</v>
      </c>
      <c r="H30" s="25">
        <v>0.0588235294117647</v>
      </c>
      <c r="I30" s="24">
        <v>20</v>
      </c>
      <c r="J30" s="25">
        <v>0.8403361344537815</v>
      </c>
      <c r="K30" s="24">
        <v>23.8</v>
      </c>
      <c r="L30" s="26">
        <v>1</v>
      </c>
    </row>
    <row r="31" spans="1:12" s="33" customFormat="1" ht="15.75">
      <c r="A31" s="86"/>
      <c r="B31" s="37" t="s">
        <v>17</v>
      </c>
      <c r="C31" s="24">
        <v>1.1</v>
      </c>
      <c r="D31" s="25">
        <v>0.009235936188077247</v>
      </c>
      <c r="E31" s="24">
        <v>4.7</v>
      </c>
      <c r="F31" s="25">
        <v>0.03946263643996642</v>
      </c>
      <c r="G31" s="24">
        <v>10.2</v>
      </c>
      <c r="H31" s="25">
        <v>0.08564231738035265</v>
      </c>
      <c r="I31" s="24">
        <v>103.1</v>
      </c>
      <c r="J31" s="25">
        <v>0.8656591099916037</v>
      </c>
      <c r="K31" s="24">
        <v>119.1</v>
      </c>
      <c r="L31" s="26">
        <v>1</v>
      </c>
    </row>
    <row r="32" spans="1:12" s="33" customFormat="1" ht="16.5" thickBot="1">
      <c r="A32" s="87"/>
      <c r="B32" s="38" t="s">
        <v>15</v>
      </c>
      <c r="C32" s="27">
        <v>1.6</v>
      </c>
      <c r="D32" s="28">
        <v>0.011196641007697692</v>
      </c>
      <c r="E32" s="27">
        <v>6.5</v>
      </c>
      <c r="F32" s="28">
        <v>0.045486354093771865</v>
      </c>
      <c r="G32" s="27">
        <v>11.6</v>
      </c>
      <c r="H32" s="28">
        <v>0.08117564730580826</v>
      </c>
      <c r="I32" s="27">
        <v>123.1</v>
      </c>
      <c r="J32" s="28">
        <v>0.861441567529741</v>
      </c>
      <c r="K32" s="27">
        <v>142.9</v>
      </c>
      <c r="L32" s="29">
        <v>1</v>
      </c>
    </row>
    <row r="33" spans="1:14" s="33" customFormat="1" ht="15.75">
      <c r="A33" s="85">
        <v>2015</v>
      </c>
      <c r="B33" s="39" t="s">
        <v>18</v>
      </c>
      <c r="C33" s="40">
        <v>5.3</v>
      </c>
      <c r="D33" s="41">
        <v>0.010400313971742542</v>
      </c>
      <c r="E33" s="40">
        <v>37.8</v>
      </c>
      <c r="F33" s="41">
        <v>0.07417582417582416</v>
      </c>
      <c r="G33" s="40">
        <v>45</v>
      </c>
      <c r="H33" s="41">
        <v>0.08830455259026687</v>
      </c>
      <c r="I33" s="40">
        <v>421.5</v>
      </c>
      <c r="J33" s="41">
        <v>0.8271193092621664</v>
      </c>
      <c r="K33" s="40">
        <v>509.6</v>
      </c>
      <c r="L33" s="42">
        <v>1</v>
      </c>
      <c r="N33" s="55"/>
    </row>
    <row r="34" spans="1:12" s="33" customFormat="1" ht="15.75">
      <c r="A34" s="86"/>
      <c r="B34" s="37" t="s">
        <v>16</v>
      </c>
      <c r="C34" s="24" t="s">
        <v>14</v>
      </c>
      <c r="D34" s="25" t="s">
        <v>14</v>
      </c>
      <c r="E34" s="24">
        <v>1.2</v>
      </c>
      <c r="F34" s="25">
        <v>0.04633204633204633</v>
      </c>
      <c r="G34" s="24">
        <v>1.3</v>
      </c>
      <c r="H34" s="25">
        <v>0.0501930501930502</v>
      </c>
      <c r="I34" s="24">
        <v>23.4</v>
      </c>
      <c r="J34" s="25">
        <v>0.9034749034749034</v>
      </c>
      <c r="K34" s="24">
        <v>25.9</v>
      </c>
      <c r="L34" s="26">
        <v>1</v>
      </c>
    </row>
    <row r="35" spans="1:12" s="33" customFormat="1" ht="15.75">
      <c r="A35" s="86"/>
      <c r="B35" s="37" t="s">
        <v>17</v>
      </c>
      <c r="C35" s="24">
        <v>1</v>
      </c>
      <c r="D35" s="25">
        <v>0.008635578583765112</v>
      </c>
      <c r="E35" s="24">
        <v>6.3</v>
      </c>
      <c r="F35" s="25">
        <v>0.054404145077720206</v>
      </c>
      <c r="G35" s="24">
        <v>9</v>
      </c>
      <c r="H35" s="25">
        <v>0.07772020725388601</v>
      </c>
      <c r="I35" s="24">
        <v>99.5</v>
      </c>
      <c r="J35" s="25">
        <v>0.8592400690846287</v>
      </c>
      <c r="K35" s="24">
        <v>115.8</v>
      </c>
      <c r="L35" s="26">
        <v>1</v>
      </c>
    </row>
    <row r="36" spans="1:12" s="33" customFormat="1" ht="16.5" thickBot="1">
      <c r="A36" s="87"/>
      <c r="B36" s="38" t="s">
        <v>15</v>
      </c>
      <c r="C36" s="27">
        <v>1</v>
      </c>
      <c r="D36" s="28">
        <v>0.007057163020465773</v>
      </c>
      <c r="E36" s="27">
        <v>7.5</v>
      </c>
      <c r="F36" s="28">
        <v>0.0529287226534933</v>
      </c>
      <c r="G36" s="27">
        <v>10.3</v>
      </c>
      <c r="H36" s="28">
        <v>0.07268877911079746</v>
      </c>
      <c r="I36" s="27">
        <v>122.9</v>
      </c>
      <c r="J36" s="28">
        <v>0.8673253352152436</v>
      </c>
      <c r="K36" s="27">
        <v>141.7</v>
      </c>
      <c r="L36" s="29">
        <v>1</v>
      </c>
    </row>
    <row r="37" spans="1:12" s="33" customFormat="1" ht="15.75">
      <c r="A37" s="85">
        <v>2016</v>
      </c>
      <c r="B37" s="39" t="s">
        <v>18</v>
      </c>
      <c r="C37" s="40">
        <v>4.4</v>
      </c>
      <c r="D37" s="41">
        <f>C37/$K37</f>
        <v>0.008292499057670561</v>
      </c>
      <c r="E37" s="40">
        <v>35.4</v>
      </c>
      <c r="F37" s="41">
        <f>E37/$K37</f>
        <v>0.06671692423671315</v>
      </c>
      <c r="G37" s="40">
        <v>50.1</v>
      </c>
      <c r="H37" s="41">
        <f>G37/$K37</f>
        <v>0.0944214097248398</v>
      </c>
      <c r="I37" s="40">
        <v>440.7</v>
      </c>
      <c r="J37" s="41">
        <f>I37/K37</f>
        <v>0.8305691669807764</v>
      </c>
      <c r="K37" s="40">
        <v>530.6</v>
      </c>
      <c r="L37" s="42">
        <f>K37/K37</f>
        <v>1</v>
      </c>
    </row>
    <row r="38" spans="1:12" ht="15.75">
      <c r="A38" s="86"/>
      <c r="B38" s="37" t="s">
        <v>16</v>
      </c>
      <c r="C38" s="24" t="s">
        <v>14</v>
      </c>
      <c r="D38" s="25" t="s">
        <v>14</v>
      </c>
      <c r="E38" s="24">
        <v>1.2</v>
      </c>
      <c r="F38" s="25">
        <f aca="true" t="shared" si="0" ref="F38:F44">E38/$K38</f>
        <v>0.04669260700389105</v>
      </c>
      <c r="G38" s="24">
        <v>1.8</v>
      </c>
      <c r="H38" s="25">
        <f aca="true" t="shared" si="1" ref="H38:H44">G38/$K38</f>
        <v>0.07003891050583658</v>
      </c>
      <c r="I38" s="24">
        <v>22.7</v>
      </c>
      <c r="J38" s="25">
        <f aca="true" t="shared" si="2" ref="J38:J44">I38/K38</f>
        <v>0.8832684824902723</v>
      </c>
      <c r="K38" s="24">
        <v>25.7</v>
      </c>
      <c r="L38" s="26">
        <f aca="true" t="shared" si="3" ref="L38:L44">K38/K38</f>
        <v>1</v>
      </c>
    </row>
    <row r="39" spans="1:12" ht="15.75">
      <c r="A39" s="86"/>
      <c r="B39" s="37" t="s">
        <v>17</v>
      </c>
      <c r="C39" s="24">
        <v>1.1</v>
      </c>
      <c r="D39" s="25">
        <f aca="true" t="shared" si="4" ref="D39:D44">C39/$K39</f>
        <v>0.009515570934256057</v>
      </c>
      <c r="E39" s="24">
        <v>5.9</v>
      </c>
      <c r="F39" s="25">
        <f t="shared" si="0"/>
        <v>0.05103806228373703</v>
      </c>
      <c r="G39" s="24">
        <v>13.4</v>
      </c>
      <c r="H39" s="25">
        <f t="shared" si="1"/>
        <v>0.11591695501730105</v>
      </c>
      <c r="I39" s="24">
        <v>95.2</v>
      </c>
      <c r="J39" s="25">
        <f t="shared" si="2"/>
        <v>0.823529411764706</v>
      </c>
      <c r="K39" s="24">
        <v>115.6</v>
      </c>
      <c r="L39" s="26">
        <f t="shared" si="3"/>
        <v>1</v>
      </c>
    </row>
    <row r="40" spans="1:12" ht="16.5" thickBot="1">
      <c r="A40" s="87"/>
      <c r="B40" s="38" t="s">
        <v>15</v>
      </c>
      <c r="C40" s="43">
        <f>SUM(C38:C39)</f>
        <v>1.1</v>
      </c>
      <c r="D40" s="44">
        <f t="shared" si="4"/>
        <v>0.007784854918612882</v>
      </c>
      <c r="E40" s="43">
        <f>SUM(E38:E39)</f>
        <v>7.1000000000000005</v>
      </c>
      <c r="F40" s="44">
        <f t="shared" si="0"/>
        <v>0.050247699929228604</v>
      </c>
      <c r="G40" s="43">
        <f>SUM(G38:G39)</f>
        <v>15.200000000000001</v>
      </c>
      <c r="H40" s="44">
        <f t="shared" si="1"/>
        <v>0.10757254069355983</v>
      </c>
      <c r="I40" s="43">
        <f>SUM(I38:I39)</f>
        <v>117.9</v>
      </c>
      <c r="J40" s="44">
        <f t="shared" si="2"/>
        <v>0.8343949044585989</v>
      </c>
      <c r="K40" s="43">
        <f>SUM(K38:K39)</f>
        <v>141.29999999999998</v>
      </c>
      <c r="L40" s="29">
        <f t="shared" si="3"/>
        <v>1</v>
      </c>
    </row>
    <row r="41" spans="1:12" ht="15.75">
      <c r="A41" s="85">
        <v>2017</v>
      </c>
      <c r="B41" s="39" t="s">
        <v>18</v>
      </c>
      <c r="C41" s="40">
        <v>4.5</v>
      </c>
      <c r="D41" s="41">
        <f t="shared" si="4"/>
        <v>0.008372093023255815</v>
      </c>
      <c r="E41" s="40">
        <v>41.1</v>
      </c>
      <c r="F41" s="41">
        <f t="shared" si="0"/>
        <v>0.07646511627906977</v>
      </c>
      <c r="G41" s="40">
        <v>51.7</v>
      </c>
      <c r="H41" s="41">
        <f t="shared" si="1"/>
        <v>0.09618604651162792</v>
      </c>
      <c r="I41" s="40">
        <v>440.3</v>
      </c>
      <c r="J41" s="41">
        <f t="shared" si="2"/>
        <v>0.8191627906976744</v>
      </c>
      <c r="K41" s="40">
        <v>537.5</v>
      </c>
      <c r="L41" s="42">
        <f t="shared" si="3"/>
        <v>1</v>
      </c>
    </row>
    <row r="42" spans="1:12" ht="15.75">
      <c r="A42" s="86"/>
      <c r="B42" s="37" t="s">
        <v>16</v>
      </c>
      <c r="C42" s="24">
        <v>0.5</v>
      </c>
      <c r="D42" s="25">
        <f t="shared" si="4"/>
        <v>0.01694915254237288</v>
      </c>
      <c r="E42" s="24">
        <v>1</v>
      </c>
      <c r="F42" s="25">
        <f t="shared" si="0"/>
        <v>0.03389830508474576</v>
      </c>
      <c r="G42" s="24">
        <v>1.6</v>
      </c>
      <c r="H42" s="25">
        <f t="shared" si="1"/>
        <v>0.054237288135593226</v>
      </c>
      <c r="I42" s="24">
        <v>26.4</v>
      </c>
      <c r="J42" s="25">
        <f t="shared" si="2"/>
        <v>0.8949152542372881</v>
      </c>
      <c r="K42" s="24">
        <v>29.5</v>
      </c>
      <c r="L42" s="26">
        <f t="shared" si="3"/>
        <v>1</v>
      </c>
    </row>
    <row r="43" spans="1:12" ht="15.75">
      <c r="A43" s="86"/>
      <c r="B43" s="37" t="s">
        <v>17</v>
      </c>
      <c r="C43" s="24">
        <v>0.7</v>
      </c>
      <c r="D43" s="25">
        <f t="shared" si="4"/>
        <v>0.006081668114682884</v>
      </c>
      <c r="E43" s="24">
        <v>9.5</v>
      </c>
      <c r="F43" s="25">
        <f t="shared" si="0"/>
        <v>0.08253692441355344</v>
      </c>
      <c r="G43" s="24">
        <v>7.6</v>
      </c>
      <c r="H43" s="25">
        <f t="shared" si="1"/>
        <v>0.06602953953084274</v>
      </c>
      <c r="I43" s="24">
        <v>97.2</v>
      </c>
      <c r="J43" s="25">
        <f t="shared" si="2"/>
        <v>0.844483058210252</v>
      </c>
      <c r="K43" s="24">
        <v>115.1</v>
      </c>
      <c r="L43" s="26">
        <f t="shared" si="3"/>
        <v>1</v>
      </c>
    </row>
    <row r="44" spans="1:12" ht="16.5" thickBot="1">
      <c r="A44" s="87"/>
      <c r="B44" s="38" t="s">
        <v>15</v>
      </c>
      <c r="C44" s="43">
        <f>SUM(C42:C43)</f>
        <v>1.2</v>
      </c>
      <c r="D44" s="44">
        <f t="shared" si="4"/>
        <v>0.008298755186721992</v>
      </c>
      <c r="E44" s="43">
        <f>SUM(E42:E43)</f>
        <v>10.5</v>
      </c>
      <c r="F44" s="44">
        <f t="shared" si="0"/>
        <v>0.07261410788381743</v>
      </c>
      <c r="G44" s="43">
        <f>SUM(G42:G43)</f>
        <v>9.2</v>
      </c>
      <c r="H44" s="44">
        <f t="shared" si="1"/>
        <v>0.0636237897648686</v>
      </c>
      <c r="I44" s="43">
        <f>SUM(I42:I43)</f>
        <v>123.6</v>
      </c>
      <c r="J44" s="44">
        <f t="shared" si="2"/>
        <v>0.8547717842323651</v>
      </c>
      <c r="K44" s="43">
        <f>SUM(K42:K43)</f>
        <v>144.6</v>
      </c>
      <c r="L44" s="29">
        <f t="shared" si="3"/>
        <v>1</v>
      </c>
    </row>
    <row r="45" spans="8:12" ht="15">
      <c r="H45" s="82" t="s">
        <v>21</v>
      </c>
      <c r="I45" s="82"/>
      <c r="J45" s="82"/>
      <c r="K45" s="82"/>
      <c r="L45" s="82"/>
    </row>
    <row r="47" spans="13:18" ht="15">
      <c r="M47" s="52"/>
      <c r="N47" s="53"/>
      <c r="O47" s="53"/>
      <c r="P47" s="53"/>
      <c r="Q47" s="53"/>
      <c r="R47" s="53"/>
    </row>
    <row r="48" spans="13:18" ht="15">
      <c r="M48" s="54"/>
      <c r="N48" s="53"/>
      <c r="O48" s="53"/>
      <c r="P48" s="53"/>
      <c r="Q48" s="53"/>
      <c r="R48" s="53"/>
    </row>
    <row r="49" spans="13:18" ht="15">
      <c r="M49" s="54"/>
      <c r="N49" s="53"/>
      <c r="O49" s="53"/>
      <c r="P49" s="53"/>
      <c r="Q49" s="53"/>
      <c r="R49" s="53"/>
    </row>
    <row r="50" spans="13:18" ht="15">
      <c r="M50" s="54"/>
      <c r="N50" s="53"/>
      <c r="O50" s="53"/>
      <c r="P50" s="53"/>
      <c r="Q50" s="53"/>
      <c r="R50" s="53"/>
    </row>
    <row r="51" spans="1:18" ht="15">
      <c r="A51"/>
      <c r="M51" s="52"/>
      <c r="N51" s="53"/>
      <c r="O51" s="53"/>
      <c r="P51" s="53"/>
      <c r="Q51" s="53"/>
      <c r="R51" s="53"/>
    </row>
    <row r="52" spans="1:18" s="33" customFormat="1" ht="15">
      <c r="A52" s="107" t="s">
        <v>24</v>
      </c>
      <c r="B52" s="108" t="s">
        <v>15</v>
      </c>
      <c r="C52" s="50" t="str">
        <f>CONCATENATE("Ocupació per sector - ",B52)</f>
        <v>Ocupació per sector - Joves de 16 a 34 anys</v>
      </c>
      <c r="G52" s="64" t="s">
        <v>23</v>
      </c>
      <c r="H52" s="66">
        <v>2017</v>
      </c>
      <c r="I52" s="51" t="str">
        <f>CONCATENATE("Joves de 16 a 34 anys per sector d'ocupació - ",H52)</f>
        <v>Joves de 16 a 34 anys per sector d'ocupació - 2017</v>
      </c>
      <c r="J52" s="34"/>
      <c r="K52" s="34"/>
      <c r="L52" s="34"/>
      <c r="M52" s="54"/>
      <c r="N52" s="53"/>
      <c r="O52" s="53"/>
      <c r="P52" s="53"/>
      <c r="Q52" s="53"/>
      <c r="R52" s="53"/>
    </row>
    <row r="53" spans="7:18" s="33" customFormat="1" ht="15">
      <c r="G53" s="64" t="s">
        <v>24</v>
      </c>
      <c r="H53" s="65" t="s">
        <v>15</v>
      </c>
      <c r="I53" s="34"/>
      <c r="J53" s="34"/>
      <c r="K53" s="34"/>
      <c r="L53" s="34"/>
      <c r="M53" s="54"/>
      <c r="N53" s="53"/>
      <c r="O53" s="53"/>
      <c r="P53" s="53"/>
      <c r="Q53" s="53"/>
      <c r="R53" s="53"/>
    </row>
    <row r="54" spans="1:18" s="33" customFormat="1" ht="15.75">
      <c r="A54" s="91"/>
      <c r="B54" s="92" t="s">
        <v>25</v>
      </c>
      <c r="C54" s="93"/>
      <c r="D54" s="93"/>
      <c r="E54" s="94"/>
      <c r="F54"/>
      <c r="G54" s="49"/>
      <c r="H54" s="34"/>
      <c r="I54" s="34"/>
      <c r="J54" s="34"/>
      <c r="K54" s="34"/>
      <c r="L54" s="34"/>
      <c r="M54" s="54"/>
      <c r="N54" s="53"/>
      <c r="O54" s="53"/>
      <c r="P54" s="53"/>
      <c r="Q54" s="53"/>
      <c r="R54" s="53"/>
    </row>
    <row r="55" spans="1:8" ht="15">
      <c r="A55" s="92" t="s">
        <v>23</v>
      </c>
      <c r="B55" s="91" t="s">
        <v>31</v>
      </c>
      <c r="C55" s="95" t="s">
        <v>30</v>
      </c>
      <c r="D55" s="95" t="s">
        <v>32</v>
      </c>
      <c r="E55" s="96" t="s">
        <v>33</v>
      </c>
      <c r="G55" s="56" t="s">
        <v>25</v>
      </c>
      <c r="H55" s="57" t="s">
        <v>5</v>
      </c>
    </row>
    <row r="56" spans="1:10" ht="15">
      <c r="A56" s="91">
        <v>2008</v>
      </c>
      <c r="B56" s="97">
        <v>0</v>
      </c>
      <c r="C56" s="98">
        <v>0.06826286296484972</v>
      </c>
      <c r="D56" s="98">
        <v>0.174223127865512</v>
      </c>
      <c r="E56" s="99">
        <v>0.7575140091696383</v>
      </c>
      <c r="G56" s="58" t="s">
        <v>34</v>
      </c>
      <c r="H56" s="59">
        <v>1.2</v>
      </c>
      <c r="I56" s="47">
        <f>H56/SUM($H$56:$H$59)</f>
        <v>0.008304498269896193</v>
      </c>
      <c r="J56" s="33" t="s">
        <v>4</v>
      </c>
    </row>
    <row r="57" spans="1:10" ht="15">
      <c r="A57" s="100">
        <v>2009</v>
      </c>
      <c r="B57" s="101">
        <v>0.00797266514806378</v>
      </c>
      <c r="C57" s="46">
        <v>0.06662870159453303</v>
      </c>
      <c r="D57" s="46">
        <v>0.15034168564920275</v>
      </c>
      <c r="E57" s="102">
        <v>0.7750569476082004</v>
      </c>
      <c r="G57" s="60" t="s">
        <v>35</v>
      </c>
      <c r="H57" s="61">
        <v>10.5</v>
      </c>
      <c r="I57" s="47">
        <f>H57/SUM($H$56:$H$59)</f>
        <v>0.0726643598615917</v>
      </c>
      <c r="J57" s="33" t="s">
        <v>0</v>
      </c>
    </row>
    <row r="58" spans="1:10" ht="15">
      <c r="A58" s="100">
        <v>2010</v>
      </c>
      <c r="B58" s="101">
        <v>0.0037476577139287947</v>
      </c>
      <c r="C58" s="46">
        <v>0.0730793254216115</v>
      </c>
      <c r="D58" s="46">
        <v>0.11805121798875702</v>
      </c>
      <c r="E58" s="102">
        <v>0.8051217988757028</v>
      </c>
      <c r="G58" s="60" t="s">
        <v>36</v>
      </c>
      <c r="H58" s="61">
        <v>9.2</v>
      </c>
      <c r="I58" s="47">
        <f>H58/SUM($H$56:$H$59)</f>
        <v>0.06366782006920414</v>
      </c>
      <c r="J58" s="33" t="s">
        <v>1</v>
      </c>
    </row>
    <row r="59" spans="1:10" ht="15">
      <c r="A59" s="100">
        <v>2011</v>
      </c>
      <c r="B59" s="101">
        <v>0.01083276912660799</v>
      </c>
      <c r="C59" s="46">
        <v>0.05484089370345295</v>
      </c>
      <c r="D59" s="46">
        <v>0.0995260663507109</v>
      </c>
      <c r="E59" s="102">
        <v>0.8348002708192283</v>
      </c>
      <c r="G59" s="62" t="s">
        <v>37</v>
      </c>
      <c r="H59" s="63">
        <v>123.6</v>
      </c>
      <c r="I59" s="47">
        <f>H59/SUM($H$56:$H$59)</f>
        <v>0.855363321799308</v>
      </c>
      <c r="J59" s="33" t="s">
        <v>2</v>
      </c>
    </row>
    <row r="60" spans="1:5" ht="15">
      <c r="A60" s="100">
        <v>2012</v>
      </c>
      <c r="B60" s="101">
        <v>0.01780821917808219</v>
      </c>
      <c r="C60" s="46">
        <v>0.056849315068493146</v>
      </c>
      <c r="D60" s="46">
        <v>0.08082191780821918</v>
      </c>
      <c r="E60" s="102">
        <v>0.8445205479452056</v>
      </c>
    </row>
    <row r="61" spans="1:5" ht="15">
      <c r="A61" s="100">
        <v>2013</v>
      </c>
      <c r="B61" s="101">
        <v>0.012561060711793439</v>
      </c>
      <c r="C61" s="46">
        <v>0.03628750872295882</v>
      </c>
      <c r="D61" s="46">
        <v>0.062107466852756456</v>
      </c>
      <c r="E61" s="102">
        <v>0.8890439637124913</v>
      </c>
    </row>
    <row r="62" spans="1:5" ht="15">
      <c r="A62" s="100">
        <v>2014</v>
      </c>
      <c r="B62" s="101">
        <v>0.011204481792717089</v>
      </c>
      <c r="C62" s="46">
        <v>0.04551820728291317</v>
      </c>
      <c r="D62" s="46">
        <v>0.08123249299719888</v>
      </c>
      <c r="E62" s="102">
        <v>0.8620448179271709</v>
      </c>
    </row>
    <row r="63" spans="1:5" ht="15">
      <c r="A63" s="100">
        <v>2015</v>
      </c>
      <c r="B63" s="101">
        <v>0.007057163020465772</v>
      </c>
      <c r="C63" s="46">
        <v>0.05292872265349329</v>
      </c>
      <c r="D63" s="46">
        <v>0.07268877911079745</v>
      </c>
      <c r="E63" s="102">
        <v>0.8673253352152434</v>
      </c>
    </row>
    <row r="64" spans="1:5" ht="15">
      <c r="A64" s="100">
        <v>2016</v>
      </c>
      <c r="B64" s="101">
        <v>0.00778485491861288</v>
      </c>
      <c r="C64" s="46">
        <v>0.05024769992922859</v>
      </c>
      <c r="D64" s="46">
        <v>0.1075725406935598</v>
      </c>
      <c r="E64" s="102">
        <v>0.8343949044585987</v>
      </c>
    </row>
    <row r="65" spans="1:5" ht="15">
      <c r="A65" s="100">
        <v>2017</v>
      </c>
      <c r="B65" s="101">
        <v>0.008304498269896193</v>
      </c>
      <c r="C65" s="46">
        <v>0.0726643598615917</v>
      </c>
      <c r="D65" s="46">
        <v>0.06366782006920414</v>
      </c>
      <c r="E65" s="102">
        <v>0.855363321799308</v>
      </c>
    </row>
    <row r="66" spans="1:5" ht="15">
      <c r="A66" s="103" t="s">
        <v>39</v>
      </c>
      <c r="B66" s="104">
        <v>0.08727336988016814</v>
      </c>
      <c r="C66" s="105">
        <v>0.577307597203126</v>
      </c>
      <c r="D66" s="105">
        <v>1.0102331153859188</v>
      </c>
      <c r="E66" s="106">
        <v>8.325185917530787</v>
      </c>
    </row>
    <row r="68" spans="3:9" ht="15">
      <c r="C68" s="90" t="s">
        <v>21</v>
      </c>
      <c r="I68" s="90" t="s">
        <v>21</v>
      </c>
    </row>
    <row r="76" spans="4:7" ht="15">
      <c r="D76" s="90"/>
      <c r="E76" s="90"/>
      <c r="F76" s="90"/>
      <c r="G76" s="90"/>
    </row>
  </sheetData>
  <sheetProtection/>
  <mergeCells count="18">
    <mergeCell ref="A37:A40"/>
    <mergeCell ref="A41:A44"/>
    <mergeCell ref="C3:D3"/>
    <mergeCell ref="E3:F3"/>
    <mergeCell ref="G3:H3"/>
    <mergeCell ref="I3:J3"/>
    <mergeCell ref="B3:B4"/>
    <mergeCell ref="A33:A36"/>
    <mergeCell ref="K3:L3"/>
    <mergeCell ref="H45:L45"/>
    <mergeCell ref="A3:A4"/>
    <mergeCell ref="A5:A8"/>
    <mergeCell ref="A9:A12"/>
    <mergeCell ref="A13:A16"/>
    <mergeCell ref="A17:A20"/>
    <mergeCell ref="A21:A24"/>
    <mergeCell ref="A25:A28"/>
    <mergeCell ref="A29:A32"/>
  </mergeCells>
  <printOptions/>
  <pageMargins left="0.7086614173228347" right="0.7086614173228347" top="0.15748031496062992" bottom="0.1968503937007874" header="0.31496062992125984" footer="0.31496062992125984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="85" zoomScaleNormal="85" zoomScalePageLayoutView="0" workbookViewId="0" topLeftCell="A24">
      <selection activeCell="A34" sqref="A34:A41"/>
    </sheetView>
  </sheetViews>
  <sheetFormatPr defaultColWidth="11.421875" defaultRowHeight="15"/>
  <sheetData>
    <row r="1" spans="1:10" ht="15.75">
      <c r="A1" s="33" t="s">
        <v>23</v>
      </c>
      <c r="B1" s="33" t="s">
        <v>24</v>
      </c>
      <c r="C1" s="45" t="s">
        <v>4</v>
      </c>
      <c r="D1" s="45" t="s">
        <v>0</v>
      </c>
      <c r="E1" s="45" t="s">
        <v>1</v>
      </c>
      <c r="F1" s="45" t="s">
        <v>2</v>
      </c>
      <c r="G1" s="48" t="s">
        <v>26</v>
      </c>
      <c r="H1" s="48" t="s">
        <v>27</v>
      </c>
      <c r="I1" s="48" t="s">
        <v>28</v>
      </c>
      <c r="J1" s="48" t="s">
        <v>29</v>
      </c>
    </row>
    <row r="2" spans="1:10" ht="16.5" thickBot="1">
      <c r="A2" s="33">
        <v>2008</v>
      </c>
      <c r="B2" s="38" t="s">
        <v>15</v>
      </c>
      <c r="C2" s="43">
        <v>0</v>
      </c>
      <c r="D2" s="43">
        <v>13.399999999999999</v>
      </c>
      <c r="E2" s="43">
        <v>34.2</v>
      </c>
      <c r="F2" s="43">
        <v>148.7</v>
      </c>
      <c r="G2" s="47">
        <f>C2/SUM($C2:$F2)</f>
        <v>0</v>
      </c>
      <c r="H2" s="47">
        <f>D2/SUM($C2:$F2)</f>
        <v>0.06826286296484972</v>
      </c>
      <c r="I2" s="47">
        <f>E2/SUM($C2:$F2)</f>
        <v>0.174223127865512</v>
      </c>
      <c r="J2" s="47">
        <f>F2/SUM($C2:$F2)</f>
        <v>0.7575140091696383</v>
      </c>
    </row>
    <row r="3" spans="1:10" ht="16.5" thickBot="1">
      <c r="A3" s="33">
        <v>2009</v>
      </c>
      <c r="B3" s="38" t="s">
        <v>15</v>
      </c>
      <c r="C3" s="27">
        <v>1.4</v>
      </c>
      <c r="D3" s="27">
        <v>11.7</v>
      </c>
      <c r="E3" s="27">
        <v>26.400000000000002</v>
      </c>
      <c r="F3" s="27">
        <v>136.1</v>
      </c>
      <c r="G3" s="47">
        <f aca="true" t="shared" si="0" ref="G3:G33">C3/SUM($C3:$F3)</f>
        <v>0.00797266514806378</v>
      </c>
      <c r="H3" s="47">
        <f aca="true" t="shared" si="1" ref="H3:H33">D3/SUM($C3:$F3)</f>
        <v>0.06662870159453303</v>
      </c>
      <c r="I3" s="47">
        <f aca="true" t="shared" si="2" ref="I3:I33">E3/SUM($C3:$F3)</f>
        <v>0.15034168564920275</v>
      </c>
      <c r="J3" s="47">
        <f aca="true" t="shared" si="3" ref="J3:J33">F3/SUM($C3:$F3)</f>
        <v>0.7750569476082004</v>
      </c>
    </row>
    <row r="4" spans="1:10" ht="16.5" thickBot="1">
      <c r="A4" s="33">
        <v>2010</v>
      </c>
      <c r="B4" s="38" t="s">
        <v>15</v>
      </c>
      <c r="C4" s="27">
        <v>0.6</v>
      </c>
      <c r="D4" s="27">
        <v>11.7</v>
      </c>
      <c r="E4" s="27">
        <v>18.9</v>
      </c>
      <c r="F4" s="27">
        <v>128.9</v>
      </c>
      <c r="G4" s="47">
        <f t="shared" si="0"/>
        <v>0.0037476577139287947</v>
      </c>
      <c r="H4" s="47">
        <f t="shared" si="1"/>
        <v>0.0730793254216115</v>
      </c>
      <c r="I4" s="47">
        <f t="shared" si="2"/>
        <v>0.11805121798875702</v>
      </c>
      <c r="J4" s="47">
        <f t="shared" si="3"/>
        <v>0.8051217988757028</v>
      </c>
    </row>
    <row r="5" spans="1:10" ht="16.5" thickBot="1">
      <c r="A5" s="33">
        <v>2011</v>
      </c>
      <c r="B5" s="38" t="s">
        <v>15</v>
      </c>
      <c r="C5" s="27">
        <v>1.6</v>
      </c>
      <c r="D5" s="27">
        <v>8.1</v>
      </c>
      <c r="E5" s="27">
        <v>14.7</v>
      </c>
      <c r="F5" s="27">
        <v>123.3</v>
      </c>
      <c r="G5" s="47">
        <f t="shared" si="0"/>
        <v>0.01083276912660799</v>
      </c>
      <c r="H5" s="47">
        <f t="shared" si="1"/>
        <v>0.05484089370345295</v>
      </c>
      <c r="I5" s="47">
        <f t="shared" si="2"/>
        <v>0.0995260663507109</v>
      </c>
      <c r="J5" s="47">
        <f t="shared" si="3"/>
        <v>0.8348002708192283</v>
      </c>
    </row>
    <row r="6" spans="1:10" ht="16.5" thickBot="1">
      <c r="A6" s="33">
        <v>2012</v>
      </c>
      <c r="B6" s="38" t="s">
        <v>15</v>
      </c>
      <c r="C6" s="27">
        <v>2.6</v>
      </c>
      <c r="D6" s="27">
        <v>8.299999999999999</v>
      </c>
      <c r="E6" s="27">
        <v>11.8</v>
      </c>
      <c r="F6" s="27">
        <v>123.30000000000001</v>
      </c>
      <c r="G6" s="47">
        <f t="shared" si="0"/>
        <v>0.01780821917808219</v>
      </c>
      <c r="H6" s="47">
        <f t="shared" si="1"/>
        <v>0.056849315068493146</v>
      </c>
      <c r="I6" s="47">
        <f t="shared" si="2"/>
        <v>0.08082191780821918</v>
      </c>
      <c r="J6" s="47">
        <f t="shared" si="3"/>
        <v>0.8445205479452056</v>
      </c>
    </row>
    <row r="7" spans="1:10" ht="16.5" thickBot="1">
      <c r="A7" s="33">
        <v>2013</v>
      </c>
      <c r="B7" s="38" t="s">
        <v>15</v>
      </c>
      <c r="C7" s="27">
        <v>1.8</v>
      </c>
      <c r="D7" s="27">
        <v>5.199999999999999</v>
      </c>
      <c r="E7" s="27">
        <v>8.9</v>
      </c>
      <c r="F7" s="27">
        <v>127.4</v>
      </c>
      <c r="G7" s="47">
        <f t="shared" si="0"/>
        <v>0.012561060711793439</v>
      </c>
      <c r="H7" s="47">
        <f t="shared" si="1"/>
        <v>0.03628750872295882</v>
      </c>
      <c r="I7" s="47">
        <f t="shared" si="2"/>
        <v>0.062107466852756456</v>
      </c>
      <c r="J7" s="47">
        <f t="shared" si="3"/>
        <v>0.8890439637124913</v>
      </c>
    </row>
    <row r="8" spans="1:10" ht="16.5" thickBot="1">
      <c r="A8" s="33">
        <v>2014</v>
      </c>
      <c r="B8" s="38" t="s">
        <v>15</v>
      </c>
      <c r="C8" s="27">
        <v>1.6</v>
      </c>
      <c r="D8" s="27">
        <v>6.5</v>
      </c>
      <c r="E8" s="27">
        <v>11.6</v>
      </c>
      <c r="F8" s="27">
        <v>123.1</v>
      </c>
      <c r="G8" s="47">
        <f t="shared" si="0"/>
        <v>0.011204481792717089</v>
      </c>
      <c r="H8" s="47">
        <f t="shared" si="1"/>
        <v>0.04551820728291317</v>
      </c>
      <c r="I8" s="47">
        <f t="shared" si="2"/>
        <v>0.08123249299719888</v>
      </c>
      <c r="J8" s="47">
        <f t="shared" si="3"/>
        <v>0.8620448179271709</v>
      </c>
    </row>
    <row r="9" spans="1:10" ht="16.5" thickBot="1">
      <c r="A9" s="33">
        <v>2015</v>
      </c>
      <c r="B9" s="38" t="s">
        <v>15</v>
      </c>
      <c r="C9" s="27">
        <v>1</v>
      </c>
      <c r="D9" s="27">
        <v>7.5</v>
      </c>
      <c r="E9" s="27">
        <v>10.3</v>
      </c>
      <c r="F9" s="27">
        <v>122.9</v>
      </c>
      <c r="G9" s="47">
        <f t="shared" si="0"/>
        <v>0.007057163020465772</v>
      </c>
      <c r="H9" s="47">
        <f t="shared" si="1"/>
        <v>0.05292872265349329</v>
      </c>
      <c r="I9" s="47">
        <f t="shared" si="2"/>
        <v>0.07268877911079745</v>
      </c>
      <c r="J9" s="47">
        <f t="shared" si="3"/>
        <v>0.8673253352152434</v>
      </c>
    </row>
    <row r="10" spans="1:10" ht="16.5" thickBot="1">
      <c r="A10" s="33">
        <v>2008</v>
      </c>
      <c r="B10" s="39" t="s">
        <v>18</v>
      </c>
      <c r="C10" s="40">
        <v>5.5</v>
      </c>
      <c r="D10" s="40">
        <v>42.9</v>
      </c>
      <c r="E10" s="40">
        <v>80.5</v>
      </c>
      <c r="F10" s="40">
        <v>380.9</v>
      </c>
      <c r="G10" s="47">
        <f t="shared" si="0"/>
        <v>0.010788544527265595</v>
      </c>
      <c r="H10" s="47">
        <f t="shared" si="1"/>
        <v>0.08415064731267165</v>
      </c>
      <c r="I10" s="47">
        <f t="shared" si="2"/>
        <v>0.15790506080816008</v>
      </c>
      <c r="J10" s="47">
        <f t="shared" si="3"/>
        <v>0.7471557473519027</v>
      </c>
    </row>
    <row r="11" spans="1:10" ht="16.5" thickBot="1">
      <c r="A11" s="33">
        <v>2009</v>
      </c>
      <c r="B11" s="39" t="s">
        <v>18</v>
      </c>
      <c r="C11" s="40">
        <v>6.6</v>
      </c>
      <c r="D11" s="40">
        <v>38.9</v>
      </c>
      <c r="E11" s="40">
        <v>65.2</v>
      </c>
      <c r="F11" s="40">
        <v>368.3</v>
      </c>
      <c r="G11" s="47">
        <f t="shared" si="0"/>
        <v>0.013778705636743214</v>
      </c>
      <c r="H11" s="47">
        <f t="shared" si="1"/>
        <v>0.08121085594989562</v>
      </c>
      <c r="I11" s="47">
        <f t="shared" si="2"/>
        <v>0.1361169102296451</v>
      </c>
      <c r="J11" s="47">
        <f t="shared" si="3"/>
        <v>0.7688935281837161</v>
      </c>
    </row>
    <row r="12" spans="1:10" ht="16.5" thickBot="1">
      <c r="A12" s="33">
        <v>2010</v>
      </c>
      <c r="B12" s="39" t="s">
        <v>18</v>
      </c>
      <c r="C12" s="40">
        <v>4.9</v>
      </c>
      <c r="D12" s="40">
        <v>36.5</v>
      </c>
      <c r="E12" s="40">
        <v>52.4</v>
      </c>
      <c r="F12" s="40">
        <v>376.6</v>
      </c>
      <c r="G12" s="47">
        <f t="shared" si="0"/>
        <v>0.010416666666666666</v>
      </c>
      <c r="H12" s="47">
        <f t="shared" si="1"/>
        <v>0.07759353741496598</v>
      </c>
      <c r="I12" s="47">
        <f t="shared" si="2"/>
        <v>0.11139455782312924</v>
      </c>
      <c r="J12" s="47">
        <f t="shared" si="3"/>
        <v>0.8005952380952381</v>
      </c>
    </row>
    <row r="13" spans="1:10" ht="16.5" thickBot="1">
      <c r="A13" s="33">
        <v>2011</v>
      </c>
      <c r="B13" s="39" t="s">
        <v>18</v>
      </c>
      <c r="C13" s="40">
        <v>6.9</v>
      </c>
      <c r="D13" s="40">
        <v>35.3</v>
      </c>
      <c r="E13" s="40">
        <v>43.7</v>
      </c>
      <c r="F13" s="40">
        <v>374.7</v>
      </c>
      <c r="G13" s="47">
        <f t="shared" si="0"/>
        <v>0.014980460269214069</v>
      </c>
      <c r="H13" s="47">
        <f t="shared" si="1"/>
        <v>0.07663916630481979</v>
      </c>
      <c r="I13" s="47">
        <f t="shared" si="2"/>
        <v>0.0948762483716891</v>
      </c>
      <c r="J13" s="47">
        <f t="shared" si="3"/>
        <v>0.8135041250542769</v>
      </c>
    </row>
    <row r="14" spans="1:10" ht="16.5" thickBot="1">
      <c r="A14" s="33">
        <v>2012</v>
      </c>
      <c r="B14" s="39" t="s">
        <v>18</v>
      </c>
      <c r="C14" s="40">
        <v>5</v>
      </c>
      <c r="D14" s="40">
        <v>33.7</v>
      </c>
      <c r="E14" s="40">
        <v>44.7</v>
      </c>
      <c r="F14" s="40">
        <v>388.4</v>
      </c>
      <c r="G14" s="47">
        <f t="shared" si="0"/>
        <v>0.010597710894446801</v>
      </c>
      <c r="H14" s="47">
        <f t="shared" si="1"/>
        <v>0.07142857142857144</v>
      </c>
      <c r="I14" s="47">
        <f t="shared" si="2"/>
        <v>0.0947435353963544</v>
      </c>
      <c r="J14" s="47">
        <f t="shared" si="3"/>
        <v>0.8232301822806274</v>
      </c>
    </row>
    <row r="15" spans="1:10" ht="16.5" thickBot="1">
      <c r="A15" s="33">
        <v>2013</v>
      </c>
      <c r="B15" s="39" t="s">
        <v>18</v>
      </c>
      <c r="C15" s="40">
        <v>5</v>
      </c>
      <c r="D15" s="40">
        <v>26.5</v>
      </c>
      <c r="E15" s="40">
        <v>37</v>
      </c>
      <c r="F15" s="40">
        <v>407.3</v>
      </c>
      <c r="G15" s="47">
        <f t="shared" si="0"/>
        <v>0.010508617065994114</v>
      </c>
      <c r="H15" s="47">
        <f t="shared" si="1"/>
        <v>0.05569567044976881</v>
      </c>
      <c r="I15" s="47">
        <f t="shared" si="2"/>
        <v>0.07776376628835645</v>
      </c>
      <c r="J15" s="47">
        <f t="shared" si="3"/>
        <v>0.8560319461958806</v>
      </c>
    </row>
    <row r="16" spans="1:10" ht="16.5" thickBot="1">
      <c r="A16" s="33">
        <v>2014</v>
      </c>
      <c r="B16" s="39" t="s">
        <v>18</v>
      </c>
      <c r="C16" s="40">
        <v>5.5</v>
      </c>
      <c r="D16" s="40">
        <v>31.9</v>
      </c>
      <c r="E16" s="40">
        <v>40.9</v>
      </c>
      <c r="F16" s="40">
        <v>404.6</v>
      </c>
      <c r="G16" s="47">
        <f t="shared" si="0"/>
        <v>0.011389521640091115</v>
      </c>
      <c r="H16" s="47">
        <f t="shared" si="1"/>
        <v>0.06605922551252846</v>
      </c>
      <c r="I16" s="47">
        <f t="shared" si="2"/>
        <v>0.08469662455995029</v>
      </c>
      <c r="J16" s="47">
        <f t="shared" si="3"/>
        <v>0.8378546282874301</v>
      </c>
    </row>
    <row r="17" spans="1:10" ht="15.75">
      <c r="A17" s="33">
        <v>2015</v>
      </c>
      <c r="B17" s="39" t="s">
        <v>18</v>
      </c>
      <c r="C17" s="40">
        <v>5.3</v>
      </c>
      <c r="D17" s="40">
        <v>37.8</v>
      </c>
      <c r="E17" s="40">
        <v>45</v>
      </c>
      <c r="F17" s="40">
        <v>421.5</v>
      </c>
      <c r="G17" s="47">
        <f t="shared" si="0"/>
        <v>0.010400313971742542</v>
      </c>
      <c r="H17" s="47">
        <f t="shared" si="1"/>
        <v>0.07417582417582416</v>
      </c>
      <c r="I17" s="47">
        <f t="shared" si="2"/>
        <v>0.08830455259026687</v>
      </c>
      <c r="J17" s="47">
        <f t="shared" si="3"/>
        <v>0.8271193092621664</v>
      </c>
    </row>
    <row r="18" spans="1:10" ht="15.75">
      <c r="A18" s="33">
        <v>2008</v>
      </c>
      <c r="B18" s="37" t="s">
        <v>16</v>
      </c>
      <c r="C18" s="24" t="s">
        <v>14</v>
      </c>
      <c r="D18" s="24">
        <v>4.2</v>
      </c>
      <c r="E18" s="24">
        <v>7.9</v>
      </c>
      <c r="F18" s="24">
        <v>34.3</v>
      </c>
      <c r="G18" s="47">
        <v>0</v>
      </c>
      <c r="H18" s="47">
        <f t="shared" si="1"/>
        <v>0.09051724137931035</v>
      </c>
      <c r="I18" s="47">
        <f t="shared" si="2"/>
        <v>0.1702586206896552</v>
      </c>
      <c r="J18" s="47">
        <f t="shared" si="3"/>
        <v>0.7392241379310345</v>
      </c>
    </row>
    <row r="19" spans="1:10" ht="15.75">
      <c r="A19" s="33">
        <v>2009</v>
      </c>
      <c r="B19" s="37" t="s">
        <v>16</v>
      </c>
      <c r="C19" s="24" t="s">
        <v>14</v>
      </c>
      <c r="D19" s="24">
        <v>4.1</v>
      </c>
      <c r="E19" s="24">
        <v>4.8</v>
      </c>
      <c r="F19" s="24">
        <v>33.3</v>
      </c>
      <c r="G19" s="47">
        <v>0</v>
      </c>
      <c r="H19" s="47">
        <f t="shared" si="1"/>
        <v>0.0971563981042654</v>
      </c>
      <c r="I19" s="47">
        <f t="shared" si="2"/>
        <v>0.1137440758293839</v>
      </c>
      <c r="J19" s="47">
        <f t="shared" si="3"/>
        <v>0.7890995260663507</v>
      </c>
    </row>
    <row r="20" spans="1:10" ht="15.75">
      <c r="A20" s="33">
        <v>2010</v>
      </c>
      <c r="B20" s="37" t="s">
        <v>16</v>
      </c>
      <c r="C20" s="24">
        <v>0</v>
      </c>
      <c r="D20" s="24">
        <v>2.7</v>
      </c>
      <c r="E20" s="24">
        <v>3.2</v>
      </c>
      <c r="F20" s="24">
        <v>27.4</v>
      </c>
      <c r="G20" s="47">
        <f t="shared" si="0"/>
        <v>0</v>
      </c>
      <c r="H20" s="47">
        <f t="shared" si="1"/>
        <v>0.0810810810810811</v>
      </c>
      <c r="I20" s="47">
        <f t="shared" si="2"/>
        <v>0.09609609609609611</v>
      </c>
      <c r="J20" s="47">
        <f t="shared" si="3"/>
        <v>0.8228228228228228</v>
      </c>
    </row>
    <row r="21" spans="1:10" ht="15.75">
      <c r="A21" s="33">
        <v>2011</v>
      </c>
      <c r="B21" s="37" t="s">
        <v>16</v>
      </c>
      <c r="C21" s="24">
        <v>0.2</v>
      </c>
      <c r="D21" s="24">
        <v>1.8</v>
      </c>
      <c r="E21" s="24">
        <v>1.7</v>
      </c>
      <c r="F21" s="24">
        <v>26.8</v>
      </c>
      <c r="G21" s="47">
        <f t="shared" si="0"/>
        <v>0.006557377049180328</v>
      </c>
      <c r="H21" s="47">
        <f t="shared" si="1"/>
        <v>0.05901639344262295</v>
      </c>
      <c r="I21" s="47">
        <f t="shared" si="2"/>
        <v>0.05573770491803279</v>
      </c>
      <c r="J21" s="47">
        <f t="shared" si="3"/>
        <v>0.878688524590164</v>
      </c>
    </row>
    <row r="22" spans="1:10" ht="15.75">
      <c r="A22" s="33">
        <v>2012</v>
      </c>
      <c r="B22" s="37" t="s">
        <v>16</v>
      </c>
      <c r="C22" s="24">
        <v>0.4</v>
      </c>
      <c r="D22" s="24">
        <v>1.7</v>
      </c>
      <c r="E22" s="24">
        <v>1.3</v>
      </c>
      <c r="F22" s="24">
        <v>23.1</v>
      </c>
      <c r="G22" s="47">
        <f t="shared" si="0"/>
        <v>0.01509433962264151</v>
      </c>
      <c r="H22" s="47">
        <f t="shared" si="1"/>
        <v>0.06415094339622641</v>
      </c>
      <c r="I22" s="47">
        <f t="shared" si="2"/>
        <v>0.04905660377358491</v>
      </c>
      <c r="J22" s="47">
        <f t="shared" si="3"/>
        <v>0.8716981132075472</v>
      </c>
    </row>
    <row r="23" spans="1:10" ht="15.75">
      <c r="A23" s="33">
        <v>2013</v>
      </c>
      <c r="B23" s="37" t="s">
        <v>16</v>
      </c>
      <c r="C23" s="24">
        <v>0.9</v>
      </c>
      <c r="D23" s="24">
        <v>1.1</v>
      </c>
      <c r="E23" s="24">
        <v>0.9</v>
      </c>
      <c r="F23" s="24">
        <v>22.4</v>
      </c>
      <c r="G23" s="47">
        <f t="shared" si="0"/>
        <v>0.03557312252964427</v>
      </c>
      <c r="H23" s="47">
        <f t="shared" si="1"/>
        <v>0.04347826086956522</v>
      </c>
      <c r="I23" s="47">
        <f t="shared" si="2"/>
        <v>0.03557312252964427</v>
      </c>
      <c r="J23" s="47">
        <f t="shared" si="3"/>
        <v>0.8853754940711462</v>
      </c>
    </row>
    <row r="24" spans="1:10" ht="15.75">
      <c r="A24" s="33">
        <v>2014</v>
      </c>
      <c r="B24" s="37" t="s">
        <v>16</v>
      </c>
      <c r="C24" s="24">
        <v>0.5</v>
      </c>
      <c r="D24" s="24">
        <v>1.8</v>
      </c>
      <c r="E24" s="24">
        <v>1.4</v>
      </c>
      <c r="F24" s="24">
        <v>20</v>
      </c>
      <c r="G24" s="47">
        <f t="shared" si="0"/>
        <v>0.02109704641350211</v>
      </c>
      <c r="H24" s="47">
        <f t="shared" si="1"/>
        <v>0.0759493670886076</v>
      </c>
      <c r="I24" s="47">
        <f t="shared" si="2"/>
        <v>0.05907172995780591</v>
      </c>
      <c r="J24" s="47">
        <f t="shared" si="3"/>
        <v>0.8438818565400844</v>
      </c>
    </row>
    <row r="25" spans="1:10" ht="15.75">
      <c r="A25" s="33">
        <v>2015</v>
      </c>
      <c r="B25" s="37" t="s">
        <v>16</v>
      </c>
      <c r="C25" s="24" t="s">
        <v>14</v>
      </c>
      <c r="D25" s="24">
        <v>1.2</v>
      </c>
      <c r="E25" s="24">
        <v>1.3</v>
      </c>
      <c r="F25" s="24">
        <v>23.4</v>
      </c>
      <c r="G25" s="47">
        <v>0</v>
      </c>
      <c r="H25" s="47">
        <f t="shared" si="1"/>
        <v>0.04633204633204633</v>
      </c>
      <c r="I25" s="47">
        <f t="shared" si="2"/>
        <v>0.0501930501930502</v>
      </c>
      <c r="J25" s="47">
        <f t="shared" si="3"/>
        <v>0.9034749034749034</v>
      </c>
    </row>
    <row r="26" spans="1:10" ht="15.75">
      <c r="A26" s="33">
        <v>2008</v>
      </c>
      <c r="B26" s="37" t="s">
        <v>17</v>
      </c>
      <c r="C26" s="24" t="s">
        <v>14</v>
      </c>
      <c r="D26" s="24">
        <v>9.2</v>
      </c>
      <c r="E26" s="24">
        <v>26.3</v>
      </c>
      <c r="F26" s="24">
        <v>114.4</v>
      </c>
      <c r="G26" s="47">
        <v>0</v>
      </c>
      <c r="H26" s="47">
        <f t="shared" si="1"/>
        <v>0.06137424949966644</v>
      </c>
      <c r="I26" s="47">
        <f t="shared" si="2"/>
        <v>0.1754503002001334</v>
      </c>
      <c r="J26" s="47">
        <f t="shared" si="3"/>
        <v>0.7631754503002002</v>
      </c>
    </row>
    <row r="27" spans="1:10" ht="15.75">
      <c r="A27" s="33">
        <v>2009</v>
      </c>
      <c r="B27" s="37" t="s">
        <v>17</v>
      </c>
      <c r="C27" s="24">
        <v>1.4</v>
      </c>
      <c r="D27" s="24">
        <v>7.6</v>
      </c>
      <c r="E27" s="24">
        <v>21.6</v>
      </c>
      <c r="F27" s="24">
        <v>102.8</v>
      </c>
      <c r="G27" s="47">
        <f t="shared" si="0"/>
        <v>0.010494752623688154</v>
      </c>
      <c r="H27" s="47">
        <f t="shared" si="1"/>
        <v>0.05697151424287856</v>
      </c>
      <c r="I27" s="47">
        <f t="shared" si="2"/>
        <v>0.16191904047976013</v>
      </c>
      <c r="J27" s="47">
        <f t="shared" si="3"/>
        <v>0.7706146926536731</v>
      </c>
    </row>
    <row r="28" spans="1:10" ht="15.75">
      <c r="A28" s="33">
        <v>2010</v>
      </c>
      <c r="B28" s="37" t="s">
        <v>17</v>
      </c>
      <c r="C28" s="24">
        <v>0.6</v>
      </c>
      <c r="D28" s="24">
        <v>9</v>
      </c>
      <c r="E28" s="24">
        <v>15.7</v>
      </c>
      <c r="F28" s="24">
        <v>101.5</v>
      </c>
      <c r="G28" s="47">
        <f t="shared" si="0"/>
        <v>0.00473186119873817</v>
      </c>
      <c r="H28" s="47">
        <f t="shared" si="1"/>
        <v>0.07097791798107256</v>
      </c>
      <c r="I28" s="47">
        <f t="shared" si="2"/>
        <v>0.12381703470031545</v>
      </c>
      <c r="J28" s="47">
        <f t="shared" si="3"/>
        <v>0.8004731861198738</v>
      </c>
    </row>
    <row r="29" spans="1:10" ht="15.75">
      <c r="A29" s="33">
        <v>2011</v>
      </c>
      <c r="B29" s="37" t="s">
        <v>17</v>
      </c>
      <c r="C29" s="24">
        <v>1.4</v>
      </c>
      <c r="D29" s="24">
        <v>6.3</v>
      </c>
      <c r="E29" s="24">
        <v>13</v>
      </c>
      <c r="F29" s="24">
        <v>96.5</v>
      </c>
      <c r="G29" s="47">
        <f t="shared" si="0"/>
        <v>0.011945392491467576</v>
      </c>
      <c r="H29" s="47">
        <f t="shared" si="1"/>
        <v>0.05375426621160409</v>
      </c>
      <c r="I29" s="47">
        <f t="shared" si="2"/>
        <v>0.11092150170648464</v>
      </c>
      <c r="J29" s="47">
        <f t="shared" si="3"/>
        <v>0.8233788395904437</v>
      </c>
    </row>
    <row r="30" spans="1:10" ht="15.75">
      <c r="A30" s="33">
        <v>2012</v>
      </c>
      <c r="B30" s="37" t="s">
        <v>17</v>
      </c>
      <c r="C30" s="24">
        <v>2.2</v>
      </c>
      <c r="D30" s="24">
        <v>6.6</v>
      </c>
      <c r="E30" s="24">
        <v>10.5</v>
      </c>
      <c r="F30" s="24">
        <v>100.2</v>
      </c>
      <c r="G30" s="47">
        <f t="shared" si="0"/>
        <v>0.018410041841004185</v>
      </c>
      <c r="H30" s="47">
        <f t="shared" si="1"/>
        <v>0.05523012552301255</v>
      </c>
      <c r="I30" s="47">
        <f t="shared" si="2"/>
        <v>0.08786610878661087</v>
      </c>
      <c r="J30" s="47">
        <f t="shared" si="3"/>
        <v>0.8384937238493724</v>
      </c>
    </row>
    <row r="31" spans="1:10" ht="15.75">
      <c r="A31" s="33">
        <v>2013</v>
      </c>
      <c r="B31" s="37" t="s">
        <v>17</v>
      </c>
      <c r="C31" s="24">
        <v>0.9</v>
      </c>
      <c r="D31" s="24">
        <v>4.1</v>
      </c>
      <c r="E31" s="24">
        <v>8</v>
      </c>
      <c r="F31" s="24">
        <v>105</v>
      </c>
      <c r="G31" s="47">
        <f t="shared" si="0"/>
        <v>0.007627118644067797</v>
      </c>
      <c r="H31" s="47">
        <f t="shared" si="1"/>
        <v>0.03474576271186441</v>
      </c>
      <c r="I31" s="47">
        <f t="shared" si="2"/>
        <v>0.06779661016949153</v>
      </c>
      <c r="J31" s="47">
        <f t="shared" si="3"/>
        <v>0.8898305084745762</v>
      </c>
    </row>
    <row r="32" spans="1:10" ht="15.75">
      <c r="A32" s="33">
        <v>2014</v>
      </c>
      <c r="B32" s="37" t="s">
        <v>17</v>
      </c>
      <c r="C32" s="24">
        <v>1.1</v>
      </c>
      <c r="D32" s="24">
        <v>4.7</v>
      </c>
      <c r="E32" s="24">
        <v>10.2</v>
      </c>
      <c r="F32" s="24">
        <v>103.1</v>
      </c>
      <c r="G32" s="47">
        <f t="shared" si="0"/>
        <v>0.009235936188077247</v>
      </c>
      <c r="H32" s="47">
        <f t="shared" si="1"/>
        <v>0.03946263643996642</v>
      </c>
      <c r="I32" s="47">
        <f t="shared" si="2"/>
        <v>0.08564231738035265</v>
      </c>
      <c r="J32" s="47">
        <f t="shared" si="3"/>
        <v>0.8656591099916037</v>
      </c>
    </row>
    <row r="33" spans="1:10" ht="16.5" thickBot="1">
      <c r="A33" s="33">
        <v>2015</v>
      </c>
      <c r="B33" s="37" t="s">
        <v>17</v>
      </c>
      <c r="C33" s="24">
        <v>1</v>
      </c>
      <c r="D33" s="24">
        <v>6.3</v>
      </c>
      <c r="E33" s="24">
        <v>9</v>
      </c>
      <c r="F33" s="24">
        <v>99.5</v>
      </c>
      <c r="G33" s="47">
        <f t="shared" si="0"/>
        <v>0.008635578583765112</v>
      </c>
      <c r="H33" s="47">
        <f t="shared" si="1"/>
        <v>0.054404145077720206</v>
      </c>
      <c r="I33" s="47">
        <f t="shared" si="2"/>
        <v>0.07772020725388601</v>
      </c>
      <c r="J33" s="47">
        <f t="shared" si="3"/>
        <v>0.8592400690846287</v>
      </c>
    </row>
    <row r="34" spans="1:10" ht="16.5" thickBot="1">
      <c r="A34" s="67">
        <v>2016</v>
      </c>
      <c r="B34" s="39" t="s">
        <v>18</v>
      </c>
      <c r="C34" s="40">
        <v>4.4</v>
      </c>
      <c r="D34" s="40">
        <v>35.4</v>
      </c>
      <c r="E34" s="40">
        <v>50.1</v>
      </c>
      <c r="F34" s="40">
        <v>440.7</v>
      </c>
      <c r="G34" s="47">
        <f aca="true" t="shared" si="4" ref="G34:G41">C34/SUM($C34:$F34)</f>
        <v>0.008292499057670561</v>
      </c>
      <c r="H34" s="47">
        <f aca="true" t="shared" si="5" ref="H34:H41">D34/SUM($C34:$F34)</f>
        <v>0.06671692423671315</v>
      </c>
      <c r="I34" s="47">
        <f aca="true" t="shared" si="6" ref="I34:I41">E34/SUM($C34:$F34)</f>
        <v>0.0944214097248398</v>
      </c>
      <c r="J34" s="47">
        <f aca="true" t="shared" si="7" ref="J34:J41">F34/SUM($C34:$F34)</f>
        <v>0.8305691669807764</v>
      </c>
    </row>
    <row r="35" spans="1:10" ht="16.5" thickBot="1">
      <c r="A35" s="67">
        <v>2016</v>
      </c>
      <c r="B35" s="37" t="s">
        <v>16</v>
      </c>
      <c r="C35" s="24" t="s">
        <v>14</v>
      </c>
      <c r="D35" s="24">
        <v>1.2</v>
      </c>
      <c r="E35" s="24">
        <v>1.8</v>
      </c>
      <c r="F35" s="24">
        <v>22.7</v>
      </c>
      <c r="G35" s="47" t="e">
        <f t="shared" si="4"/>
        <v>#VALUE!</v>
      </c>
      <c r="H35" s="47">
        <f t="shared" si="5"/>
        <v>0.04669260700389105</v>
      </c>
      <c r="I35" s="47">
        <f t="shared" si="6"/>
        <v>0.07003891050583658</v>
      </c>
      <c r="J35" s="47">
        <f t="shared" si="7"/>
        <v>0.8832684824902723</v>
      </c>
    </row>
    <row r="36" spans="1:10" ht="16.5" thickBot="1">
      <c r="A36" s="67">
        <v>2016</v>
      </c>
      <c r="B36" s="37" t="s">
        <v>17</v>
      </c>
      <c r="C36" s="24">
        <v>1.1</v>
      </c>
      <c r="D36" s="24">
        <v>5.9</v>
      </c>
      <c r="E36" s="24">
        <v>13.4</v>
      </c>
      <c r="F36" s="24">
        <v>95.2</v>
      </c>
      <c r="G36" s="47">
        <f t="shared" si="4"/>
        <v>0.009515570934256057</v>
      </c>
      <c r="H36" s="47">
        <f t="shared" si="5"/>
        <v>0.05103806228373703</v>
      </c>
      <c r="I36" s="47">
        <f t="shared" si="6"/>
        <v>0.11591695501730105</v>
      </c>
      <c r="J36" s="47">
        <f t="shared" si="7"/>
        <v>0.823529411764706</v>
      </c>
    </row>
    <row r="37" spans="1:10" ht="16.5" thickBot="1">
      <c r="A37" s="67">
        <v>2016</v>
      </c>
      <c r="B37" s="38" t="s">
        <v>15</v>
      </c>
      <c r="C37" s="27">
        <v>1.1</v>
      </c>
      <c r="D37" s="27">
        <v>7.1000000000000005</v>
      </c>
      <c r="E37" s="27">
        <v>15.200000000000001</v>
      </c>
      <c r="F37" s="27">
        <v>117.9</v>
      </c>
      <c r="G37" s="47">
        <f t="shared" si="4"/>
        <v>0.00778485491861288</v>
      </c>
      <c r="H37" s="47">
        <f t="shared" si="5"/>
        <v>0.05024769992922859</v>
      </c>
      <c r="I37" s="47">
        <f t="shared" si="6"/>
        <v>0.1075725406935598</v>
      </c>
      <c r="J37" s="47">
        <f t="shared" si="7"/>
        <v>0.8343949044585987</v>
      </c>
    </row>
    <row r="38" spans="1:10" ht="16.5" thickBot="1">
      <c r="A38" s="67">
        <v>2017</v>
      </c>
      <c r="B38" s="39" t="s">
        <v>18</v>
      </c>
      <c r="C38" s="40">
        <v>4.5</v>
      </c>
      <c r="D38" s="40">
        <v>41.1</v>
      </c>
      <c r="E38" s="40">
        <v>51.7</v>
      </c>
      <c r="F38" s="40">
        <v>440.3</v>
      </c>
      <c r="G38" s="47">
        <f t="shared" si="4"/>
        <v>0.008370535714285714</v>
      </c>
      <c r="H38" s="47">
        <f t="shared" si="5"/>
        <v>0.07645089285714286</v>
      </c>
      <c r="I38" s="47">
        <f t="shared" si="6"/>
        <v>0.09616815476190477</v>
      </c>
      <c r="J38" s="47">
        <f t="shared" si="7"/>
        <v>0.8190104166666666</v>
      </c>
    </row>
    <row r="39" spans="1:10" ht="16.5" thickBot="1">
      <c r="A39" s="67">
        <v>2017</v>
      </c>
      <c r="B39" s="37" t="s">
        <v>16</v>
      </c>
      <c r="C39" s="24">
        <v>0.5</v>
      </c>
      <c r="D39" s="24">
        <v>1</v>
      </c>
      <c r="E39" s="24">
        <v>1.6</v>
      </c>
      <c r="F39" s="24">
        <v>26.4</v>
      </c>
      <c r="G39" s="47">
        <f t="shared" si="4"/>
        <v>0.01694915254237288</v>
      </c>
      <c r="H39" s="47">
        <f t="shared" si="5"/>
        <v>0.03389830508474576</v>
      </c>
      <c r="I39" s="47">
        <f t="shared" si="6"/>
        <v>0.054237288135593226</v>
      </c>
      <c r="J39" s="47">
        <f t="shared" si="7"/>
        <v>0.8949152542372881</v>
      </c>
    </row>
    <row r="40" spans="1:10" ht="16.5" thickBot="1">
      <c r="A40" s="67">
        <v>2017</v>
      </c>
      <c r="B40" s="37" t="s">
        <v>17</v>
      </c>
      <c r="C40" s="24">
        <v>0.7</v>
      </c>
      <c r="D40" s="24">
        <v>9.5</v>
      </c>
      <c r="E40" s="24">
        <v>7.6</v>
      </c>
      <c r="F40" s="24">
        <v>97.2</v>
      </c>
      <c r="G40" s="47">
        <f t="shared" si="4"/>
        <v>0.00608695652173913</v>
      </c>
      <c r="H40" s="47">
        <f t="shared" si="5"/>
        <v>0.08260869565217391</v>
      </c>
      <c r="I40" s="47">
        <f t="shared" si="6"/>
        <v>0.06608695652173913</v>
      </c>
      <c r="J40" s="47">
        <f t="shared" si="7"/>
        <v>0.8452173913043478</v>
      </c>
    </row>
    <row r="41" spans="1:10" ht="16.5" thickBot="1">
      <c r="A41" s="67">
        <v>2017</v>
      </c>
      <c r="B41" s="38" t="s">
        <v>15</v>
      </c>
      <c r="C41" s="27">
        <v>1.2</v>
      </c>
      <c r="D41" s="27">
        <v>10.5</v>
      </c>
      <c r="E41" s="27">
        <v>9.2</v>
      </c>
      <c r="F41" s="27">
        <v>123.6</v>
      </c>
      <c r="G41" s="47">
        <f t="shared" si="4"/>
        <v>0.008304498269896193</v>
      </c>
      <c r="H41" s="47">
        <f t="shared" si="5"/>
        <v>0.0726643598615917</v>
      </c>
      <c r="I41" s="47">
        <f t="shared" si="6"/>
        <v>0.06366782006920414</v>
      </c>
      <c r="J41" s="47">
        <f t="shared" si="7"/>
        <v>0.855363321799308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u96867</dc:creator>
  <cp:keywords/>
  <dc:description/>
  <cp:lastModifiedBy>u07572</cp:lastModifiedBy>
  <cp:lastPrinted>2018-05-21T10:31:39Z</cp:lastPrinted>
  <dcterms:created xsi:type="dcterms:W3CDTF">2010-11-15T08:47:22Z</dcterms:created>
  <dcterms:modified xsi:type="dcterms:W3CDTF">2018-05-22T10:09:13Z</dcterms:modified>
  <cp:category/>
  <cp:version/>
  <cp:contentType/>
  <cp:contentStatus/>
</cp:coreProperties>
</file>