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75" windowWidth="21210" windowHeight="8895" firstSheet="27" activeTab="29"/>
  </bookViews>
  <sheets>
    <sheet name="Baleares 1990" sheetId="1" r:id="rId1"/>
    <sheet name="Baleares 1991" sheetId="2" r:id="rId2"/>
    <sheet name="Baleares 1992" sheetId="3" r:id="rId3"/>
    <sheet name="Baleares 1993" sheetId="4" r:id="rId4"/>
    <sheet name="Baleares 1994" sheetId="5" r:id="rId5"/>
    <sheet name="Baleares 1995" sheetId="6" r:id="rId6"/>
    <sheet name="Baleares 1996" sheetId="7" r:id="rId7"/>
    <sheet name="Baleares 1997" sheetId="8" r:id="rId8"/>
    <sheet name="Baleares 1998" sheetId="9" r:id="rId9"/>
    <sheet name="Baleares 1999" sheetId="10" r:id="rId10"/>
    <sheet name="Baleares 2000" sheetId="11" r:id="rId11"/>
    <sheet name="Baleares 2001" sheetId="12" r:id="rId12"/>
    <sheet name="Baleares 2002" sheetId="13" r:id="rId13"/>
    <sheet name="Baleares 2003" sheetId="14" r:id="rId14"/>
    <sheet name="Baleares 2004" sheetId="15" r:id="rId15"/>
    <sheet name="Baleares 2005" sheetId="16" r:id="rId16"/>
    <sheet name="Baleares 2006" sheetId="17" r:id="rId17"/>
    <sheet name="Baleares 2007" sheetId="18" r:id="rId18"/>
    <sheet name="Baleares 2008" sheetId="19" r:id="rId19"/>
    <sheet name="Baleares 2009" sheetId="20" r:id="rId20"/>
    <sheet name="Baleares 2010" sheetId="21" r:id="rId21"/>
    <sheet name="Baleares 2011" sheetId="22" r:id="rId22"/>
    <sheet name="Baleares 2012" sheetId="23" r:id="rId23"/>
    <sheet name="Baleares 2013" sheetId="25" r:id="rId24"/>
    <sheet name="Baleares 2014" sheetId="26" r:id="rId25"/>
    <sheet name="Baleares 2015" sheetId="27" r:id="rId26"/>
    <sheet name="Baleares 2016" sheetId="28" r:id="rId27"/>
    <sheet name="Baleares 2017" sheetId="29" r:id="rId28"/>
    <sheet name="Baleares 2018" sheetId="30" r:id="rId29"/>
    <sheet name="Gráficos evolución" sheetId="24" r:id="rId30"/>
  </sheets>
  <calcPr calcId="145621" iterateDelta="1E-4"/>
</workbook>
</file>

<file path=xl/calcChain.xml><?xml version="1.0" encoding="utf-8"?>
<calcChain xmlns="http://schemas.openxmlformats.org/spreadsheetml/2006/main">
  <c r="H43" i="30" l="1"/>
  <c r="H42" i="30"/>
  <c r="H41" i="30"/>
  <c r="H40" i="30"/>
  <c r="H39" i="30"/>
  <c r="H38" i="30"/>
  <c r="H37" i="30"/>
  <c r="AD10" i="24" s="1"/>
  <c r="D37" i="30"/>
  <c r="C37" i="30"/>
  <c r="B37" i="30"/>
  <c r="H36" i="30"/>
  <c r="H35" i="30"/>
  <c r="H34" i="30"/>
  <c r="H33" i="30"/>
  <c r="H32" i="30"/>
  <c r="H31" i="30"/>
  <c r="H30" i="30"/>
  <c r="H29" i="30"/>
  <c r="H28" i="30"/>
  <c r="D27" i="30"/>
  <c r="C27" i="30"/>
  <c r="B27" i="30"/>
  <c r="H27" i="30" s="1"/>
  <c r="AD9" i="24" s="1"/>
  <c r="H26" i="30"/>
  <c r="H25" i="30"/>
  <c r="H24" i="30"/>
  <c r="H23" i="30"/>
  <c r="H22" i="30"/>
  <c r="H21" i="30"/>
  <c r="H20" i="30"/>
  <c r="H19" i="30"/>
  <c r="G18" i="30"/>
  <c r="F18" i="30"/>
  <c r="F7" i="30" s="1"/>
  <c r="E18" i="30"/>
  <c r="E7" i="30" s="1"/>
  <c r="D18" i="30"/>
  <c r="C18" i="30"/>
  <c r="B18" i="30"/>
  <c r="H17" i="30"/>
  <c r="H16" i="30"/>
  <c r="D15" i="30"/>
  <c r="C15" i="30"/>
  <c r="H15" i="30" s="1"/>
  <c r="B15" i="30"/>
  <c r="H14" i="30"/>
  <c r="H13" i="30"/>
  <c r="H12" i="30"/>
  <c r="H11" i="30"/>
  <c r="H10" i="30"/>
  <c r="D9" i="30"/>
  <c r="C9" i="30"/>
  <c r="B9" i="30"/>
  <c r="B8" i="30" s="1"/>
  <c r="B7" i="30" s="1"/>
  <c r="D8" i="30"/>
  <c r="D7" i="30" s="1"/>
  <c r="G7" i="30"/>
  <c r="H18" i="30" l="1"/>
  <c r="AD8" i="24" s="1"/>
  <c r="H9" i="30"/>
  <c r="C8" i="30"/>
  <c r="C7" i="30" l="1"/>
  <c r="H7" i="30" s="1"/>
  <c r="H8" i="30"/>
  <c r="AD7" i="24" s="1"/>
  <c r="H43" i="29"/>
  <c r="H42" i="29"/>
  <c r="H41" i="29"/>
  <c r="H40" i="29"/>
  <c r="H39" i="29"/>
  <c r="H38" i="29"/>
  <c r="D37" i="29"/>
  <c r="C37" i="29"/>
  <c r="B37" i="29"/>
  <c r="H37" i="29" s="1"/>
  <c r="AC10" i="24" s="1"/>
  <c r="H36" i="29"/>
  <c r="H35" i="29"/>
  <c r="H34" i="29"/>
  <c r="H33" i="29"/>
  <c r="H32" i="29"/>
  <c r="H31" i="29"/>
  <c r="H30" i="29"/>
  <c r="H29" i="29"/>
  <c r="H28" i="29"/>
  <c r="D27" i="29"/>
  <c r="C27" i="29"/>
  <c r="B27" i="29"/>
  <c r="H27" i="29" s="1"/>
  <c r="AC9" i="24" s="1"/>
  <c r="H26" i="29"/>
  <c r="H25" i="29"/>
  <c r="H24" i="29"/>
  <c r="H23" i="29"/>
  <c r="H22" i="29"/>
  <c r="H21" i="29"/>
  <c r="H20" i="29"/>
  <c r="H19" i="29"/>
  <c r="G18" i="29"/>
  <c r="F18" i="29"/>
  <c r="F7" i="29" s="1"/>
  <c r="E18" i="29"/>
  <c r="E7" i="29" s="1"/>
  <c r="D18" i="29"/>
  <c r="C18" i="29"/>
  <c r="B18" i="29"/>
  <c r="H17" i="29"/>
  <c r="H16" i="29"/>
  <c r="D15" i="29"/>
  <c r="C15" i="29"/>
  <c r="B15" i="29"/>
  <c r="H14" i="29"/>
  <c r="H13" i="29"/>
  <c r="H12" i="29"/>
  <c r="H11" i="29"/>
  <c r="H10" i="29"/>
  <c r="D9" i="29"/>
  <c r="C9" i="29"/>
  <c r="B9" i="29"/>
  <c r="B8" i="29" s="1"/>
  <c r="D8" i="29"/>
  <c r="D7" i="29" s="1"/>
  <c r="G7" i="29"/>
  <c r="C8" i="29" l="1"/>
  <c r="H18" i="29"/>
  <c r="AC8" i="24" s="1"/>
  <c r="B7" i="29"/>
  <c r="H9" i="29"/>
  <c r="H8" i="29"/>
  <c r="C7" i="29"/>
  <c r="H15" i="29"/>
  <c r="H43" i="28"/>
  <c r="H42" i="28"/>
  <c r="H41" i="28"/>
  <c r="H40" i="28"/>
  <c r="H39" i="28"/>
  <c r="H38" i="28"/>
  <c r="D37" i="28"/>
  <c r="C37" i="28"/>
  <c r="H37" i="28" s="1"/>
  <c r="AB10" i="24" s="1"/>
  <c r="B37" i="28"/>
  <c r="H36" i="28"/>
  <c r="H35" i="28"/>
  <c r="H34" i="28"/>
  <c r="H33" i="28"/>
  <c r="H32" i="28"/>
  <c r="H31" i="28"/>
  <c r="H30" i="28"/>
  <c r="H29" i="28"/>
  <c r="H28" i="28"/>
  <c r="D27" i="28"/>
  <c r="C27" i="28"/>
  <c r="B27" i="28"/>
  <c r="H27" i="28" s="1"/>
  <c r="AB9" i="24" s="1"/>
  <c r="H26" i="28"/>
  <c r="H25" i="28"/>
  <c r="H24" i="28"/>
  <c r="H23" i="28"/>
  <c r="H22" i="28"/>
  <c r="H21" i="28"/>
  <c r="H20" i="28"/>
  <c r="H19" i="28"/>
  <c r="G18" i="28"/>
  <c r="F18" i="28"/>
  <c r="E18" i="28"/>
  <c r="D18" i="28"/>
  <c r="C18" i="28"/>
  <c r="B18" i="28"/>
  <c r="H18" i="28" s="1"/>
  <c r="AB8" i="24" s="1"/>
  <c r="H17" i="28"/>
  <c r="H16" i="28"/>
  <c r="D15" i="28"/>
  <c r="C15" i="28"/>
  <c r="C8" i="28"/>
  <c r="C7" i="28" s="1"/>
  <c r="B15" i="28"/>
  <c r="H15" i="28" s="1"/>
  <c r="H14" i="28"/>
  <c r="H13" i="28"/>
  <c r="H12" i="28"/>
  <c r="H11" i="28"/>
  <c r="H10" i="28"/>
  <c r="D9" i="28"/>
  <c r="C9" i="28"/>
  <c r="B9" i="28"/>
  <c r="H9" i="28" s="1"/>
  <c r="D8" i="28"/>
  <c r="D7" i="28" s="1"/>
  <c r="B8" i="28"/>
  <c r="H8" i="28" s="1"/>
  <c r="AB7" i="24" s="1"/>
  <c r="G7" i="28"/>
  <c r="F7" i="28"/>
  <c r="E7" i="28"/>
  <c r="H43" i="27"/>
  <c r="H42" i="27"/>
  <c r="H41" i="27"/>
  <c r="H40" i="27"/>
  <c r="H39" i="27"/>
  <c r="H38" i="27"/>
  <c r="D37" i="27"/>
  <c r="C37" i="27"/>
  <c r="H37" i="27" s="1"/>
  <c r="AA10" i="24" s="1"/>
  <c r="B37" i="27"/>
  <c r="H36" i="27"/>
  <c r="H35" i="27"/>
  <c r="H34" i="27"/>
  <c r="H33" i="27"/>
  <c r="H32" i="27"/>
  <c r="H31" i="27"/>
  <c r="H30" i="27"/>
  <c r="H29" i="27"/>
  <c r="H28" i="27"/>
  <c r="D27" i="27"/>
  <c r="C27" i="27"/>
  <c r="B27" i="27"/>
  <c r="H27" i="27" s="1"/>
  <c r="AA9" i="24" s="1"/>
  <c r="H26" i="27"/>
  <c r="H25" i="27"/>
  <c r="H24" i="27"/>
  <c r="H23" i="27"/>
  <c r="H22" i="27"/>
  <c r="H21" i="27"/>
  <c r="H20" i="27"/>
  <c r="H19" i="27"/>
  <c r="G18" i="27"/>
  <c r="F18" i="27"/>
  <c r="F7" i="27"/>
  <c r="E18" i="27"/>
  <c r="E7" i="27"/>
  <c r="D18" i="27"/>
  <c r="C18" i="27"/>
  <c r="B18" i="27"/>
  <c r="H18" i="27"/>
  <c r="AA8" i="24" s="1"/>
  <c r="H17" i="27"/>
  <c r="H16" i="27"/>
  <c r="D15" i="27"/>
  <c r="C15" i="27"/>
  <c r="C8" i="27" s="1"/>
  <c r="C7" i="27" s="1"/>
  <c r="B15" i="27"/>
  <c r="H15" i="27" s="1"/>
  <c r="H14" i="27"/>
  <c r="H13" i="27"/>
  <c r="H12" i="27"/>
  <c r="H11" i="27"/>
  <c r="H10" i="27"/>
  <c r="D9" i="27"/>
  <c r="H9" i="27"/>
  <c r="C9" i="27"/>
  <c r="B9" i="27"/>
  <c r="B8" i="27" s="1"/>
  <c r="D8" i="27"/>
  <c r="D7" i="27"/>
  <c r="G7" i="27"/>
  <c r="H34" i="2"/>
  <c r="H34" i="3"/>
  <c r="H34" i="4"/>
  <c r="H34" i="5"/>
  <c r="H34" i="6"/>
  <c r="H34" i="7"/>
  <c r="H34" i="8"/>
  <c r="H34" i="9"/>
  <c r="H34" i="10"/>
  <c r="H34" i="11"/>
  <c r="H34" i="12"/>
  <c r="H34" i="13"/>
  <c r="H34" i="14"/>
  <c r="H34" i="15"/>
  <c r="H34" i="16"/>
  <c r="H34" i="17"/>
  <c r="H34" i="18"/>
  <c r="H34" i="19"/>
  <c r="H34" i="20"/>
  <c r="H34" i="21"/>
  <c r="H34" i="22"/>
  <c r="H34" i="23"/>
  <c r="H34" i="25"/>
  <c r="H34" i="26"/>
  <c r="H34" i="1"/>
  <c r="H43" i="26"/>
  <c r="H42" i="26"/>
  <c r="H41" i="26"/>
  <c r="H40" i="26"/>
  <c r="H39" i="26"/>
  <c r="H38" i="26"/>
  <c r="D37" i="26"/>
  <c r="C37" i="26"/>
  <c r="H37" i="26" s="1"/>
  <c r="Z10" i="24" s="1"/>
  <c r="B37" i="26"/>
  <c r="H36" i="26"/>
  <c r="H35" i="26"/>
  <c r="H33" i="26"/>
  <c r="H32" i="26"/>
  <c r="H31" i="26"/>
  <c r="H30" i="26"/>
  <c r="H29" i="26"/>
  <c r="H28" i="26"/>
  <c r="D27" i="26"/>
  <c r="C27" i="26"/>
  <c r="B27" i="26"/>
  <c r="H27" i="26" s="1"/>
  <c r="Z9" i="24" s="1"/>
  <c r="H26" i="26"/>
  <c r="H25" i="26"/>
  <c r="H24" i="26"/>
  <c r="H23" i="26"/>
  <c r="H22" i="26"/>
  <c r="H21" i="26"/>
  <c r="H20" i="26"/>
  <c r="H19" i="26"/>
  <c r="G18" i="26"/>
  <c r="F18" i="26"/>
  <c r="E18" i="26"/>
  <c r="D18" i="26"/>
  <c r="H18" i="26" s="1"/>
  <c r="Z8" i="24" s="1"/>
  <c r="C18" i="26"/>
  <c r="B18" i="26"/>
  <c r="H17" i="26"/>
  <c r="H16" i="26"/>
  <c r="D15" i="26"/>
  <c r="C15" i="26"/>
  <c r="B15" i="26"/>
  <c r="H15" i="26" s="1"/>
  <c r="H14" i="26"/>
  <c r="H13" i="26"/>
  <c r="H12" i="26"/>
  <c r="H11" i="26"/>
  <c r="H10" i="26"/>
  <c r="D9" i="26"/>
  <c r="C9" i="26"/>
  <c r="B9" i="26"/>
  <c r="H9" i="26" s="1"/>
  <c r="D8" i="26"/>
  <c r="D7" i="26" s="1"/>
  <c r="C8" i="26"/>
  <c r="C7" i="26" s="1"/>
  <c r="G7" i="26"/>
  <c r="F7" i="26"/>
  <c r="E7" i="26"/>
  <c r="H43" i="3"/>
  <c r="H42" i="3"/>
  <c r="H41" i="3"/>
  <c r="H40" i="3"/>
  <c r="H39" i="3"/>
  <c r="H38" i="3"/>
  <c r="D37" i="3"/>
  <c r="C37" i="3"/>
  <c r="B37" i="3"/>
  <c r="H36" i="3"/>
  <c r="H35" i="3"/>
  <c r="H33" i="3"/>
  <c r="H32" i="3"/>
  <c r="H31" i="3"/>
  <c r="H30" i="3"/>
  <c r="H29" i="3"/>
  <c r="H28" i="3"/>
  <c r="D27" i="3"/>
  <c r="C27" i="3"/>
  <c r="B27" i="3"/>
  <c r="H26" i="3"/>
  <c r="H25" i="3"/>
  <c r="H24" i="3"/>
  <c r="H23" i="3"/>
  <c r="H22" i="3"/>
  <c r="H21" i="3"/>
  <c r="H20" i="3"/>
  <c r="H19" i="3"/>
  <c r="G18" i="3"/>
  <c r="G7" i="3"/>
  <c r="F18" i="3"/>
  <c r="E18" i="3"/>
  <c r="D18" i="3"/>
  <c r="C18" i="3"/>
  <c r="B18" i="3"/>
  <c r="H18" i="3"/>
  <c r="H17" i="3"/>
  <c r="H16" i="3"/>
  <c r="H15" i="3"/>
  <c r="D15" i="3"/>
  <c r="C15" i="3"/>
  <c r="B15" i="3"/>
  <c r="H14" i="3"/>
  <c r="H13" i="3"/>
  <c r="H12" i="3"/>
  <c r="H11" i="3"/>
  <c r="H10" i="3"/>
  <c r="D9" i="3"/>
  <c r="C9" i="3"/>
  <c r="C8" i="3" s="1"/>
  <c r="B9" i="3"/>
  <c r="D8" i="3"/>
  <c r="B8" i="3"/>
  <c r="F7" i="3"/>
  <c r="E7" i="3"/>
  <c r="H43" i="4"/>
  <c r="H42" i="4"/>
  <c r="H41" i="4"/>
  <c r="H40" i="4"/>
  <c r="H39" i="4"/>
  <c r="H38" i="4"/>
  <c r="D37" i="4"/>
  <c r="C37" i="4"/>
  <c r="B37" i="4"/>
  <c r="H37" i="4" s="1"/>
  <c r="E10" i="24" s="1"/>
  <c r="H36" i="4"/>
  <c r="H35" i="4"/>
  <c r="H33" i="4"/>
  <c r="H32" i="4"/>
  <c r="H31" i="4"/>
  <c r="H30" i="4"/>
  <c r="H29" i="4"/>
  <c r="H28" i="4"/>
  <c r="D27" i="4"/>
  <c r="C27" i="4"/>
  <c r="B27" i="4"/>
  <c r="H27" i="4" s="1"/>
  <c r="E9" i="24" s="1"/>
  <c r="H26" i="4"/>
  <c r="H25" i="4"/>
  <c r="H24" i="4"/>
  <c r="H23" i="4"/>
  <c r="H22" i="4"/>
  <c r="H21" i="4"/>
  <c r="H20" i="4"/>
  <c r="H19" i="4"/>
  <c r="G18" i="4"/>
  <c r="F18" i="4"/>
  <c r="F7" i="4"/>
  <c r="E18" i="4"/>
  <c r="D18" i="4"/>
  <c r="C18" i="4"/>
  <c r="B18" i="4"/>
  <c r="H18" i="4"/>
  <c r="H17" i="4"/>
  <c r="H16" i="4"/>
  <c r="D15" i="4"/>
  <c r="D8" i="4"/>
  <c r="C15" i="4"/>
  <c r="B15" i="4"/>
  <c r="H15" i="4"/>
  <c r="H14" i="4"/>
  <c r="H13" i="4"/>
  <c r="H12" i="4"/>
  <c r="H11" i="4"/>
  <c r="H10" i="4"/>
  <c r="D9" i="4"/>
  <c r="C9" i="4"/>
  <c r="B9" i="4"/>
  <c r="H9" i="4" s="1"/>
  <c r="C8" i="4"/>
  <c r="G7" i="4"/>
  <c r="E7" i="4"/>
  <c r="D7" i="4"/>
  <c r="H43" i="5"/>
  <c r="H42" i="5"/>
  <c r="H41" i="5"/>
  <c r="H40" i="5"/>
  <c r="H39" i="5"/>
  <c r="H38" i="5"/>
  <c r="D37" i="5"/>
  <c r="C37" i="5"/>
  <c r="B37" i="5"/>
  <c r="H37" i="5"/>
  <c r="F10" i="24" s="1"/>
  <c r="H36" i="5"/>
  <c r="H35" i="5"/>
  <c r="H33" i="5"/>
  <c r="H32" i="5"/>
  <c r="H31" i="5"/>
  <c r="H30" i="5"/>
  <c r="H29" i="5"/>
  <c r="H28" i="5"/>
  <c r="D27" i="5"/>
  <c r="C27" i="5"/>
  <c r="B27" i="5"/>
  <c r="H27" i="5" s="1"/>
  <c r="F9" i="24" s="1"/>
  <c r="H26" i="5"/>
  <c r="H25" i="5"/>
  <c r="H24" i="5"/>
  <c r="H23" i="5"/>
  <c r="H22" i="5"/>
  <c r="H21" i="5"/>
  <c r="H20" i="5"/>
  <c r="H19" i="5"/>
  <c r="G18" i="5"/>
  <c r="F18" i="5"/>
  <c r="E18" i="5"/>
  <c r="E7" i="5"/>
  <c r="D18" i="5"/>
  <c r="C18" i="5"/>
  <c r="H18" i="5"/>
  <c r="F8" i="24" s="1"/>
  <c r="B18" i="5"/>
  <c r="H17" i="5"/>
  <c r="H16" i="5"/>
  <c r="D15" i="5"/>
  <c r="C15" i="5"/>
  <c r="B15" i="5"/>
  <c r="H14" i="5"/>
  <c r="H13" i="5"/>
  <c r="H12" i="5"/>
  <c r="H11" i="5"/>
  <c r="H10" i="5"/>
  <c r="D9" i="5"/>
  <c r="D8" i="5"/>
  <c r="D7" i="5"/>
  <c r="C9" i="5"/>
  <c r="B9" i="5"/>
  <c r="B8" i="5"/>
  <c r="B7" i="5"/>
  <c r="G7" i="5"/>
  <c r="F7" i="5"/>
  <c r="H43" i="6"/>
  <c r="H42" i="6"/>
  <c r="H41" i="6"/>
  <c r="H40" i="6"/>
  <c r="H39" i="6"/>
  <c r="H38" i="6"/>
  <c r="D37" i="6"/>
  <c r="C37" i="6"/>
  <c r="B37" i="6"/>
  <c r="H37" i="6" s="1"/>
  <c r="G10" i="24" s="1"/>
  <c r="H36" i="6"/>
  <c r="H35" i="6"/>
  <c r="H33" i="6"/>
  <c r="H32" i="6"/>
  <c r="H31" i="6"/>
  <c r="H30" i="6"/>
  <c r="H29" i="6"/>
  <c r="H28" i="6"/>
  <c r="D27" i="6"/>
  <c r="C27" i="6"/>
  <c r="B27" i="6"/>
  <c r="H27" i="6" s="1"/>
  <c r="G9" i="24" s="1"/>
  <c r="H26" i="6"/>
  <c r="H25" i="6"/>
  <c r="H24" i="6"/>
  <c r="H23" i="6"/>
  <c r="H22" i="6"/>
  <c r="H21" i="6"/>
  <c r="H20" i="6"/>
  <c r="H19" i="6"/>
  <c r="G18" i="6"/>
  <c r="F18" i="6"/>
  <c r="E18" i="6"/>
  <c r="D18" i="6"/>
  <c r="C18" i="6"/>
  <c r="B18" i="6"/>
  <c r="H18" i="6" s="1"/>
  <c r="G8" i="24" s="1"/>
  <c r="H17" i="6"/>
  <c r="H16" i="6"/>
  <c r="D15" i="6"/>
  <c r="C15" i="6"/>
  <c r="B15" i="6"/>
  <c r="H14" i="6"/>
  <c r="H13" i="6"/>
  <c r="H12" i="6"/>
  <c r="H11" i="6"/>
  <c r="H10" i="6"/>
  <c r="D9" i="6"/>
  <c r="D8" i="6" s="1"/>
  <c r="C9" i="6"/>
  <c r="B9" i="6"/>
  <c r="H9" i="6" s="1"/>
  <c r="G7" i="6"/>
  <c r="F7" i="6"/>
  <c r="E7" i="6"/>
  <c r="H43" i="7"/>
  <c r="H42" i="7"/>
  <c r="H41" i="7"/>
  <c r="H40" i="7"/>
  <c r="H39" i="7"/>
  <c r="H38" i="7"/>
  <c r="D37" i="7"/>
  <c r="C37" i="7"/>
  <c r="B37" i="7"/>
  <c r="H37" i="7"/>
  <c r="H36" i="7"/>
  <c r="H35" i="7"/>
  <c r="H33" i="7"/>
  <c r="H32" i="7"/>
  <c r="H31" i="7"/>
  <c r="H30" i="7"/>
  <c r="H29" i="7"/>
  <c r="H28" i="7"/>
  <c r="D27" i="7"/>
  <c r="C27" i="7"/>
  <c r="B27" i="7"/>
  <c r="H26" i="7"/>
  <c r="H25" i="7"/>
  <c r="H24" i="7"/>
  <c r="H23" i="7"/>
  <c r="H22" i="7"/>
  <c r="H21" i="7"/>
  <c r="H20" i="7"/>
  <c r="H19" i="7"/>
  <c r="G18" i="7"/>
  <c r="G7" i="7"/>
  <c r="F18" i="7"/>
  <c r="E18" i="7"/>
  <c r="D18" i="7"/>
  <c r="C18" i="7"/>
  <c r="B18" i="7"/>
  <c r="H18" i="7"/>
  <c r="H8" i="24"/>
  <c r="H17" i="7"/>
  <c r="H16" i="7"/>
  <c r="H15" i="7"/>
  <c r="D15" i="7"/>
  <c r="C15" i="7"/>
  <c r="B15" i="7"/>
  <c r="H14" i="7"/>
  <c r="H13" i="7"/>
  <c r="H12" i="7"/>
  <c r="H11" i="7"/>
  <c r="H10" i="7"/>
  <c r="D9" i="7"/>
  <c r="C9" i="7"/>
  <c r="C8" i="7" s="1"/>
  <c r="B9" i="7"/>
  <c r="D8" i="7"/>
  <c r="B8" i="7"/>
  <c r="F7" i="7"/>
  <c r="E7" i="7"/>
  <c r="H43" i="8"/>
  <c r="H42" i="8"/>
  <c r="H41" i="8"/>
  <c r="H40" i="8"/>
  <c r="H39" i="8"/>
  <c r="H38" i="8"/>
  <c r="D37" i="8"/>
  <c r="C37" i="8"/>
  <c r="B37" i="8"/>
  <c r="H37" i="8" s="1"/>
  <c r="I10" i="24" s="1"/>
  <c r="H36" i="8"/>
  <c r="H35" i="8"/>
  <c r="H33" i="8"/>
  <c r="H32" i="8"/>
  <c r="H31" i="8"/>
  <c r="H30" i="8"/>
  <c r="H29" i="8"/>
  <c r="H28" i="8"/>
  <c r="D27" i="8"/>
  <c r="C27" i="8"/>
  <c r="H27" i="8"/>
  <c r="B27" i="8"/>
  <c r="H26" i="8"/>
  <c r="H25" i="8"/>
  <c r="H24" i="8"/>
  <c r="H23" i="8"/>
  <c r="H22" i="8"/>
  <c r="H21" i="8"/>
  <c r="H20" i="8"/>
  <c r="H19" i="8"/>
  <c r="G18" i="8"/>
  <c r="F18" i="8"/>
  <c r="F7" i="8"/>
  <c r="E18" i="8"/>
  <c r="D18" i="8"/>
  <c r="C18" i="8"/>
  <c r="B18" i="8"/>
  <c r="H18" i="8" s="1"/>
  <c r="I8" i="24" s="1"/>
  <c r="H17" i="8"/>
  <c r="H16" i="8"/>
  <c r="D15" i="8"/>
  <c r="D8" i="8"/>
  <c r="C15" i="8"/>
  <c r="B15" i="8"/>
  <c r="H14" i="8"/>
  <c r="H13" i="8"/>
  <c r="H12" i="8"/>
  <c r="H11" i="8"/>
  <c r="H10" i="8"/>
  <c r="D9" i="8"/>
  <c r="C9" i="8"/>
  <c r="B9" i="8"/>
  <c r="H9" i="8" s="1"/>
  <c r="C8" i="8"/>
  <c r="C7" i="8" s="1"/>
  <c r="G7" i="8"/>
  <c r="E7" i="8"/>
  <c r="D7" i="8"/>
  <c r="H43" i="9"/>
  <c r="H42" i="9"/>
  <c r="H41" i="9"/>
  <c r="H40" i="9"/>
  <c r="H39" i="9"/>
  <c r="H38" i="9"/>
  <c r="D37" i="9"/>
  <c r="C37" i="9"/>
  <c r="B37" i="9"/>
  <c r="H37" i="9"/>
  <c r="H36" i="9"/>
  <c r="H35" i="9"/>
  <c r="H33" i="9"/>
  <c r="H32" i="9"/>
  <c r="H31" i="9"/>
  <c r="H30" i="9"/>
  <c r="H29" i="9"/>
  <c r="H28" i="9"/>
  <c r="D27" i="9"/>
  <c r="C27" i="9"/>
  <c r="B27" i="9"/>
  <c r="H27" i="9"/>
  <c r="J9" i="24"/>
  <c r="H26" i="9"/>
  <c r="H25" i="9"/>
  <c r="H24" i="9"/>
  <c r="H23" i="9"/>
  <c r="H22" i="9"/>
  <c r="H21" i="9"/>
  <c r="H20" i="9"/>
  <c r="H19" i="9"/>
  <c r="G18" i="9"/>
  <c r="F18" i="9"/>
  <c r="E18" i="9"/>
  <c r="E7" i="9"/>
  <c r="D18" i="9"/>
  <c r="C18" i="9"/>
  <c r="B18" i="9"/>
  <c r="H17" i="9"/>
  <c r="H16" i="9"/>
  <c r="D15" i="9"/>
  <c r="C15" i="9"/>
  <c r="B15" i="9"/>
  <c r="H14" i="9"/>
  <c r="H13" i="9"/>
  <c r="H12" i="9"/>
  <c r="H11" i="9"/>
  <c r="H10" i="9"/>
  <c r="D9" i="9"/>
  <c r="C9" i="9"/>
  <c r="B9" i="9"/>
  <c r="H9" i="9" s="1"/>
  <c r="D8" i="9"/>
  <c r="D7" i="9" s="1"/>
  <c r="B8" i="9"/>
  <c r="G7" i="9"/>
  <c r="F7" i="9"/>
  <c r="H43" i="10"/>
  <c r="H42" i="10"/>
  <c r="H41" i="10"/>
  <c r="H40" i="10"/>
  <c r="H39" i="10"/>
  <c r="H38" i="10"/>
  <c r="D37" i="10"/>
  <c r="C37" i="10"/>
  <c r="B37" i="10"/>
  <c r="H37" i="10" s="1"/>
  <c r="K10" i="24" s="1"/>
  <c r="H36" i="10"/>
  <c r="H35" i="10"/>
  <c r="H33" i="10"/>
  <c r="H32" i="10"/>
  <c r="H31" i="10"/>
  <c r="H30" i="10"/>
  <c r="H29" i="10"/>
  <c r="H28" i="10"/>
  <c r="D27" i="10"/>
  <c r="C27" i="10"/>
  <c r="B27" i="10"/>
  <c r="H27" i="10" s="1"/>
  <c r="K9" i="24" s="1"/>
  <c r="H26" i="10"/>
  <c r="H25" i="10"/>
  <c r="H24" i="10"/>
  <c r="H23" i="10"/>
  <c r="H22" i="10"/>
  <c r="H21" i="10"/>
  <c r="H20" i="10"/>
  <c r="H19" i="10"/>
  <c r="G18" i="10"/>
  <c r="G7" i="10" s="1"/>
  <c r="F18" i="10"/>
  <c r="E18" i="10"/>
  <c r="D18" i="10"/>
  <c r="H18" i="10"/>
  <c r="K8" i="24" s="1"/>
  <c r="C18" i="10"/>
  <c r="B18" i="10"/>
  <c r="H17" i="10"/>
  <c r="H16" i="10"/>
  <c r="D15" i="10"/>
  <c r="C15" i="10"/>
  <c r="B15" i="10"/>
  <c r="H14" i="10"/>
  <c r="H13" i="10"/>
  <c r="H12" i="10"/>
  <c r="H11" i="10"/>
  <c r="H10" i="10"/>
  <c r="D9" i="10"/>
  <c r="D8" i="10" s="1"/>
  <c r="D7" i="10" s="1"/>
  <c r="C9" i="10"/>
  <c r="B9" i="10"/>
  <c r="H9" i="10" s="1"/>
  <c r="C8" i="10"/>
  <c r="C7" i="10" s="1"/>
  <c r="H7" i="10" s="1"/>
  <c r="F7" i="10"/>
  <c r="E7" i="10"/>
  <c r="H43" i="11"/>
  <c r="H42" i="11"/>
  <c r="H41" i="11"/>
  <c r="H40" i="11"/>
  <c r="H39" i="11"/>
  <c r="H38" i="11"/>
  <c r="D37" i="11"/>
  <c r="C37" i="11"/>
  <c r="B37" i="11"/>
  <c r="H37" i="11"/>
  <c r="L10" i="24"/>
  <c r="H36" i="11"/>
  <c r="H35" i="11"/>
  <c r="H33" i="11"/>
  <c r="H32" i="11"/>
  <c r="H31" i="11"/>
  <c r="H30" i="11"/>
  <c r="H29" i="11"/>
  <c r="H28" i="11"/>
  <c r="D27" i="11"/>
  <c r="C27" i="11"/>
  <c r="B27" i="11"/>
  <c r="H27" i="11"/>
  <c r="H26" i="11"/>
  <c r="H25" i="11"/>
  <c r="H24" i="11"/>
  <c r="H23" i="11"/>
  <c r="H22" i="11"/>
  <c r="H21" i="11"/>
  <c r="H20" i="11"/>
  <c r="H19" i="11"/>
  <c r="G18" i="11"/>
  <c r="G7" i="11"/>
  <c r="F18" i="11"/>
  <c r="E18" i="11"/>
  <c r="D18" i="11"/>
  <c r="C18" i="11"/>
  <c r="B18" i="11"/>
  <c r="H17" i="11"/>
  <c r="H16" i="11"/>
  <c r="H15" i="11"/>
  <c r="D15" i="11"/>
  <c r="C15" i="11"/>
  <c r="B15" i="11"/>
  <c r="H14" i="11"/>
  <c r="H13" i="11"/>
  <c r="H12" i="11"/>
  <c r="H11" i="11"/>
  <c r="H10" i="11"/>
  <c r="D9" i="11"/>
  <c r="C9" i="11"/>
  <c r="C8" i="11" s="1"/>
  <c r="B9" i="11"/>
  <c r="H9" i="11" s="1"/>
  <c r="D8" i="11"/>
  <c r="D7" i="11"/>
  <c r="F7" i="11"/>
  <c r="E7" i="11"/>
  <c r="H43" i="12"/>
  <c r="H42" i="12"/>
  <c r="H41" i="12"/>
  <c r="H40" i="12"/>
  <c r="H39" i="12"/>
  <c r="H38" i="12"/>
  <c r="D37" i="12"/>
  <c r="C37" i="12"/>
  <c r="H37" i="12"/>
  <c r="B37" i="12"/>
  <c r="H36" i="12"/>
  <c r="H35" i="12"/>
  <c r="H33" i="12"/>
  <c r="H32" i="12"/>
  <c r="H31" i="12"/>
  <c r="H30" i="12"/>
  <c r="H29" i="12"/>
  <c r="H28" i="12"/>
  <c r="D27" i="12"/>
  <c r="C27" i="12"/>
  <c r="H27" i="12"/>
  <c r="B27" i="12"/>
  <c r="H26" i="12"/>
  <c r="H25" i="12"/>
  <c r="H24" i="12"/>
  <c r="H23" i="12"/>
  <c r="H22" i="12"/>
  <c r="H21" i="12"/>
  <c r="H20" i="12"/>
  <c r="H19" i="12"/>
  <c r="G18" i="12"/>
  <c r="F18" i="12"/>
  <c r="F7" i="12"/>
  <c r="E18" i="12"/>
  <c r="D18" i="12"/>
  <c r="C18" i="12"/>
  <c r="B18" i="12"/>
  <c r="H18" i="12" s="1"/>
  <c r="M8" i="24" s="1"/>
  <c r="H17" i="12"/>
  <c r="H16" i="12"/>
  <c r="D15" i="12"/>
  <c r="D8" i="12"/>
  <c r="D7" i="12" s="1"/>
  <c r="C15" i="12"/>
  <c r="B15" i="12"/>
  <c r="H14" i="12"/>
  <c r="H13" i="12"/>
  <c r="H12" i="12"/>
  <c r="H11" i="12"/>
  <c r="H10" i="12"/>
  <c r="D9" i="12"/>
  <c r="C9" i="12"/>
  <c r="B9" i="12"/>
  <c r="H9" i="12" s="1"/>
  <c r="C8" i="12"/>
  <c r="G7" i="12"/>
  <c r="E7" i="12"/>
  <c r="H43" i="13"/>
  <c r="H42" i="13"/>
  <c r="H41" i="13"/>
  <c r="H40" i="13"/>
  <c r="H39" i="13"/>
  <c r="H38" i="13"/>
  <c r="D37" i="13"/>
  <c r="C37" i="13"/>
  <c r="B37" i="13"/>
  <c r="H37" i="13"/>
  <c r="H36" i="13"/>
  <c r="H35" i="13"/>
  <c r="H33" i="13"/>
  <c r="H32" i="13"/>
  <c r="H31" i="13"/>
  <c r="H30" i="13"/>
  <c r="H29" i="13"/>
  <c r="H28" i="13"/>
  <c r="D27" i="13"/>
  <c r="C27" i="13"/>
  <c r="B27" i="13"/>
  <c r="H27" i="13"/>
  <c r="N9" i="24"/>
  <c r="H26" i="13"/>
  <c r="H25" i="13"/>
  <c r="H24" i="13"/>
  <c r="H23" i="13"/>
  <c r="H22" i="13"/>
  <c r="H21" i="13"/>
  <c r="H20" i="13"/>
  <c r="H19" i="13"/>
  <c r="G18" i="13"/>
  <c r="F18" i="13"/>
  <c r="E18" i="13"/>
  <c r="E7" i="13"/>
  <c r="D18" i="13"/>
  <c r="C18" i="13"/>
  <c r="B18" i="13"/>
  <c r="H17" i="13"/>
  <c r="H16" i="13"/>
  <c r="D15" i="13"/>
  <c r="C15" i="13"/>
  <c r="B15" i="13"/>
  <c r="H14" i="13"/>
  <c r="H13" i="13"/>
  <c r="H12" i="13"/>
  <c r="H11" i="13"/>
  <c r="H10" i="13"/>
  <c r="D9" i="13"/>
  <c r="D8" i="13"/>
  <c r="D7" i="13"/>
  <c r="C9" i="13"/>
  <c r="B9" i="13"/>
  <c r="H9" i="13"/>
  <c r="B8" i="13"/>
  <c r="B7" i="13" s="1"/>
  <c r="G7" i="13"/>
  <c r="F7" i="13"/>
  <c r="H43" i="14"/>
  <c r="H42" i="14"/>
  <c r="H41" i="14"/>
  <c r="H40" i="14"/>
  <c r="H39" i="14"/>
  <c r="H38" i="14"/>
  <c r="D37" i="14"/>
  <c r="C37" i="14"/>
  <c r="H37" i="14" s="1"/>
  <c r="O10" i="24" s="1"/>
  <c r="B37" i="14"/>
  <c r="H36" i="14"/>
  <c r="H35" i="14"/>
  <c r="H33" i="14"/>
  <c r="H32" i="14"/>
  <c r="H31" i="14"/>
  <c r="H30" i="14"/>
  <c r="H29" i="14"/>
  <c r="H28" i="14"/>
  <c r="D27" i="14"/>
  <c r="C27" i="14"/>
  <c r="B27" i="14"/>
  <c r="H27" i="14" s="1"/>
  <c r="O9" i="24" s="1"/>
  <c r="H26" i="14"/>
  <c r="H25" i="14"/>
  <c r="H24" i="14"/>
  <c r="H23" i="14"/>
  <c r="H22" i="14"/>
  <c r="H21" i="14"/>
  <c r="H20" i="14"/>
  <c r="H19" i="14"/>
  <c r="G18" i="14"/>
  <c r="F18" i="14"/>
  <c r="E18" i="14"/>
  <c r="D18" i="14"/>
  <c r="H18" i="14"/>
  <c r="O8" i="24" s="1"/>
  <c r="C18" i="14"/>
  <c r="B18" i="14"/>
  <c r="H17" i="14"/>
  <c r="H16" i="14"/>
  <c r="D15" i="14"/>
  <c r="C15" i="14"/>
  <c r="B15" i="14"/>
  <c r="H14" i="14"/>
  <c r="H13" i="14"/>
  <c r="H12" i="14"/>
  <c r="H11" i="14"/>
  <c r="H10" i="14"/>
  <c r="D9" i="14"/>
  <c r="H9" i="14" s="1"/>
  <c r="C9" i="14"/>
  <c r="B9" i="14"/>
  <c r="C8" i="14"/>
  <c r="C7" i="14" s="1"/>
  <c r="G7" i="14"/>
  <c r="F7" i="14"/>
  <c r="E7" i="14"/>
  <c r="H43" i="15"/>
  <c r="H42" i="15"/>
  <c r="H41" i="15"/>
  <c r="H40" i="15"/>
  <c r="H39" i="15"/>
  <c r="H38" i="15"/>
  <c r="D37" i="15"/>
  <c r="C37" i="15"/>
  <c r="B37" i="15"/>
  <c r="H36" i="15"/>
  <c r="H35" i="15"/>
  <c r="H33" i="15"/>
  <c r="H32" i="15"/>
  <c r="H31" i="15"/>
  <c r="H30" i="15"/>
  <c r="H29" i="15"/>
  <c r="H28" i="15"/>
  <c r="D27" i="15"/>
  <c r="C27" i="15"/>
  <c r="B27" i="15"/>
  <c r="H27" i="15" s="1"/>
  <c r="P9" i="24" s="1"/>
  <c r="H26" i="15"/>
  <c r="H25" i="15"/>
  <c r="H24" i="15"/>
  <c r="H23" i="15"/>
  <c r="H22" i="15"/>
  <c r="H21" i="15"/>
  <c r="H20" i="15"/>
  <c r="H19" i="15"/>
  <c r="G18" i="15"/>
  <c r="G7" i="15"/>
  <c r="F18" i="15"/>
  <c r="E18" i="15"/>
  <c r="D18" i="15"/>
  <c r="C18" i="15"/>
  <c r="B18" i="15"/>
  <c r="H18" i="15" s="1"/>
  <c r="P8" i="24" s="1"/>
  <c r="H17" i="15"/>
  <c r="H16" i="15"/>
  <c r="H15" i="15"/>
  <c r="D15" i="15"/>
  <c r="C15" i="15"/>
  <c r="B15" i="15"/>
  <c r="H14" i="15"/>
  <c r="H13" i="15"/>
  <c r="H12" i="15"/>
  <c r="H11" i="15"/>
  <c r="H10" i="15"/>
  <c r="D9" i="15"/>
  <c r="C9" i="15"/>
  <c r="B9" i="15"/>
  <c r="H9" i="15" s="1"/>
  <c r="D8" i="15"/>
  <c r="C8" i="15"/>
  <c r="C7" i="15" s="1"/>
  <c r="H7" i="15" s="1"/>
  <c r="F7" i="15"/>
  <c r="E7" i="15"/>
  <c r="H43" i="16"/>
  <c r="H42" i="16"/>
  <c r="H41" i="16"/>
  <c r="H40" i="16"/>
  <c r="H39" i="16"/>
  <c r="H38" i="16"/>
  <c r="D37" i="16"/>
  <c r="C37" i="16"/>
  <c r="H37" i="16"/>
  <c r="B37" i="16"/>
  <c r="H36" i="16"/>
  <c r="H35" i="16"/>
  <c r="H33" i="16"/>
  <c r="H32" i="16"/>
  <c r="H31" i="16"/>
  <c r="H30" i="16"/>
  <c r="H29" i="16"/>
  <c r="H28" i="16"/>
  <c r="D27" i="16"/>
  <c r="C27" i="16"/>
  <c r="B27" i="16"/>
  <c r="H26" i="16"/>
  <c r="H25" i="16"/>
  <c r="H24" i="16"/>
  <c r="H23" i="16"/>
  <c r="H22" i="16"/>
  <c r="H21" i="16"/>
  <c r="H20" i="16"/>
  <c r="H19" i="16"/>
  <c r="G18" i="16"/>
  <c r="F18" i="16"/>
  <c r="F7" i="16"/>
  <c r="E18" i="16"/>
  <c r="D18" i="16"/>
  <c r="C18" i="16"/>
  <c r="B18" i="16"/>
  <c r="H17" i="16"/>
  <c r="H16" i="16"/>
  <c r="D15" i="16"/>
  <c r="D8" i="16"/>
  <c r="D7" i="16" s="1"/>
  <c r="H7" i="16" s="1"/>
  <c r="C15" i="16"/>
  <c r="B15" i="16"/>
  <c r="H15" i="16"/>
  <c r="H14" i="16"/>
  <c r="H13" i="16"/>
  <c r="H12" i="16"/>
  <c r="H11" i="16"/>
  <c r="H10" i="16"/>
  <c r="D9" i="16"/>
  <c r="C9" i="16"/>
  <c r="B9" i="16"/>
  <c r="H9" i="16" s="1"/>
  <c r="C8" i="16"/>
  <c r="B8" i="16"/>
  <c r="H8" i="16" s="1"/>
  <c r="Q7" i="24" s="1"/>
  <c r="G7" i="16"/>
  <c r="E7" i="16"/>
  <c r="H43" i="17"/>
  <c r="H42" i="17"/>
  <c r="H41" i="17"/>
  <c r="H40" i="17"/>
  <c r="H39" i="17"/>
  <c r="H38" i="17"/>
  <c r="D37" i="17"/>
  <c r="C37" i="17"/>
  <c r="B37" i="17"/>
  <c r="H37" i="17"/>
  <c r="H36" i="17"/>
  <c r="H35" i="17"/>
  <c r="H33" i="17"/>
  <c r="H32" i="17"/>
  <c r="H31" i="17"/>
  <c r="H30" i="17"/>
  <c r="H29" i="17"/>
  <c r="H28" i="17"/>
  <c r="D27" i="17"/>
  <c r="C27" i="17"/>
  <c r="B27" i="17"/>
  <c r="H26" i="17"/>
  <c r="H25" i="17"/>
  <c r="H24" i="17"/>
  <c r="H23" i="17"/>
  <c r="H22" i="17"/>
  <c r="H21" i="17"/>
  <c r="H20" i="17"/>
  <c r="H19" i="17"/>
  <c r="G18" i="17"/>
  <c r="F18" i="17"/>
  <c r="E18" i="17"/>
  <c r="E7" i="17"/>
  <c r="D18" i="17"/>
  <c r="C18" i="17"/>
  <c r="B18" i="17"/>
  <c r="H17" i="17"/>
  <c r="H16" i="17"/>
  <c r="D15" i="17"/>
  <c r="C15" i="17"/>
  <c r="C8" i="17"/>
  <c r="B15" i="17"/>
  <c r="H15" i="17"/>
  <c r="H14" i="17"/>
  <c r="H13" i="17"/>
  <c r="H12" i="17"/>
  <c r="H11" i="17"/>
  <c r="H10" i="17"/>
  <c r="D9" i="17"/>
  <c r="H9" i="17" s="1"/>
  <c r="C9" i="17"/>
  <c r="B9" i="17"/>
  <c r="D8" i="17"/>
  <c r="D7" i="17" s="1"/>
  <c r="H7" i="17" s="1"/>
  <c r="B8" i="17"/>
  <c r="G7" i="17"/>
  <c r="F7" i="17"/>
  <c r="C7" i="17"/>
  <c r="H43" i="18"/>
  <c r="H42" i="18"/>
  <c r="H41" i="18"/>
  <c r="H40" i="18"/>
  <c r="H39" i="18"/>
  <c r="H38" i="18"/>
  <c r="D37" i="18"/>
  <c r="C37" i="18"/>
  <c r="H37" i="18" s="1"/>
  <c r="S10" i="24" s="1"/>
  <c r="B37" i="18"/>
  <c r="H36" i="18"/>
  <c r="H35" i="18"/>
  <c r="H33" i="18"/>
  <c r="H32" i="18"/>
  <c r="H31" i="18"/>
  <c r="H30" i="18"/>
  <c r="H29" i="18"/>
  <c r="H28" i="18"/>
  <c r="D27" i="18"/>
  <c r="C27" i="18"/>
  <c r="B27" i="18"/>
  <c r="B7" i="18" s="1"/>
  <c r="H26" i="18"/>
  <c r="H25" i="18"/>
  <c r="H24" i="18"/>
  <c r="H23" i="18"/>
  <c r="H22" i="18"/>
  <c r="H21" i="18"/>
  <c r="H20" i="18"/>
  <c r="H19" i="18"/>
  <c r="G18" i="18"/>
  <c r="F18" i="18"/>
  <c r="E18" i="18"/>
  <c r="D18" i="18"/>
  <c r="C18" i="18"/>
  <c r="B18" i="18"/>
  <c r="H17" i="18"/>
  <c r="H16" i="18"/>
  <c r="D15" i="18"/>
  <c r="C15" i="18"/>
  <c r="B15" i="18"/>
  <c r="H14" i="18"/>
  <c r="H13" i="18"/>
  <c r="H12" i="18"/>
  <c r="H11" i="18"/>
  <c r="H10" i="18"/>
  <c r="D9" i="18"/>
  <c r="H9" i="18" s="1"/>
  <c r="C9" i="18"/>
  <c r="B9" i="18"/>
  <c r="D8" i="18"/>
  <c r="D7" i="18" s="1"/>
  <c r="C8" i="18"/>
  <c r="C7" i="18" s="1"/>
  <c r="G7" i="18"/>
  <c r="F7" i="18"/>
  <c r="E7" i="18"/>
  <c r="H43" i="19"/>
  <c r="H42" i="19"/>
  <c r="H41" i="19"/>
  <c r="H40" i="19"/>
  <c r="H39" i="19"/>
  <c r="H38" i="19"/>
  <c r="D37" i="19"/>
  <c r="C37" i="19"/>
  <c r="B37" i="19"/>
  <c r="H36" i="19"/>
  <c r="H35" i="19"/>
  <c r="H33" i="19"/>
  <c r="H32" i="19"/>
  <c r="H31" i="19"/>
  <c r="H30" i="19"/>
  <c r="H29" i="19"/>
  <c r="H28" i="19"/>
  <c r="D27" i="19"/>
  <c r="C27" i="19"/>
  <c r="B27" i="19"/>
  <c r="H27" i="19" s="1"/>
  <c r="T9" i="24" s="1"/>
  <c r="H26" i="19"/>
  <c r="H25" i="19"/>
  <c r="H24" i="19"/>
  <c r="H23" i="19"/>
  <c r="H22" i="19"/>
  <c r="H21" i="19"/>
  <c r="H20" i="19"/>
  <c r="H19" i="19"/>
  <c r="G18" i="19"/>
  <c r="G7" i="19"/>
  <c r="F18" i="19"/>
  <c r="E18" i="19"/>
  <c r="D18" i="19"/>
  <c r="C18" i="19"/>
  <c r="B18" i="19"/>
  <c r="H18" i="19" s="1"/>
  <c r="T8" i="24" s="1"/>
  <c r="H17" i="19"/>
  <c r="H16" i="19"/>
  <c r="D15" i="19"/>
  <c r="C15" i="19"/>
  <c r="B15" i="19"/>
  <c r="H15" i="19" s="1"/>
  <c r="H14" i="19"/>
  <c r="H13" i="19"/>
  <c r="H12" i="19"/>
  <c r="H11" i="19"/>
  <c r="H10" i="19"/>
  <c r="D9" i="19"/>
  <c r="C9" i="19"/>
  <c r="B9" i="19"/>
  <c r="H9" i="19" s="1"/>
  <c r="D8" i="19"/>
  <c r="C8" i="19"/>
  <c r="C7" i="19" s="1"/>
  <c r="F7" i="19"/>
  <c r="E7" i="19"/>
  <c r="H43" i="20"/>
  <c r="H42" i="20"/>
  <c r="H41" i="20"/>
  <c r="H40" i="20"/>
  <c r="H39" i="20"/>
  <c r="H38" i="20"/>
  <c r="D37" i="20"/>
  <c r="C37" i="20"/>
  <c r="B37" i="20"/>
  <c r="H37" i="20"/>
  <c r="H36" i="20"/>
  <c r="H35" i="20"/>
  <c r="H33" i="20"/>
  <c r="H32" i="20"/>
  <c r="H31" i="20"/>
  <c r="H30" i="20"/>
  <c r="H29" i="20"/>
  <c r="H28" i="20"/>
  <c r="D27" i="20"/>
  <c r="C27" i="20"/>
  <c r="B27" i="20"/>
  <c r="H26" i="20"/>
  <c r="H25" i="20"/>
  <c r="H24" i="20"/>
  <c r="H23" i="20"/>
  <c r="H22" i="20"/>
  <c r="H21" i="20"/>
  <c r="H20" i="20"/>
  <c r="H19" i="20"/>
  <c r="G18" i="20"/>
  <c r="F18" i="20"/>
  <c r="F7" i="20"/>
  <c r="E18" i="20"/>
  <c r="D18" i="20"/>
  <c r="C18" i="20"/>
  <c r="B18" i="20"/>
  <c r="H17" i="20"/>
  <c r="H16" i="20"/>
  <c r="D15" i="20"/>
  <c r="D8" i="20"/>
  <c r="D7" i="20" s="1"/>
  <c r="C15" i="20"/>
  <c r="H15" i="20" s="1"/>
  <c r="B15" i="20"/>
  <c r="H14" i="20"/>
  <c r="H13" i="20"/>
  <c r="H12" i="20"/>
  <c r="H11" i="20"/>
  <c r="H10" i="20"/>
  <c r="D9" i="20"/>
  <c r="C9" i="20"/>
  <c r="B9" i="20"/>
  <c r="H9" i="20" s="1"/>
  <c r="C8" i="20"/>
  <c r="C7" i="20" s="1"/>
  <c r="B8" i="20"/>
  <c r="H8" i="20" s="1"/>
  <c r="U7" i="24" s="1"/>
  <c r="G7" i="20"/>
  <c r="E7" i="20"/>
  <c r="H43" i="21"/>
  <c r="H42" i="21"/>
  <c r="H41" i="21"/>
  <c r="H40" i="21"/>
  <c r="H39" i="21"/>
  <c r="H38" i="21"/>
  <c r="D37" i="21"/>
  <c r="C37" i="21"/>
  <c r="B37" i="21"/>
  <c r="H37" i="21"/>
  <c r="H36" i="21"/>
  <c r="H35" i="21"/>
  <c r="H33" i="21"/>
  <c r="H32" i="21"/>
  <c r="H31" i="21"/>
  <c r="H30" i="21"/>
  <c r="H29" i="21"/>
  <c r="H28" i="21"/>
  <c r="D27" i="21"/>
  <c r="C27" i="21"/>
  <c r="B27" i="21"/>
  <c r="H26" i="21"/>
  <c r="H25" i="21"/>
  <c r="H24" i="21"/>
  <c r="H23" i="21"/>
  <c r="H22" i="21"/>
  <c r="H21" i="21"/>
  <c r="H20" i="21"/>
  <c r="H19" i="21"/>
  <c r="G18" i="21"/>
  <c r="F18" i="21"/>
  <c r="E18" i="21"/>
  <c r="E7" i="21"/>
  <c r="D18" i="21"/>
  <c r="C18" i="21"/>
  <c r="B18" i="21"/>
  <c r="H17" i="21"/>
  <c r="H16" i="21"/>
  <c r="D15" i="21"/>
  <c r="C15" i="21"/>
  <c r="C8" i="21"/>
  <c r="C7" i="21" s="1"/>
  <c r="B15" i="21"/>
  <c r="H15" i="21" s="1"/>
  <c r="H14" i="21"/>
  <c r="H13" i="21"/>
  <c r="H12" i="21"/>
  <c r="H11" i="21"/>
  <c r="H10" i="21"/>
  <c r="D9" i="21"/>
  <c r="C9" i="21"/>
  <c r="B9" i="21"/>
  <c r="H9" i="21" s="1"/>
  <c r="D8" i="21"/>
  <c r="D7" i="21" s="1"/>
  <c r="B8" i="21"/>
  <c r="G7" i="21"/>
  <c r="F7" i="21"/>
  <c r="H43" i="22"/>
  <c r="H42" i="22"/>
  <c r="H41" i="22"/>
  <c r="H40" i="22"/>
  <c r="H39" i="22"/>
  <c r="H38" i="22"/>
  <c r="H37" i="22"/>
  <c r="D37" i="22"/>
  <c r="C37" i="22"/>
  <c r="B37" i="22"/>
  <c r="H36" i="22"/>
  <c r="H35" i="22"/>
  <c r="H33" i="22"/>
  <c r="H32" i="22"/>
  <c r="H31" i="22"/>
  <c r="H30" i="22"/>
  <c r="H29" i="22"/>
  <c r="H28" i="22"/>
  <c r="D27" i="22"/>
  <c r="C27" i="22"/>
  <c r="B27" i="22"/>
  <c r="H27" i="22" s="1"/>
  <c r="W9" i="24" s="1"/>
  <c r="H26" i="22"/>
  <c r="H25" i="22"/>
  <c r="H24" i="22"/>
  <c r="H23" i="22"/>
  <c r="H22" i="22"/>
  <c r="H21" i="22"/>
  <c r="H20" i="22"/>
  <c r="H19" i="22"/>
  <c r="G18" i="22"/>
  <c r="F18" i="22"/>
  <c r="E18" i="22"/>
  <c r="D18" i="22"/>
  <c r="C18" i="22"/>
  <c r="B18" i="22"/>
  <c r="H17" i="22"/>
  <c r="H16" i="22"/>
  <c r="D15" i="22"/>
  <c r="C15" i="22"/>
  <c r="B15" i="22"/>
  <c r="H14" i="22"/>
  <c r="H13" i="22"/>
  <c r="H12" i="22"/>
  <c r="H11" i="22"/>
  <c r="H10" i="22"/>
  <c r="D9" i="22"/>
  <c r="C9" i="22"/>
  <c r="B9" i="22"/>
  <c r="H9" i="22" s="1"/>
  <c r="D8" i="22"/>
  <c r="D7" i="22" s="1"/>
  <c r="C8" i="22"/>
  <c r="C7" i="22"/>
  <c r="G7" i="22"/>
  <c r="F7" i="22"/>
  <c r="E7" i="22"/>
  <c r="H43" i="23"/>
  <c r="H42" i="23"/>
  <c r="H41" i="23"/>
  <c r="H40" i="23"/>
  <c r="H39" i="23"/>
  <c r="H38" i="23"/>
  <c r="D37" i="23"/>
  <c r="C37" i="23"/>
  <c r="B37" i="23"/>
  <c r="H36" i="23"/>
  <c r="H35" i="23"/>
  <c r="H33" i="23"/>
  <c r="H32" i="23"/>
  <c r="H31" i="23"/>
  <c r="H30" i="23"/>
  <c r="H29" i="23"/>
  <c r="H28" i="23"/>
  <c r="D27" i="23"/>
  <c r="C27" i="23"/>
  <c r="B27" i="23"/>
  <c r="H27" i="23" s="1"/>
  <c r="X9" i="24" s="1"/>
  <c r="H26" i="23"/>
  <c r="H25" i="23"/>
  <c r="H24" i="23"/>
  <c r="H23" i="23"/>
  <c r="H22" i="23"/>
  <c r="H21" i="23"/>
  <c r="H20" i="23"/>
  <c r="H19" i="23"/>
  <c r="G18" i="23"/>
  <c r="G7" i="23"/>
  <c r="F18" i="23"/>
  <c r="E18" i="23"/>
  <c r="D18" i="23"/>
  <c r="C18" i="23"/>
  <c r="B18" i="23"/>
  <c r="H18" i="23" s="1"/>
  <c r="X8" i="24" s="1"/>
  <c r="H17" i="23"/>
  <c r="H16" i="23"/>
  <c r="D15" i="23"/>
  <c r="C15" i="23"/>
  <c r="B15" i="23"/>
  <c r="H15" i="23" s="1"/>
  <c r="H14" i="23"/>
  <c r="H13" i="23"/>
  <c r="H12" i="23"/>
  <c r="H11" i="23"/>
  <c r="H10" i="23"/>
  <c r="D9" i="23"/>
  <c r="C9" i="23"/>
  <c r="H9" i="23" s="1"/>
  <c r="B9" i="23"/>
  <c r="D8" i="23"/>
  <c r="C8" i="23"/>
  <c r="C7" i="23" s="1"/>
  <c r="F7" i="23"/>
  <c r="E7" i="23"/>
  <c r="H43" i="25"/>
  <c r="H42" i="25"/>
  <c r="H41" i="25"/>
  <c r="H40" i="25"/>
  <c r="H39" i="25"/>
  <c r="H38" i="25"/>
  <c r="D37" i="25"/>
  <c r="C37" i="25"/>
  <c r="B37" i="25"/>
  <c r="H37" i="25"/>
  <c r="Y10" i="24"/>
  <c r="H36" i="25"/>
  <c r="H35" i="25"/>
  <c r="H33" i="25"/>
  <c r="H32" i="25"/>
  <c r="H31" i="25"/>
  <c r="H30" i="25"/>
  <c r="H29" i="25"/>
  <c r="H28" i="25"/>
  <c r="D27" i="25"/>
  <c r="C27" i="25"/>
  <c r="B27" i="25"/>
  <c r="H26" i="25"/>
  <c r="H25" i="25"/>
  <c r="H24" i="25"/>
  <c r="H23" i="25"/>
  <c r="H22" i="25"/>
  <c r="H21" i="25"/>
  <c r="H20" i="25"/>
  <c r="H19" i="25"/>
  <c r="G18" i="25"/>
  <c r="F18" i="25"/>
  <c r="F7" i="25"/>
  <c r="E18" i="25"/>
  <c r="D18" i="25"/>
  <c r="C18" i="25"/>
  <c r="B18" i="25"/>
  <c r="H17" i="25"/>
  <c r="H16" i="25"/>
  <c r="D15" i="25"/>
  <c r="D8" i="25"/>
  <c r="D7" i="25" s="1"/>
  <c r="C15" i="25"/>
  <c r="B15" i="25"/>
  <c r="H15" i="25" s="1"/>
  <c r="H14" i="25"/>
  <c r="H13" i="25"/>
  <c r="H12" i="25"/>
  <c r="H11" i="25"/>
  <c r="H10" i="25"/>
  <c r="D9" i="25"/>
  <c r="C9" i="25"/>
  <c r="B9" i="25"/>
  <c r="H9" i="25" s="1"/>
  <c r="C8" i="25"/>
  <c r="C7" i="25" s="1"/>
  <c r="B8" i="25"/>
  <c r="H8" i="25" s="1"/>
  <c r="Y7" i="24" s="1"/>
  <c r="G7" i="25"/>
  <c r="E7" i="25"/>
  <c r="H43" i="2"/>
  <c r="H42" i="2"/>
  <c r="H41" i="2"/>
  <c r="H40" i="2"/>
  <c r="H39" i="2"/>
  <c r="H38" i="2"/>
  <c r="D37" i="2"/>
  <c r="C37" i="2"/>
  <c r="B37" i="2"/>
  <c r="H37" i="2"/>
  <c r="H36" i="2"/>
  <c r="H35" i="2"/>
  <c r="H33" i="2"/>
  <c r="H32" i="2"/>
  <c r="H31" i="2"/>
  <c r="H30" i="2"/>
  <c r="H29" i="2"/>
  <c r="H28" i="2"/>
  <c r="D27" i="2"/>
  <c r="C27" i="2"/>
  <c r="B27" i="2"/>
  <c r="H26" i="2"/>
  <c r="H25" i="2"/>
  <c r="H24" i="2"/>
  <c r="H23" i="2"/>
  <c r="H22" i="2"/>
  <c r="H21" i="2"/>
  <c r="H20" i="2"/>
  <c r="H19" i="2"/>
  <c r="G18" i="2"/>
  <c r="F18" i="2"/>
  <c r="E18" i="2"/>
  <c r="E7" i="2"/>
  <c r="D18" i="2"/>
  <c r="C18" i="2"/>
  <c r="B18" i="2"/>
  <c r="H17" i="2"/>
  <c r="H16" i="2"/>
  <c r="D15" i="2"/>
  <c r="C15" i="2"/>
  <c r="C8" i="2"/>
  <c r="B15" i="2"/>
  <c r="H15" i="2"/>
  <c r="H14" i="2"/>
  <c r="H13" i="2"/>
  <c r="H12" i="2"/>
  <c r="H11" i="2"/>
  <c r="H10" i="2"/>
  <c r="D9" i="2"/>
  <c r="C9" i="2"/>
  <c r="H9" i="2" s="1"/>
  <c r="B9" i="2"/>
  <c r="D8" i="2"/>
  <c r="D7" i="2" s="1"/>
  <c r="B8" i="2"/>
  <c r="G7" i="2"/>
  <c r="F7" i="2"/>
  <c r="C7" i="2"/>
  <c r="D27" i="1"/>
  <c r="B27" i="1"/>
  <c r="G18" i="1"/>
  <c r="F18" i="1"/>
  <c r="E18" i="1"/>
  <c r="D18" i="1"/>
  <c r="C18" i="1"/>
  <c r="B18" i="1"/>
  <c r="G7" i="1"/>
  <c r="F7" i="1"/>
  <c r="E7" i="1"/>
  <c r="H43" i="1"/>
  <c r="H42" i="1"/>
  <c r="H41" i="1"/>
  <c r="H40" i="1"/>
  <c r="H39" i="1"/>
  <c r="H38" i="1"/>
  <c r="H36" i="1"/>
  <c r="H35" i="1"/>
  <c r="H33" i="1"/>
  <c r="H32" i="1"/>
  <c r="H31" i="1"/>
  <c r="H30" i="1"/>
  <c r="H29" i="1"/>
  <c r="H28" i="1"/>
  <c r="H26" i="1"/>
  <c r="H25" i="1"/>
  <c r="H24" i="1"/>
  <c r="H23" i="1"/>
  <c r="H22" i="1"/>
  <c r="H21" i="1"/>
  <c r="H20" i="1"/>
  <c r="H19" i="1"/>
  <c r="H18" i="1"/>
  <c r="B8" i="24" s="1"/>
  <c r="H17" i="1"/>
  <c r="H16" i="1"/>
  <c r="H15" i="1"/>
  <c r="H14" i="1"/>
  <c r="H13" i="1"/>
  <c r="H12" i="1"/>
  <c r="H11" i="1"/>
  <c r="H10" i="1"/>
  <c r="D15" i="1"/>
  <c r="C15" i="1"/>
  <c r="B15" i="1"/>
  <c r="D9" i="1"/>
  <c r="D8" i="1" s="1"/>
  <c r="D7" i="1" s="1"/>
  <c r="C9" i="1"/>
  <c r="C8" i="1" s="1"/>
  <c r="C7" i="1" s="1"/>
  <c r="B9" i="1"/>
  <c r="H9" i="1" s="1"/>
  <c r="C37" i="1"/>
  <c r="D37" i="1"/>
  <c r="B37" i="1"/>
  <c r="H37" i="1" s="1"/>
  <c r="B10" i="24" s="1"/>
  <c r="B8" i="1"/>
  <c r="C27" i="1"/>
  <c r="H27" i="1" s="1"/>
  <c r="B9" i="24" s="1"/>
  <c r="I9" i="24"/>
  <c r="M9" i="24"/>
  <c r="L9" i="24"/>
  <c r="H10" i="24"/>
  <c r="U10" i="24"/>
  <c r="R10" i="24"/>
  <c r="Q10" i="24"/>
  <c r="M10" i="24"/>
  <c r="V10" i="24"/>
  <c r="N10" i="24"/>
  <c r="J10" i="24"/>
  <c r="W10" i="24"/>
  <c r="C10" i="24"/>
  <c r="E8" i="24"/>
  <c r="D8" i="24"/>
  <c r="H27" i="2"/>
  <c r="C9" i="24"/>
  <c r="B7" i="2"/>
  <c r="H7" i="2" s="1"/>
  <c r="H18" i="2"/>
  <c r="C8" i="24"/>
  <c r="H18" i="21"/>
  <c r="V8" i="24" s="1"/>
  <c r="H8" i="2"/>
  <c r="C7" i="24"/>
  <c r="H27" i="25"/>
  <c r="Y9" i="24"/>
  <c r="H37" i="23"/>
  <c r="X10" i="24" s="1"/>
  <c r="H8" i="21"/>
  <c r="V7" i="24" s="1"/>
  <c r="V11" i="24" s="1"/>
  <c r="H27" i="20"/>
  <c r="U9" i="24"/>
  <c r="H37" i="19"/>
  <c r="T10" i="24"/>
  <c r="H8" i="17"/>
  <c r="R7" i="24"/>
  <c r="D7" i="15"/>
  <c r="H37" i="15"/>
  <c r="P10" i="24"/>
  <c r="C7" i="12"/>
  <c r="B8" i="11"/>
  <c r="H18" i="11"/>
  <c r="L8" i="24"/>
  <c r="B7" i="9"/>
  <c r="H15" i="8"/>
  <c r="H15" i="6"/>
  <c r="B8" i="6"/>
  <c r="C8" i="5"/>
  <c r="C7" i="5"/>
  <c r="H7" i="5" s="1"/>
  <c r="H15" i="5"/>
  <c r="H27" i="3"/>
  <c r="D9" i="24"/>
  <c r="H27" i="21"/>
  <c r="V9" i="24" s="1"/>
  <c r="B7" i="21"/>
  <c r="H27" i="17"/>
  <c r="R9" i="24" s="1"/>
  <c r="B7" i="17"/>
  <c r="H18" i="25"/>
  <c r="B7" i="25"/>
  <c r="H7" i="25" s="1"/>
  <c r="B8" i="23"/>
  <c r="H18" i="22"/>
  <c r="W8" i="24"/>
  <c r="H18" i="20"/>
  <c r="U8" i="24" s="1"/>
  <c r="U11" i="24" s="1"/>
  <c r="B7" i="20"/>
  <c r="H7" i="20" s="1"/>
  <c r="B8" i="19"/>
  <c r="H18" i="18"/>
  <c r="S8" i="24" s="1"/>
  <c r="H18" i="16"/>
  <c r="Q8" i="24" s="1"/>
  <c r="B7" i="16"/>
  <c r="B8" i="15"/>
  <c r="H15" i="14"/>
  <c r="B8" i="14"/>
  <c r="C8" i="13"/>
  <c r="C7" i="13" s="1"/>
  <c r="H15" i="13"/>
  <c r="H18" i="13"/>
  <c r="N8" i="24"/>
  <c r="D7" i="7"/>
  <c r="C7" i="4"/>
  <c r="B7" i="3"/>
  <c r="C7" i="16"/>
  <c r="H27" i="16"/>
  <c r="Q9" i="24" s="1"/>
  <c r="B7" i="7"/>
  <c r="D7" i="23"/>
  <c r="H15" i="22"/>
  <c r="B8" i="22"/>
  <c r="D7" i="19"/>
  <c r="H15" i="18"/>
  <c r="B8" i="18"/>
  <c r="H18" i="17"/>
  <c r="R8" i="24"/>
  <c r="H15" i="12"/>
  <c r="H15" i="10"/>
  <c r="B8" i="10"/>
  <c r="C8" i="9"/>
  <c r="C7" i="9" s="1"/>
  <c r="H15" i="9"/>
  <c r="H18" i="9"/>
  <c r="J8" i="24"/>
  <c r="H27" i="7"/>
  <c r="H9" i="24" s="1"/>
  <c r="C8" i="6"/>
  <c r="C7" i="6" s="1"/>
  <c r="H9" i="5"/>
  <c r="D7" i="3"/>
  <c r="H37" i="3"/>
  <c r="D10" i="24"/>
  <c r="H8" i="13"/>
  <c r="N7" i="24" s="1"/>
  <c r="N11" i="24" s="1"/>
  <c r="B8" i="12"/>
  <c r="H8" i="12" s="1"/>
  <c r="M7" i="24" s="1"/>
  <c r="M11" i="24" s="1"/>
  <c r="B8" i="8"/>
  <c r="B8" i="4"/>
  <c r="B7" i="14"/>
  <c r="B7" i="4"/>
  <c r="H7" i="4" s="1"/>
  <c r="H8" i="4"/>
  <c r="E7" i="24" s="1"/>
  <c r="H8" i="5"/>
  <c r="F7" i="24"/>
  <c r="B7" i="8"/>
  <c r="H7" i="8" s="1"/>
  <c r="H8" i="8"/>
  <c r="I7" i="24" s="1"/>
  <c r="B7" i="10"/>
  <c r="B7" i="11"/>
  <c r="B7" i="12"/>
  <c r="H7" i="12" s="1"/>
  <c r="B7" i="6"/>
  <c r="H8" i="22"/>
  <c r="W7" i="24" s="1"/>
  <c r="B7" i="22"/>
  <c r="H8" i="15"/>
  <c r="P7" i="24"/>
  <c r="B7" i="15"/>
  <c r="H8" i="19"/>
  <c r="T7" i="24" s="1"/>
  <c r="B7" i="19"/>
  <c r="H7" i="19" s="1"/>
  <c r="H8" i="23"/>
  <c r="X7" i="24"/>
  <c r="B7" i="23"/>
  <c r="H7" i="23" s="1"/>
  <c r="B8" i="26"/>
  <c r="B7" i="26" s="1"/>
  <c r="H7" i="26" s="1"/>
  <c r="Y8" i="24"/>
  <c r="B7" i="28"/>
  <c r="H7" i="28" s="1"/>
  <c r="AD11" i="24" l="1"/>
  <c r="AC7" i="24"/>
  <c r="AC11" i="24" s="1"/>
  <c r="AB11" i="24"/>
  <c r="B7" i="27"/>
  <c r="H7" i="27" s="1"/>
  <c r="H8" i="27"/>
  <c r="AA7" i="24" s="1"/>
  <c r="AA11" i="24" s="1"/>
  <c r="H8" i="26"/>
  <c r="Z7" i="24" s="1"/>
  <c r="Z11" i="24" s="1"/>
  <c r="X11" i="24"/>
  <c r="W11" i="24"/>
  <c r="H7" i="22"/>
  <c r="H7" i="21"/>
  <c r="H7" i="18"/>
  <c r="H8" i="18"/>
  <c r="S7" i="24" s="1"/>
  <c r="S11" i="24" s="1"/>
  <c r="H27" i="18"/>
  <c r="S9" i="24" s="1"/>
  <c r="R11" i="24"/>
  <c r="Q11" i="24"/>
  <c r="P11" i="24"/>
  <c r="D8" i="14"/>
  <c r="D7" i="14" s="1"/>
  <c r="H7" i="14" s="1"/>
  <c r="H7" i="13"/>
  <c r="C7" i="11"/>
  <c r="H7" i="11" s="1"/>
  <c r="H8" i="11"/>
  <c r="L7" i="24" s="1"/>
  <c r="L11" i="24" s="1"/>
  <c r="H8" i="10"/>
  <c r="K7" i="24" s="1"/>
  <c r="K11" i="24" s="1"/>
  <c r="H7" i="9"/>
  <c r="H8" i="9"/>
  <c r="J7" i="24" s="1"/>
  <c r="J11" i="24" s="1"/>
  <c r="I11" i="24"/>
  <c r="H8" i="7"/>
  <c r="H7" i="24" s="1"/>
  <c r="H11" i="24" s="1"/>
  <c r="C7" i="7"/>
  <c r="H7" i="7" s="1"/>
  <c r="H9" i="7"/>
  <c r="H8" i="6"/>
  <c r="G7" i="24" s="1"/>
  <c r="G11" i="24" s="1"/>
  <c r="D7" i="6"/>
  <c r="H7" i="6" s="1"/>
  <c r="F11" i="24"/>
  <c r="E11" i="24"/>
  <c r="C7" i="3"/>
  <c r="H7" i="3" s="1"/>
  <c r="H8" i="3"/>
  <c r="D7" i="24" s="1"/>
  <c r="D11" i="24" s="1"/>
  <c r="H9" i="3"/>
  <c r="H8" i="1"/>
  <c r="B7" i="24" s="1"/>
  <c r="B7" i="1"/>
  <c r="H7" i="1" s="1"/>
  <c r="C11" i="24"/>
  <c r="B11" i="24"/>
  <c r="Y11" i="24"/>
  <c r="T11" i="24"/>
  <c r="H7" i="29"/>
  <c r="H8" i="14" l="1"/>
  <c r="O7" i="24" s="1"/>
  <c r="O11" i="24" s="1"/>
</calcChain>
</file>

<file path=xl/sharedStrings.xml><?xml version="1.0" encoding="utf-8"?>
<sst xmlns="http://schemas.openxmlformats.org/spreadsheetml/2006/main" count="1458" uniqueCount="89">
  <si>
    <t>GASES DE EFECTO INVERNADERO</t>
  </si>
  <si>
    <t>HFCs</t>
  </si>
  <si>
    <t>PFCs</t>
  </si>
  <si>
    <t xml:space="preserve">Total </t>
  </si>
  <si>
    <t>CATEGORÍAS DE ACTIVIDAD</t>
  </si>
  <si>
    <t>Total Emisiones</t>
  </si>
  <si>
    <t>1. Procesado de la energía</t>
  </si>
  <si>
    <t>A.  Actividades de combustión</t>
  </si>
  <si>
    <t>1.  Industrias del Sector Energético</t>
  </si>
  <si>
    <t>2.  Industrias manufactureras y de la construcción</t>
  </si>
  <si>
    <t>3.  Transporte</t>
  </si>
  <si>
    <t>4.  Otros Sectores</t>
  </si>
  <si>
    <t>5. Otros</t>
  </si>
  <si>
    <t>B.  Emisiones fugitivas de los combustibles</t>
  </si>
  <si>
    <t>1. Combustibles sólidos</t>
  </si>
  <si>
    <t>2. Petróleo y gas natural</t>
  </si>
  <si>
    <t>2.. Procesos Industriales</t>
  </si>
  <si>
    <t>A.  Productos Minerales</t>
  </si>
  <si>
    <t>B.  Industria química</t>
  </si>
  <si>
    <t xml:space="preserve">C.  Producción metalúrgica  </t>
  </si>
  <si>
    <t>A.  Fermentación entérica</t>
  </si>
  <si>
    <t>B. Gestión del estiércol</t>
  </si>
  <si>
    <t>C.  Cultivo de arroz</t>
  </si>
  <si>
    <t>D. Suelos agrícolas</t>
  </si>
  <si>
    <t>F.  Quema en el campo de residuos agrícolas</t>
  </si>
  <si>
    <t>A.  Depósito en vertederos</t>
  </si>
  <si>
    <t>C.  Incineración de residuos</t>
  </si>
  <si>
    <r>
      <t>EMISIONES DE CO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 xml:space="preserve"> EQUIVALENTE</t>
    </r>
  </si>
  <si>
    <r>
      <t>CO</t>
    </r>
    <r>
      <rPr>
        <b/>
        <vertAlign val="subscript"/>
        <sz val="9"/>
        <color indexed="8"/>
        <rFont val="Times New Roman"/>
        <family val="1"/>
      </rPr>
      <t>2</t>
    </r>
  </si>
  <si>
    <r>
      <t>CH</t>
    </r>
    <r>
      <rPr>
        <b/>
        <vertAlign val="subscript"/>
        <sz val="9"/>
        <color indexed="8"/>
        <rFont val="Times New Roman"/>
        <family val="1"/>
      </rPr>
      <t>4</t>
    </r>
  </si>
  <si>
    <r>
      <t>N</t>
    </r>
    <r>
      <rPr>
        <b/>
        <vertAlign val="subscript"/>
        <sz val="9"/>
        <color indexed="8"/>
        <rFont val="Times New Roman"/>
        <family val="1"/>
      </rPr>
      <t>2</t>
    </r>
    <r>
      <rPr>
        <b/>
        <sz val="9"/>
        <color indexed="8"/>
        <rFont val="Times New Roman"/>
        <family val="1"/>
      </rPr>
      <t>O</t>
    </r>
  </si>
  <si>
    <r>
      <t>SF</t>
    </r>
    <r>
      <rPr>
        <b/>
        <vertAlign val="subscript"/>
        <sz val="9"/>
        <color indexed="8"/>
        <rFont val="Times New Roman"/>
        <family val="1"/>
      </rPr>
      <t>6</t>
    </r>
  </si>
  <si>
    <r>
      <t>CO</t>
    </r>
    <r>
      <rPr>
        <b/>
        <vertAlign val="subscript"/>
        <sz val="9"/>
        <color indexed="8"/>
        <rFont val="Times New Roman"/>
        <family val="1"/>
      </rPr>
      <t>2</t>
    </r>
    <r>
      <rPr>
        <b/>
        <sz val="9"/>
        <color indexed="8"/>
        <rFont val="Times New Roman"/>
        <family val="1"/>
      </rPr>
      <t xml:space="preserve"> equivalente (Kilotoneladas)</t>
    </r>
  </si>
  <si>
    <t>Año 2012</t>
  </si>
  <si>
    <t>Año 2011</t>
  </si>
  <si>
    <t>Año 2010</t>
  </si>
  <si>
    <t>Año 2009</t>
  </si>
  <si>
    <t>Año 2008</t>
  </si>
  <si>
    <t>Año 2007</t>
  </si>
  <si>
    <t>Año 2006</t>
  </si>
  <si>
    <t>Año 2005</t>
  </si>
  <si>
    <t>Año 2004</t>
  </si>
  <si>
    <t>Año 2003</t>
  </si>
  <si>
    <t>Año 2002</t>
  </si>
  <si>
    <t>Año 2001</t>
  </si>
  <si>
    <t>Año 2000</t>
  </si>
  <si>
    <t>Año 1999</t>
  </si>
  <si>
    <t>Año 1998</t>
  </si>
  <si>
    <t>Año 1997</t>
  </si>
  <si>
    <t>Año 1996</t>
  </si>
  <si>
    <t>Año 1995</t>
  </si>
  <si>
    <t>Año 1994</t>
  </si>
  <si>
    <t>Año 1993</t>
  </si>
  <si>
    <t>Año 1992</t>
  </si>
  <si>
    <t>Año 1991</t>
  </si>
  <si>
    <t>Año 1990</t>
  </si>
  <si>
    <t>EVOLUCIÓN DE LA EMISIONES DE CO2 EQUIVALENTE POR SECTOR DE ACTIVIDAD</t>
  </si>
  <si>
    <t>SECTOR</t>
  </si>
  <si>
    <t>Total</t>
  </si>
  <si>
    <t>D.  Productos no energéticos y uso de disolventes</t>
  </si>
  <si>
    <t>E.  Industria electrónica</t>
  </si>
  <si>
    <t>G. producción y uso de otros productos</t>
  </si>
  <si>
    <t>H.  Otros</t>
  </si>
  <si>
    <t>F.  Uso de sustitutivos de los GEIs</t>
  </si>
  <si>
    <t>E.  Quemas planificadas de sabanas</t>
  </si>
  <si>
    <t>3.  Agricultura</t>
  </si>
  <si>
    <t>4.  Cambios de uso del suelo y silvicultura</t>
  </si>
  <si>
    <t>5.  Tratamiento y eliminación de residuos</t>
  </si>
  <si>
    <t>6.  Otros</t>
  </si>
  <si>
    <t>D.  Tratmiento de aguas residuales</t>
  </si>
  <si>
    <t>B.  Tratmiento biológico de residuos sólidos</t>
  </si>
  <si>
    <t>E.  Otros</t>
  </si>
  <si>
    <t>3. Agricultura</t>
  </si>
  <si>
    <t>5. Tratamiento y eliminación de residuos</t>
  </si>
  <si>
    <t>2. Procesos Industriales y uso de productos</t>
  </si>
  <si>
    <t>Año 2013</t>
  </si>
  <si>
    <t>CO2</t>
  </si>
  <si>
    <t>CH4</t>
  </si>
  <si>
    <t>N2O</t>
  </si>
  <si>
    <t>SF6</t>
  </si>
  <si>
    <t>CO2 equivalente (Kilotoneladas)</t>
  </si>
  <si>
    <t>G. Enmiendas calizas</t>
  </si>
  <si>
    <t>H. Fertilización con urea</t>
  </si>
  <si>
    <t>Año 2014</t>
  </si>
  <si>
    <t>Año 2015</t>
  </si>
  <si>
    <t>Año 2016</t>
  </si>
  <si>
    <t>Año 2017</t>
  </si>
  <si>
    <t>Año 2018</t>
  </si>
  <si>
    <t>Baleares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</si>
</sst>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0"/>
      <name val="Arial"/>
    </font>
    <font>
      <sz val="10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sz val="8"/>
      <name val="Helvetica"/>
      <family val="2"/>
    </font>
    <font>
      <b/>
      <vertAlign val="subscript"/>
      <sz val="12"/>
      <name val="Times New Roman"/>
      <family val="1"/>
    </font>
    <font>
      <sz val="12"/>
      <color indexed="8"/>
      <name val="Times New Roman"/>
      <family val="1"/>
    </font>
    <font>
      <sz val="10"/>
      <name val="Times New Roman"/>
      <family val="1"/>
    </font>
    <font>
      <sz val="9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9"/>
      <color indexed="8"/>
      <name val="Times New Roman"/>
      <family val="1"/>
    </font>
    <font>
      <b/>
      <vertAlign val="subscript"/>
      <sz val="9"/>
      <color indexed="8"/>
      <name val="Times New Roman"/>
      <family val="1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0">
    <xf numFmtId="0" fontId="0" fillId="0" borderId="0"/>
    <xf numFmtId="49" fontId="2" fillId="0" borderId="1" applyNumberFormat="0" applyFont="0" applyFill="0" applyBorder="0" applyProtection="0">
      <alignment horizontal="left" vertical="center" indent="5"/>
    </xf>
    <xf numFmtId="4" fontId="3" fillId="0" borderId="2" applyFill="0" applyBorder="0" applyProtection="0">
      <alignment horizontal="right" vertical="center"/>
    </xf>
    <xf numFmtId="0" fontId="4" fillId="0" borderId="0" applyNumberFormat="0" applyFill="0" applyBorder="0" applyAlignment="0" applyProtection="0"/>
    <xf numFmtId="4" fontId="2" fillId="0" borderId="3" applyFill="0" applyBorder="0" applyProtection="0">
      <alignment horizontal="right" vertical="center"/>
    </xf>
    <xf numFmtId="49" fontId="3" fillId="0" borderId="3" applyNumberFormat="0" applyFill="0" applyBorder="0" applyProtection="0">
      <alignment horizontal="left" vertical="center"/>
    </xf>
    <xf numFmtId="0" fontId="2" fillId="0" borderId="3" applyNumberFormat="0" applyFill="0" applyAlignment="0" applyProtection="0"/>
    <xf numFmtId="0" fontId="5" fillId="2" borderId="0" applyNumberFormat="0" applyFont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4" fillId="0" borderId="0" xfId="3" applyFont="1"/>
    <xf numFmtId="0" fontId="2" fillId="0" borderId="0" xfId="8"/>
    <xf numFmtId="2" fontId="7" fillId="0" borderId="0" xfId="8" applyNumberFormat="1" applyFont="1" applyFill="1"/>
    <xf numFmtId="0" fontId="8" fillId="0" borderId="0" xfId="8" applyFont="1" applyBorder="1" applyAlignment="1">
      <alignment horizontal="right"/>
    </xf>
    <xf numFmtId="0" fontId="4" fillId="0" borderId="0" xfId="3"/>
    <xf numFmtId="0" fontId="2" fillId="0" borderId="0" xfId="8" applyBorder="1" applyAlignment="1">
      <alignment horizontal="right"/>
    </xf>
    <xf numFmtId="0" fontId="9" fillId="0" borderId="0" xfId="8" applyNumberFormat="1" applyFont="1" applyBorder="1" applyAlignment="1">
      <alignment horizontal="left"/>
    </xf>
    <xf numFmtId="2" fontId="10" fillId="0" borderId="0" xfId="8" applyNumberFormat="1" applyFont="1" applyFill="1"/>
    <xf numFmtId="0" fontId="2" fillId="0" borderId="4" xfId="8" applyBorder="1"/>
    <xf numFmtId="2" fontId="11" fillId="0" borderId="5" xfId="8" applyNumberFormat="1" applyFont="1" applyFill="1" applyBorder="1" applyAlignment="1">
      <alignment vertical="top"/>
    </xf>
    <xf numFmtId="2" fontId="11" fillId="0" borderId="6" xfId="8" applyNumberFormat="1" applyFont="1" applyFill="1" applyBorder="1" applyAlignment="1">
      <alignment horizontal="center" vertical="top"/>
    </xf>
    <xf numFmtId="2" fontId="11" fillId="0" borderId="7" xfId="8" applyNumberFormat="1" applyFont="1" applyFill="1" applyBorder="1" applyAlignment="1">
      <alignment horizontal="center" vertical="top"/>
    </xf>
    <xf numFmtId="2" fontId="11" fillId="0" borderId="8" xfId="8" applyNumberFormat="1" applyFont="1" applyFill="1" applyBorder="1" applyAlignment="1">
      <alignment horizontal="left" vertical="top"/>
    </xf>
    <xf numFmtId="2" fontId="11" fillId="0" borderId="9" xfId="8" applyNumberFormat="1" applyFont="1" applyFill="1" applyBorder="1"/>
    <xf numFmtId="4" fontId="3" fillId="0" borderId="10" xfId="2" applyFill="1" applyBorder="1">
      <alignment horizontal="right" vertical="center"/>
    </xf>
    <xf numFmtId="4" fontId="3" fillId="0" borderId="11" xfId="2" applyFill="1" applyBorder="1">
      <alignment horizontal="right" vertical="center"/>
    </xf>
    <xf numFmtId="2" fontId="11" fillId="0" borderId="12" xfId="8" applyNumberFormat="1" applyFont="1" applyFill="1" applyBorder="1" applyAlignment="1">
      <alignment vertical="center"/>
    </xf>
    <xf numFmtId="4" fontId="3" fillId="0" borderId="2" xfId="2" applyFill="1" applyBorder="1">
      <alignment horizontal="right" vertical="center"/>
    </xf>
    <xf numFmtId="4" fontId="3" fillId="2" borderId="2" xfId="2" applyFill="1" applyBorder="1">
      <alignment horizontal="right" vertical="center"/>
    </xf>
    <xf numFmtId="4" fontId="3" fillId="2" borderId="13" xfId="2" applyFill="1" applyBorder="1">
      <alignment horizontal="right" vertical="center"/>
    </xf>
    <xf numFmtId="4" fontId="3" fillId="0" borderId="7" xfId="2" applyFill="1" applyBorder="1">
      <alignment horizontal="right" vertical="center"/>
    </xf>
    <xf numFmtId="2" fontId="9" fillId="0" borderId="1" xfId="8" applyNumberFormat="1" applyFont="1" applyFill="1" applyBorder="1" applyAlignment="1">
      <alignment horizontal="left" vertical="center" indent="2"/>
    </xf>
    <xf numFmtId="4" fontId="2" fillId="0" borderId="2" xfId="4" applyFill="1" applyBorder="1">
      <alignment horizontal="right" vertical="center"/>
    </xf>
    <xf numFmtId="2" fontId="9" fillId="2" borderId="3" xfId="7" applyNumberFormat="1" applyFont="1" applyBorder="1" applyAlignment="1">
      <alignment horizontal="right"/>
    </xf>
    <xf numFmtId="4" fontId="2" fillId="0" borderId="14" xfId="4" applyFill="1" applyBorder="1">
      <alignment horizontal="right" vertical="center"/>
    </xf>
    <xf numFmtId="49" fontId="9" fillId="0" borderId="1" xfId="1" applyFont="1" applyFill="1" applyBorder="1" applyAlignment="1">
      <alignment horizontal="left" vertical="center" indent="4"/>
    </xf>
    <xf numFmtId="4" fontId="2" fillId="0" borderId="3" xfId="4" applyFill="1" applyBorder="1">
      <alignment horizontal="right" vertical="center"/>
    </xf>
    <xf numFmtId="4" fontId="2" fillId="0" borderId="15" xfId="4" applyFill="1" applyBorder="1">
      <alignment horizontal="right" vertical="center"/>
    </xf>
    <xf numFmtId="4" fontId="2" fillId="0" borderId="3" xfId="4" applyFont="1" applyFill="1" applyBorder="1">
      <alignment horizontal="right" vertical="center"/>
    </xf>
    <xf numFmtId="49" fontId="9" fillId="0" borderId="16" xfId="1" applyFont="1" applyFill="1" applyBorder="1" applyAlignment="1">
      <alignment horizontal="left" vertical="center" indent="4"/>
    </xf>
    <xf numFmtId="4" fontId="2" fillId="0" borderId="17" xfId="4" applyFill="1" applyBorder="1">
      <alignment horizontal="right" vertical="center"/>
    </xf>
    <xf numFmtId="2" fontId="9" fillId="2" borderId="17" xfId="7" applyNumberFormat="1" applyFont="1" applyBorder="1" applyAlignment="1">
      <alignment horizontal="right"/>
    </xf>
    <xf numFmtId="4" fontId="2" fillId="0" borderId="18" xfId="4" applyFill="1" applyBorder="1">
      <alignment horizontal="right" vertical="center"/>
    </xf>
    <xf numFmtId="4" fontId="3" fillId="0" borderId="6" xfId="2" applyFill="1" applyBorder="1">
      <alignment horizontal="right" vertical="center"/>
    </xf>
    <xf numFmtId="4" fontId="3" fillId="0" borderId="19" xfId="2" applyNumberFormat="1" applyFill="1" applyBorder="1">
      <alignment horizontal="right" vertical="center"/>
    </xf>
    <xf numFmtId="2" fontId="9" fillId="2" borderId="2" xfId="7" applyNumberFormat="1" applyFont="1" applyBorder="1" applyAlignment="1">
      <alignment horizontal="right"/>
    </xf>
    <xf numFmtId="4" fontId="2" fillId="0" borderId="3" xfId="4" applyNumberFormat="1" applyFill="1" applyBorder="1">
      <alignment horizontal="right" vertical="center"/>
    </xf>
    <xf numFmtId="2" fontId="9" fillId="0" borderId="16" xfId="8" applyNumberFormat="1" applyFont="1" applyFill="1" applyBorder="1" applyAlignment="1">
      <alignment horizontal="left" vertical="center" indent="2"/>
    </xf>
    <xf numFmtId="2" fontId="11" fillId="0" borderId="20" xfId="8" applyNumberFormat="1" applyFont="1" applyFill="1" applyBorder="1" applyAlignment="1">
      <alignment vertical="center"/>
    </xf>
    <xf numFmtId="4" fontId="3" fillId="0" borderId="0" xfId="2" applyFill="1" applyBorder="1">
      <alignment horizontal="right" vertical="center"/>
    </xf>
    <xf numFmtId="4" fontId="3" fillId="0" borderId="21" xfId="2" applyFill="1" applyBorder="1">
      <alignment horizontal="right" vertical="center"/>
    </xf>
    <xf numFmtId="2" fontId="11" fillId="0" borderId="12" xfId="8" quotePrefix="1" applyNumberFormat="1" applyFont="1" applyFill="1" applyBorder="1" applyAlignment="1">
      <alignment horizontal="left" vertical="center"/>
    </xf>
    <xf numFmtId="2" fontId="11" fillId="2" borderId="2" xfId="7" applyNumberFormat="1" applyFont="1" applyBorder="1" applyAlignment="1">
      <alignment horizontal="right"/>
    </xf>
    <xf numFmtId="2" fontId="11" fillId="2" borderId="13" xfId="7" applyNumberFormat="1" applyFont="1" applyBorder="1" applyAlignment="1">
      <alignment horizontal="right"/>
    </xf>
    <xf numFmtId="2" fontId="2" fillId="2" borderId="2" xfId="7" applyNumberFormat="1" applyFont="1" applyBorder="1" applyAlignment="1">
      <alignment horizontal="right" vertical="center"/>
    </xf>
    <xf numFmtId="2" fontId="2" fillId="2" borderId="3" xfId="7" applyNumberFormat="1" applyFont="1" applyBorder="1" applyAlignment="1">
      <alignment horizontal="right" vertical="center"/>
    </xf>
    <xf numFmtId="4" fontId="2" fillId="0" borderId="3" xfId="4" applyFill="1" applyBorder="1" applyProtection="1">
      <alignment horizontal="right" vertical="center"/>
      <protection locked="0"/>
    </xf>
    <xf numFmtId="2" fontId="11" fillId="0" borderId="9" xfId="8" applyNumberFormat="1" applyFont="1" applyFill="1" applyBorder="1" applyAlignment="1">
      <alignment vertical="center"/>
    </xf>
    <xf numFmtId="4" fontId="3" fillId="0" borderId="22" xfId="2" applyFill="1" applyBorder="1">
      <alignment horizontal="right" vertical="center"/>
    </xf>
    <xf numFmtId="2" fontId="11" fillId="2" borderId="23" xfId="7" applyNumberFormat="1" applyFont="1" applyBorder="1" applyAlignment="1">
      <alignment horizontal="right"/>
    </xf>
    <xf numFmtId="2" fontId="11" fillId="2" borderId="24" xfId="7" applyNumberFormat="1" applyFont="1" applyBorder="1" applyAlignment="1">
      <alignment horizontal="right"/>
    </xf>
    <xf numFmtId="4" fontId="3" fillId="0" borderId="7" xfId="4" applyFont="1" applyFill="1" applyBorder="1">
      <alignment horizontal="right" vertical="center"/>
    </xf>
    <xf numFmtId="4" fontId="3" fillId="0" borderId="25" xfId="2" applyFill="1" applyBorder="1">
      <alignment horizontal="right" vertical="center"/>
    </xf>
    <xf numFmtId="0" fontId="13" fillId="0" borderId="0" xfId="0" applyFont="1"/>
    <xf numFmtId="0" fontId="14" fillId="0" borderId="0" xfId="0" applyFont="1"/>
    <xf numFmtId="0" fontId="14" fillId="3" borderId="26" xfId="0" applyFont="1" applyFill="1" applyBorder="1"/>
    <xf numFmtId="0" fontId="14" fillId="3" borderId="20" xfId="0" applyFont="1" applyFill="1" applyBorder="1" applyAlignment="1">
      <alignment horizontal="center"/>
    </xf>
    <xf numFmtId="0" fontId="14" fillId="3" borderId="22" xfId="0" applyFont="1" applyFill="1" applyBorder="1" applyAlignment="1">
      <alignment horizontal="center"/>
    </xf>
    <xf numFmtId="0" fontId="0" fillId="3" borderId="28" xfId="0" applyFill="1" applyBorder="1"/>
    <xf numFmtId="164" fontId="1" fillId="0" borderId="12" xfId="9" applyNumberFormat="1" applyBorder="1"/>
    <xf numFmtId="164" fontId="1" fillId="0" borderId="2" xfId="9" applyNumberFormat="1" applyBorder="1"/>
    <xf numFmtId="164" fontId="1" fillId="0" borderId="29" xfId="9" applyNumberFormat="1" applyBorder="1"/>
    <xf numFmtId="164" fontId="1" fillId="0" borderId="1" xfId="9" applyNumberFormat="1" applyBorder="1"/>
    <xf numFmtId="164" fontId="1" fillId="0" borderId="3" xfId="9" applyNumberFormat="1" applyBorder="1"/>
    <xf numFmtId="164" fontId="1" fillId="0" borderId="30" xfId="9" applyNumberFormat="1" applyBorder="1"/>
    <xf numFmtId="164" fontId="1" fillId="0" borderId="31" xfId="9" applyNumberFormat="1" applyBorder="1"/>
    <xf numFmtId="164" fontId="1" fillId="0" borderId="32" xfId="9" applyNumberFormat="1" applyBorder="1"/>
    <xf numFmtId="164" fontId="1" fillId="0" borderId="33" xfId="9" applyNumberFormat="1" applyBorder="1"/>
    <xf numFmtId="0" fontId="14" fillId="3" borderId="34" xfId="0" applyFont="1" applyFill="1" applyBorder="1"/>
    <xf numFmtId="164" fontId="14" fillId="4" borderId="20" xfId="9" applyNumberFormat="1" applyFont="1" applyFill="1" applyBorder="1"/>
    <xf numFmtId="164" fontId="14" fillId="4" borderId="22" xfId="9" applyNumberFormat="1" applyFont="1" applyFill="1" applyBorder="1"/>
    <xf numFmtId="164" fontId="14" fillId="4" borderId="27" xfId="9" applyNumberFormat="1" applyFont="1" applyFill="1" applyBorder="1"/>
    <xf numFmtId="0" fontId="15" fillId="3" borderId="35" xfId="0" applyFont="1" applyFill="1" applyBorder="1"/>
    <xf numFmtId="0" fontId="15" fillId="3" borderId="36" xfId="0" applyFont="1" applyFill="1" applyBorder="1"/>
    <xf numFmtId="2" fontId="9" fillId="0" borderId="31" xfId="8" applyNumberFormat="1" applyFont="1" applyFill="1" applyBorder="1" applyAlignment="1">
      <alignment horizontal="left" vertical="center" indent="2"/>
    </xf>
    <xf numFmtId="2" fontId="9" fillId="2" borderId="32" xfId="7" applyNumberFormat="1" applyFont="1" applyBorder="1" applyAlignment="1">
      <alignment horizontal="right"/>
    </xf>
    <xf numFmtId="4" fontId="2" fillId="0" borderId="32" xfId="4" applyFill="1" applyBorder="1">
      <alignment horizontal="right" vertical="center"/>
    </xf>
    <xf numFmtId="4" fontId="2" fillId="0" borderId="37" xfId="4" applyFill="1" applyBorder="1">
      <alignment horizontal="right" vertical="center"/>
    </xf>
    <xf numFmtId="0" fontId="14" fillId="3" borderId="21" xfId="0" applyFont="1" applyFill="1" applyBorder="1" applyAlignment="1">
      <alignment horizontal="center"/>
    </xf>
    <xf numFmtId="2" fontId="11" fillId="0" borderId="38" xfId="8" applyNumberFormat="1" applyFont="1" applyFill="1" applyBorder="1" applyAlignment="1">
      <alignment horizontal="center"/>
    </xf>
    <xf numFmtId="2" fontId="11" fillId="0" borderId="39" xfId="8" applyNumberFormat="1" applyFont="1" applyFill="1" applyBorder="1" applyAlignment="1">
      <alignment horizontal="center"/>
    </xf>
  </cellXfs>
  <cellStyles count="10">
    <cellStyle name="5x indented GHG Textfiels" xfId="1"/>
    <cellStyle name="Bold GHG Numbers (0.00)" xfId="2"/>
    <cellStyle name="Headline" xfId="3"/>
    <cellStyle name="Normal" xfId="0" builtinId="0"/>
    <cellStyle name="Normal GHG Numbers (0.00)" xfId="4"/>
    <cellStyle name="Normal GHG Textfiels Bold" xfId="5"/>
    <cellStyle name="Normal GHG whole table" xfId="6"/>
    <cellStyle name="Normal GHG-Shade" xfId="7"/>
    <cellStyle name="Normal_Common Reporting Format V1.01" xfId="8"/>
    <cellStyle name="Porcentaje" xfId="9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Evolución de las emisiones de CO</a:t>
            </a:r>
            <a:r>
              <a:rPr lang="es-ES" sz="1400" b="1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2</a:t>
            </a:r>
            <a:r>
              <a:rPr lang="es-ES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equivalente</a:t>
            </a:r>
          </a:p>
        </c:rich>
      </c:tx>
      <c:layout>
        <c:manualLayout>
          <c:xMode val="edge"/>
          <c:yMode val="edge"/>
          <c:x val="0.25029225734439897"/>
          <c:y val="3.05020042429336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45767415841752"/>
          <c:y val="0.14815309298331583"/>
          <c:w val="0.84644294832250133"/>
          <c:h val="0.61004214757835928"/>
        </c:manualLayout>
      </c:layout>
      <c:areaChart>
        <c:grouping val="stacked"/>
        <c:varyColors val="0"/>
        <c:ser>
          <c:idx val="1"/>
          <c:order val="0"/>
          <c:tx>
            <c:strRef>
              <c:f>'Gráficos evolución'!$A$7</c:f>
              <c:strCache>
                <c:ptCount val="1"/>
                <c:pt idx="0">
                  <c:v>1. Procesado de la energía</c:v>
                </c:pt>
              </c:strCache>
            </c:strRef>
          </c:tx>
          <c:spPr>
            <a:solidFill>
              <a:srgbClr val="FFFF00"/>
            </a:solidFill>
            <a:ln w="12700">
              <a:noFill/>
              <a:prstDash val="solid"/>
            </a:ln>
          </c:spPr>
          <c:cat>
            <c:numRef>
              <c:f>'Gráficos evolución'!$B$6:$AD$6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'Gráficos evolución'!$B$7:$AD$7</c:f>
              <c:numCache>
                <c:formatCode>#.##00</c:formatCode>
                <c:ptCount val="29"/>
                <c:pt idx="0">
                  <c:v>5260.8611547139071</c:v>
                </c:pt>
                <c:pt idx="1">
                  <c:v>5611.2537470829475</c:v>
                </c:pt>
                <c:pt idx="2">
                  <c:v>5581.3233432191828</c:v>
                </c:pt>
                <c:pt idx="3">
                  <c:v>5626.5817391974833</c:v>
                </c:pt>
                <c:pt idx="4">
                  <c:v>6072.9843314941163</c:v>
                </c:pt>
                <c:pt idx="5">
                  <c:v>6357.9774296466821</c:v>
                </c:pt>
                <c:pt idx="6">
                  <c:v>6811.1587961002861</c:v>
                </c:pt>
                <c:pt idx="7">
                  <c:v>6679.2243782481837</c:v>
                </c:pt>
                <c:pt idx="8">
                  <c:v>7177.0005644292733</c:v>
                </c:pt>
                <c:pt idx="9">
                  <c:v>7774.8760245008989</c:v>
                </c:pt>
                <c:pt idx="10">
                  <c:v>8018.3389809402079</c:v>
                </c:pt>
                <c:pt idx="11">
                  <c:v>8332.8680062637595</c:v>
                </c:pt>
                <c:pt idx="12">
                  <c:v>8605.1019161457079</c:v>
                </c:pt>
                <c:pt idx="13">
                  <c:v>9765.9971077160717</c:v>
                </c:pt>
                <c:pt idx="14">
                  <c:v>9551.7393217366716</c:v>
                </c:pt>
                <c:pt idx="15">
                  <c:v>9689.1443621363433</c:v>
                </c:pt>
                <c:pt idx="16">
                  <c:v>9514.3591367398658</c:v>
                </c:pt>
                <c:pt idx="17">
                  <c:v>9614.048364886432</c:v>
                </c:pt>
                <c:pt idx="18">
                  <c:v>9698.2748357978053</c:v>
                </c:pt>
                <c:pt idx="19">
                  <c:v>9534.9035556559083</c:v>
                </c:pt>
                <c:pt idx="20">
                  <c:v>9405.0895766808662</c:v>
                </c:pt>
                <c:pt idx="21">
                  <c:v>9005.359221271121</c:v>
                </c:pt>
                <c:pt idx="22">
                  <c:v>8290.0073101746875</c:v>
                </c:pt>
                <c:pt idx="23">
                  <c:v>7436.3201452519561</c:v>
                </c:pt>
                <c:pt idx="24">
                  <c:v>7147.0385721988359</c:v>
                </c:pt>
                <c:pt idx="25">
                  <c:v>7578.2742037376302</c:v>
                </c:pt>
                <c:pt idx="26">
                  <c:v>7822.0460305223587</c:v>
                </c:pt>
                <c:pt idx="27">
                  <c:v>8422.7783224456343</c:v>
                </c:pt>
                <c:pt idx="28">
                  <c:v>8593.5281583991928</c:v>
                </c:pt>
              </c:numCache>
            </c:numRef>
          </c:val>
        </c:ser>
        <c:ser>
          <c:idx val="3"/>
          <c:order val="1"/>
          <c:tx>
            <c:strRef>
              <c:f>'Gráficos evolución'!$A$8</c:f>
              <c:strCache>
                <c:ptCount val="1"/>
                <c:pt idx="0">
                  <c:v>2. Procesos Industriales y uso de productos</c:v>
                </c:pt>
              </c:strCache>
            </c:strRef>
          </c:tx>
          <c:spPr>
            <a:solidFill>
              <a:schemeClr val="accent1"/>
            </a:solidFill>
            <a:ln w="12700">
              <a:noFill/>
              <a:prstDash val="solid"/>
            </a:ln>
          </c:spPr>
          <c:cat>
            <c:numRef>
              <c:f>'Gráficos evolución'!$B$6:$AD$6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'Gráficos evolución'!$B$8:$AD$8</c:f>
              <c:numCache>
                <c:formatCode>#.##00</c:formatCode>
                <c:ptCount val="29"/>
                <c:pt idx="0">
                  <c:v>273.30245159679998</c:v>
                </c:pt>
                <c:pt idx="1">
                  <c:v>246.49276607720003</c:v>
                </c:pt>
                <c:pt idx="2">
                  <c:v>193.79584413979998</c:v>
                </c:pt>
                <c:pt idx="3">
                  <c:v>171.53740397419998</c:v>
                </c:pt>
                <c:pt idx="4">
                  <c:v>238.12341464739998</c:v>
                </c:pt>
                <c:pt idx="5">
                  <c:v>309.14335669900004</c:v>
                </c:pt>
                <c:pt idx="6">
                  <c:v>311.50328993905998</c:v>
                </c:pt>
                <c:pt idx="7">
                  <c:v>350.93357369336007</c:v>
                </c:pt>
                <c:pt idx="8">
                  <c:v>386.58238838238998</c:v>
                </c:pt>
                <c:pt idx="9">
                  <c:v>409.97084869204497</c:v>
                </c:pt>
                <c:pt idx="10">
                  <c:v>433.58800584847489</c:v>
                </c:pt>
                <c:pt idx="11">
                  <c:v>458.973839604305</c:v>
                </c:pt>
                <c:pt idx="12">
                  <c:v>465.17468892573504</c:v>
                </c:pt>
                <c:pt idx="13">
                  <c:v>497.76291747087998</c:v>
                </c:pt>
                <c:pt idx="14">
                  <c:v>525.77172565837998</c:v>
                </c:pt>
                <c:pt idx="15">
                  <c:v>576.60241253903507</c:v>
                </c:pt>
                <c:pt idx="16">
                  <c:v>654.332188601339</c:v>
                </c:pt>
                <c:pt idx="17">
                  <c:v>702.40367079247903</c:v>
                </c:pt>
                <c:pt idx="18">
                  <c:v>663.07591752956989</c:v>
                </c:pt>
                <c:pt idx="19">
                  <c:v>506.54173391369102</c:v>
                </c:pt>
                <c:pt idx="20">
                  <c:v>489.05168287012401</c:v>
                </c:pt>
                <c:pt idx="21">
                  <c:v>479.71816174944593</c:v>
                </c:pt>
                <c:pt idx="22">
                  <c:v>548.903746430213</c:v>
                </c:pt>
                <c:pt idx="23">
                  <c:v>556.35870533257491</c:v>
                </c:pt>
                <c:pt idx="24">
                  <c:v>550.86946254448003</c:v>
                </c:pt>
                <c:pt idx="25">
                  <c:v>398.671500611797</c:v>
                </c:pt>
                <c:pt idx="26">
                  <c:v>390.532020125457</c:v>
                </c:pt>
                <c:pt idx="27">
                  <c:v>348.98871559868331</c:v>
                </c:pt>
                <c:pt idx="28">
                  <c:v>306.25834813863662</c:v>
                </c:pt>
              </c:numCache>
            </c:numRef>
          </c:val>
        </c:ser>
        <c:ser>
          <c:idx val="4"/>
          <c:order val="2"/>
          <c:tx>
            <c:strRef>
              <c:f>'Gráficos evolución'!$A$9</c:f>
              <c:strCache>
                <c:ptCount val="1"/>
                <c:pt idx="0">
                  <c:v>3. Agricultura</c:v>
                </c:pt>
              </c:strCache>
            </c:strRef>
          </c:tx>
          <c:spPr>
            <a:solidFill>
              <a:srgbClr val="993366"/>
            </a:solidFill>
            <a:ln w="12700">
              <a:noFill/>
              <a:prstDash val="solid"/>
            </a:ln>
          </c:spPr>
          <c:cat>
            <c:numRef>
              <c:f>'Gráficos evolución'!$B$6:$AD$6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'Gráficos evolución'!$B$9:$AD$9</c:f>
              <c:numCache>
                <c:formatCode>#.##00</c:formatCode>
                <c:ptCount val="29"/>
                <c:pt idx="0">
                  <c:v>292.48800322400001</c:v>
                </c:pt>
                <c:pt idx="1">
                  <c:v>346.49887508399996</c:v>
                </c:pt>
                <c:pt idx="2">
                  <c:v>264.62056908400001</c:v>
                </c:pt>
                <c:pt idx="3">
                  <c:v>247.555204436</c:v>
                </c:pt>
                <c:pt idx="4">
                  <c:v>331.12884811099997</c:v>
                </c:pt>
                <c:pt idx="5">
                  <c:v>304.97262354700001</c:v>
                </c:pt>
                <c:pt idx="6">
                  <c:v>355.305299601</c:v>
                </c:pt>
                <c:pt idx="7">
                  <c:v>275.64015349900001</c:v>
                </c:pt>
                <c:pt idx="8">
                  <c:v>307.94326338000002</c:v>
                </c:pt>
                <c:pt idx="9">
                  <c:v>387.885485948</c:v>
                </c:pt>
                <c:pt idx="10">
                  <c:v>329.185271941</c:v>
                </c:pt>
                <c:pt idx="11">
                  <c:v>270.66969594199998</c:v>
                </c:pt>
                <c:pt idx="12">
                  <c:v>227.40268107700001</c:v>
                </c:pt>
                <c:pt idx="13">
                  <c:v>258.386487746</c:v>
                </c:pt>
                <c:pt idx="14">
                  <c:v>233.26016372799998</c:v>
                </c:pt>
                <c:pt idx="15">
                  <c:v>207.26358831699997</c:v>
                </c:pt>
                <c:pt idx="16">
                  <c:v>240.39450612000002</c:v>
                </c:pt>
                <c:pt idx="17">
                  <c:v>263.46914119000002</c:v>
                </c:pt>
                <c:pt idx="18">
                  <c:v>241.08252018799999</c:v>
                </c:pt>
                <c:pt idx="19">
                  <c:v>244.47945952899997</c:v>
                </c:pt>
                <c:pt idx="20">
                  <c:v>229.42896874600001</c:v>
                </c:pt>
                <c:pt idx="21">
                  <c:v>239.59222623100004</c:v>
                </c:pt>
                <c:pt idx="22">
                  <c:v>234.47559175999999</c:v>
                </c:pt>
                <c:pt idx="23">
                  <c:v>224.193013444</c:v>
                </c:pt>
                <c:pt idx="24">
                  <c:v>228.24497246700003</c:v>
                </c:pt>
                <c:pt idx="25">
                  <c:v>208.33294953699999</c:v>
                </c:pt>
                <c:pt idx="26">
                  <c:v>206.43670285300004</c:v>
                </c:pt>
                <c:pt idx="27">
                  <c:v>208.58586144899999</c:v>
                </c:pt>
                <c:pt idx="28">
                  <c:v>207.55584844000001</c:v>
                </c:pt>
              </c:numCache>
            </c:numRef>
          </c:val>
        </c:ser>
        <c:ser>
          <c:idx val="2"/>
          <c:order val="3"/>
          <c:tx>
            <c:strRef>
              <c:f>'Gráficos evolución'!$A$10</c:f>
              <c:strCache>
                <c:ptCount val="1"/>
                <c:pt idx="0">
                  <c:v>5. Tratamiento y eliminación de residuos</c:v>
                </c:pt>
              </c:strCache>
            </c:strRef>
          </c:tx>
          <c:spPr>
            <a:ln>
              <a:noFill/>
            </a:ln>
          </c:spPr>
          <c:cat>
            <c:numRef>
              <c:f>'Gráficos evolución'!$B$6:$AD$6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'Gráficos evolución'!$B$10:$AD$10</c:f>
              <c:numCache>
                <c:formatCode>#.##00</c:formatCode>
                <c:ptCount val="29"/>
                <c:pt idx="0">
                  <c:v>191.54512310199999</c:v>
                </c:pt>
                <c:pt idx="1">
                  <c:v>205.40345487700003</c:v>
                </c:pt>
                <c:pt idx="2">
                  <c:v>219.99676302199998</c:v>
                </c:pt>
                <c:pt idx="3">
                  <c:v>224.52272177</c:v>
                </c:pt>
                <c:pt idx="4">
                  <c:v>243.68174058099999</c:v>
                </c:pt>
                <c:pt idx="5">
                  <c:v>262.74124748499997</c:v>
                </c:pt>
                <c:pt idx="6">
                  <c:v>277.45594102200005</c:v>
                </c:pt>
                <c:pt idx="7">
                  <c:v>282.52607369900005</c:v>
                </c:pt>
                <c:pt idx="8">
                  <c:v>274.376571958</c:v>
                </c:pt>
                <c:pt idx="9">
                  <c:v>280.72760203700005</c:v>
                </c:pt>
                <c:pt idx="10">
                  <c:v>286.48844745999997</c:v>
                </c:pt>
                <c:pt idx="11">
                  <c:v>291.73573077600003</c:v>
                </c:pt>
                <c:pt idx="12">
                  <c:v>299.1933817289999</c:v>
                </c:pt>
                <c:pt idx="13">
                  <c:v>308.42048149199996</c:v>
                </c:pt>
                <c:pt idx="14">
                  <c:v>315.97974324499995</c:v>
                </c:pt>
                <c:pt idx="15">
                  <c:v>323.874052672</c:v>
                </c:pt>
                <c:pt idx="16">
                  <c:v>338.28902722600003</c:v>
                </c:pt>
                <c:pt idx="17">
                  <c:v>323.16528434600002</c:v>
                </c:pt>
                <c:pt idx="18">
                  <c:v>328.66599922099999</c:v>
                </c:pt>
                <c:pt idx="19">
                  <c:v>364.64835541199994</c:v>
                </c:pt>
                <c:pt idx="20">
                  <c:v>348.06227256500006</c:v>
                </c:pt>
                <c:pt idx="21">
                  <c:v>352.42805022799996</c:v>
                </c:pt>
                <c:pt idx="22">
                  <c:v>347.78336942600004</c:v>
                </c:pt>
                <c:pt idx="23">
                  <c:v>325.94636851099995</c:v>
                </c:pt>
                <c:pt idx="24">
                  <c:v>316.94108085899995</c:v>
                </c:pt>
                <c:pt idx="25">
                  <c:v>334.07401133599996</c:v>
                </c:pt>
                <c:pt idx="26">
                  <c:v>310.62342417400004</c:v>
                </c:pt>
                <c:pt idx="27">
                  <c:v>327.43977270200003</c:v>
                </c:pt>
                <c:pt idx="28">
                  <c:v>327.70648761699999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215168"/>
        <c:axId val="214243520"/>
      </c:areaChart>
      <c:catAx>
        <c:axId val="33421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1424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24352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CO2-eq (Gg)          .</a:t>
                </a:r>
              </a:p>
            </c:rich>
          </c:tx>
          <c:layout>
            <c:manualLayout>
              <c:xMode val="edge"/>
              <c:yMode val="edge"/>
              <c:x val="2.8442331883056563E-2"/>
              <c:y val="0.298485009635233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3421516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0364690190003973"/>
          <c:y val="0.84970156508214245"/>
          <c:w val="0.77067758044227119"/>
          <c:h val="4.60094122221650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2510117</xdr:colOff>
      <xdr:row>15</xdr:row>
      <xdr:rowOff>0</xdr:rowOff>
    </xdr:from>
    <xdr:to>
      <xdr:col>19</xdr:col>
      <xdr:colOff>582704</xdr:colOff>
      <xdr:row>42</xdr:row>
      <xdr:rowOff>0</xdr:rowOff>
    </xdr:to>
    <xdr:graphicFrame macro="">
      <xdr:nvGraphicFramePr>
        <xdr:cNvPr id="106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55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ht="13.5" x14ac:dyDescent="0.2">
      <c r="A5" s="10" t="s">
        <v>0</v>
      </c>
      <c r="B5" s="11" t="s">
        <v>28</v>
      </c>
      <c r="C5" s="11" t="s">
        <v>29</v>
      </c>
      <c r="D5" s="11" t="s">
        <v>30</v>
      </c>
      <c r="E5" s="11" t="s">
        <v>1</v>
      </c>
      <c r="F5" s="11" t="s">
        <v>2</v>
      </c>
      <c r="G5" s="11" t="s">
        <v>31</v>
      </c>
      <c r="H5" s="12" t="s">
        <v>3</v>
      </c>
    </row>
    <row r="6" spans="1:8" ht="14.25" thickBot="1" x14ac:dyDescent="0.3">
      <c r="A6" s="13" t="s">
        <v>4</v>
      </c>
      <c r="B6" s="80" t="s">
        <v>32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5465.391779542716</v>
      </c>
      <c r="C7" s="15">
        <f t="shared" si="0"/>
        <v>415.81764089749151</v>
      </c>
      <c r="D7" s="15">
        <f t="shared" si="0"/>
        <v>135.87797758089872</v>
      </c>
      <c r="E7" s="15">
        <f t="shared" si="0"/>
        <v>0</v>
      </c>
      <c r="F7" s="15">
        <f t="shared" si="0"/>
        <v>0</v>
      </c>
      <c r="G7" s="15">
        <f t="shared" si="0"/>
        <v>1.1093346155999999</v>
      </c>
      <c r="H7" s="16">
        <f>SUM(B7:G7)</f>
        <v>6018.1967326367067</v>
      </c>
    </row>
    <row r="8" spans="1:8" x14ac:dyDescent="0.2">
      <c r="A8" s="17" t="s">
        <v>6</v>
      </c>
      <c r="B8" s="18">
        <f>SUM(B9,B15)</f>
        <v>5184.0133270795168</v>
      </c>
      <c r="C8" s="18">
        <f>SUM(C9,C15)</f>
        <v>42.916991947491532</v>
      </c>
      <c r="D8" s="18">
        <f>SUM(D9,D15)</f>
        <v>33.930835686898718</v>
      </c>
      <c r="E8" s="19"/>
      <c r="F8" s="19"/>
      <c r="G8" s="20"/>
      <c r="H8" s="21">
        <f t="shared" ref="H8:H43" si="1">SUM(B8:G8)</f>
        <v>5260.8611547139071</v>
      </c>
    </row>
    <row r="9" spans="1:8" x14ac:dyDescent="0.2">
      <c r="A9" s="22" t="s">
        <v>7</v>
      </c>
      <c r="B9" s="23">
        <f>SUM(B10:B14)</f>
        <v>5184.0133270795168</v>
      </c>
      <c r="C9" s="23">
        <f>SUM(C10:C14)</f>
        <v>42.916991947491532</v>
      </c>
      <c r="D9" s="23">
        <f>SUM(D10:D14)</f>
        <v>33.930835686898718</v>
      </c>
      <c r="E9" s="24"/>
      <c r="F9" s="24"/>
      <c r="G9" s="24"/>
      <c r="H9" s="25">
        <f t="shared" si="1"/>
        <v>5260.8611547139071</v>
      </c>
    </row>
    <row r="10" spans="1:8" x14ac:dyDescent="0.2">
      <c r="A10" s="26" t="s">
        <v>8</v>
      </c>
      <c r="B10" s="27">
        <v>2462.2633235712856</v>
      </c>
      <c r="C10" s="27">
        <v>1.2728914918270702</v>
      </c>
      <c r="D10" s="27">
        <v>8.9291286431284167</v>
      </c>
      <c r="E10" s="24"/>
      <c r="F10" s="24"/>
      <c r="G10" s="24"/>
      <c r="H10" s="28">
        <f t="shared" si="1"/>
        <v>2472.4653437062411</v>
      </c>
    </row>
    <row r="11" spans="1:8" x14ac:dyDescent="0.2">
      <c r="A11" s="26" t="s">
        <v>9</v>
      </c>
      <c r="B11" s="27">
        <v>345.00221099999999</v>
      </c>
      <c r="C11" s="27">
        <v>0.74463835</v>
      </c>
      <c r="D11" s="27">
        <v>2.1376889939999999</v>
      </c>
      <c r="E11" s="24"/>
      <c r="F11" s="24"/>
      <c r="G11" s="24"/>
      <c r="H11" s="28">
        <f t="shared" si="1"/>
        <v>347.88453834399996</v>
      </c>
    </row>
    <row r="12" spans="1:8" x14ac:dyDescent="0.2">
      <c r="A12" s="26" t="s">
        <v>10</v>
      </c>
      <c r="B12" s="27">
        <v>1952.5196075082313</v>
      </c>
      <c r="C12" s="29">
        <v>13.870476580664462</v>
      </c>
      <c r="D12" s="27">
        <v>17.218031079770302</v>
      </c>
      <c r="E12" s="24"/>
      <c r="F12" s="24"/>
      <c r="G12" s="24"/>
      <c r="H12" s="28">
        <f t="shared" si="1"/>
        <v>1983.608115168666</v>
      </c>
    </row>
    <row r="13" spans="1:8" x14ac:dyDescent="0.2">
      <c r="A13" s="26" t="s">
        <v>11</v>
      </c>
      <c r="B13" s="27">
        <v>392.48017399999998</v>
      </c>
      <c r="C13" s="27">
        <v>26.992036525</v>
      </c>
      <c r="D13" s="27">
        <v>5.3883725260000004</v>
      </c>
      <c r="E13" s="24"/>
      <c r="F13" s="24"/>
      <c r="G13" s="24"/>
      <c r="H13" s="28">
        <f t="shared" si="1"/>
        <v>424.86058305099999</v>
      </c>
    </row>
    <row r="14" spans="1:8" x14ac:dyDescent="0.2">
      <c r="A14" s="26" t="s">
        <v>12</v>
      </c>
      <c r="B14" s="27">
        <v>31.748011000000002</v>
      </c>
      <c r="C14" s="27">
        <v>3.6949000000000003E-2</v>
      </c>
      <c r="D14" s="27">
        <v>0.257614444</v>
      </c>
      <c r="E14" s="24"/>
      <c r="F14" s="24"/>
      <c r="G14" s="24"/>
      <c r="H14" s="28">
        <f t="shared" si="1"/>
        <v>32.042574444000003</v>
      </c>
    </row>
    <row r="15" spans="1:8" x14ac:dyDescent="0.2">
      <c r="A15" s="22" t="s">
        <v>13</v>
      </c>
      <c r="B15" s="27">
        <f>SUM(B16:B17)</f>
        <v>0</v>
      </c>
      <c r="C15" s="27">
        <f>SUM(C16:C17)</f>
        <v>0</v>
      </c>
      <c r="D15" s="27">
        <f>SUM(D16:D17)</f>
        <v>0</v>
      </c>
      <c r="E15" s="24"/>
      <c r="F15" s="24"/>
      <c r="G15" s="24"/>
      <c r="H15" s="28">
        <f t="shared" si="1"/>
        <v>0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/>
      <c r="C17" s="31"/>
      <c r="D17" s="31"/>
      <c r="E17" s="32"/>
      <c r="F17" s="32"/>
      <c r="G17" s="32"/>
      <c r="H17" s="33">
        <f t="shared" si="1"/>
        <v>0</v>
      </c>
    </row>
    <row r="18" spans="1:8" x14ac:dyDescent="0.2">
      <c r="A18" s="17" t="s">
        <v>16</v>
      </c>
      <c r="B18" s="34">
        <f t="shared" ref="B18:G18" si="2">SUM(B19:B26)</f>
        <v>264.82822846319999</v>
      </c>
      <c r="C18" s="34">
        <f t="shared" si="2"/>
        <v>0</v>
      </c>
      <c r="D18" s="34">
        <f t="shared" si="2"/>
        <v>7.3648885179999999</v>
      </c>
      <c r="E18" s="34">
        <f t="shared" si="2"/>
        <v>0</v>
      </c>
      <c r="F18" s="34">
        <f t="shared" si="2"/>
        <v>0</v>
      </c>
      <c r="G18" s="35">
        <f t="shared" si="2"/>
        <v>1.1093346155999999</v>
      </c>
      <c r="H18" s="21">
        <f t="shared" si="1"/>
        <v>273.30245159679998</v>
      </c>
    </row>
    <row r="19" spans="1:8" x14ac:dyDescent="0.2">
      <c r="A19" s="22" t="s">
        <v>17</v>
      </c>
      <c r="B19" s="23">
        <v>248.614251</v>
      </c>
      <c r="C19" s="23"/>
      <c r="D19" s="23"/>
      <c r="E19" s="36"/>
      <c r="F19" s="36"/>
      <c r="G19" s="36"/>
      <c r="H19" s="25">
        <f t="shared" si="1"/>
        <v>248.614251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16.213977463199999</v>
      </c>
      <c r="C22" s="27"/>
      <c r="D22" s="27"/>
      <c r="E22" s="24"/>
      <c r="F22" s="24"/>
      <c r="G22" s="24"/>
      <c r="H22" s="28">
        <f t="shared" si="1"/>
        <v>16.213977463199999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/>
      <c r="F24" s="27"/>
      <c r="G24" s="27"/>
      <c r="H24" s="28">
        <f t="shared" si="1"/>
        <v>0</v>
      </c>
    </row>
    <row r="25" spans="1:8" x14ac:dyDescent="0.2">
      <c r="A25" s="22" t="s">
        <v>61</v>
      </c>
      <c r="B25" s="27"/>
      <c r="C25" s="27"/>
      <c r="D25" s="27">
        <v>7.3648885179999999</v>
      </c>
      <c r="E25" s="27"/>
      <c r="F25" s="27"/>
      <c r="G25" s="27">
        <v>1.1093346155999999</v>
      </c>
      <c r="H25" s="28">
        <f t="shared" si="1"/>
        <v>8.4742231335999989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1.9277820000000001</v>
      </c>
      <c r="C27" s="34">
        <f>SUM(C28:C35)</f>
        <v>214.67878619999999</v>
      </c>
      <c r="D27" s="34">
        <f>SUM(D28:D35)</f>
        <v>75.881435023999998</v>
      </c>
      <c r="E27" s="43"/>
      <c r="F27" s="43"/>
      <c r="G27" s="44"/>
      <c r="H27" s="21">
        <f t="shared" si="1"/>
        <v>292.48800322400001</v>
      </c>
    </row>
    <row r="28" spans="1:8" x14ac:dyDescent="0.2">
      <c r="A28" s="22" t="s">
        <v>20</v>
      </c>
      <c r="B28" s="36"/>
      <c r="C28" s="23">
        <v>139.64667539999999</v>
      </c>
      <c r="D28" s="45"/>
      <c r="E28" s="24"/>
      <c r="F28" s="24"/>
      <c r="G28" s="24"/>
      <c r="H28" s="25">
        <f t="shared" si="1"/>
        <v>139.64667539999999</v>
      </c>
    </row>
    <row r="29" spans="1:8" x14ac:dyDescent="0.2">
      <c r="A29" s="22" t="s">
        <v>21</v>
      </c>
      <c r="B29" s="24"/>
      <c r="C29" s="27">
        <v>72.351141650000002</v>
      </c>
      <c r="D29" s="27">
        <v>14.46294724</v>
      </c>
      <c r="E29" s="24"/>
      <c r="F29" s="24"/>
      <c r="G29" s="24"/>
      <c r="H29" s="28">
        <f t="shared" si="1"/>
        <v>86.814088890000008</v>
      </c>
    </row>
    <row r="30" spans="1:8" x14ac:dyDescent="0.2">
      <c r="A30" s="22" t="s">
        <v>22</v>
      </c>
      <c r="B30" s="24"/>
      <c r="C30" s="27">
        <v>9.9257000000000008E-3</v>
      </c>
      <c r="D30" s="46"/>
      <c r="E30" s="24"/>
      <c r="F30" s="24"/>
      <c r="G30" s="24"/>
      <c r="H30" s="28">
        <f t="shared" si="1"/>
        <v>9.9257000000000008E-3</v>
      </c>
    </row>
    <row r="31" spans="1:8" x14ac:dyDescent="0.2">
      <c r="A31" s="22" t="s">
        <v>23</v>
      </c>
      <c r="B31" s="47"/>
      <c r="C31" s="27"/>
      <c r="D31" s="27">
        <v>60.593036425999998</v>
      </c>
      <c r="E31" s="24"/>
      <c r="F31" s="24"/>
      <c r="G31" s="24"/>
      <c r="H31" s="28">
        <f t="shared" si="1"/>
        <v>60.593036425999998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2.67104345</v>
      </c>
      <c r="D33" s="27">
        <v>0.82545135800000002</v>
      </c>
      <c r="E33" s="24"/>
      <c r="F33" s="24"/>
      <c r="G33" s="24"/>
      <c r="H33" s="28">
        <f t="shared" si="1"/>
        <v>3.496494808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1.9277820000000001</v>
      </c>
      <c r="C35" s="31"/>
      <c r="D35" s="31"/>
      <c r="E35" s="32"/>
      <c r="F35" s="32"/>
      <c r="G35" s="32"/>
      <c r="H35" s="33">
        <f t="shared" si="1"/>
        <v>1.9277820000000001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14.622441999999999</v>
      </c>
      <c r="C37" s="34">
        <f>SUM(C38:C42)</f>
        <v>158.22186274999999</v>
      </c>
      <c r="D37" s="34">
        <f>SUM(D38:D42)</f>
        <v>18.700818351999999</v>
      </c>
      <c r="E37" s="43"/>
      <c r="F37" s="43"/>
      <c r="G37" s="44"/>
      <c r="H37" s="52">
        <f t="shared" si="1"/>
        <v>191.54512310199999</v>
      </c>
    </row>
    <row r="38" spans="1:8" x14ac:dyDescent="0.2">
      <c r="A38" s="22" t="s">
        <v>25</v>
      </c>
      <c r="B38" s="23"/>
      <c r="C38" s="23">
        <v>125.434189625</v>
      </c>
      <c r="D38" s="23"/>
      <c r="E38" s="24"/>
      <c r="F38" s="24"/>
      <c r="G38" s="24"/>
      <c r="H38" s="25">
        <f t="shared" si="1"/>
        <v>125.434189625</v>
      </c>
    </row>
    <row r="39" spans="1:8" x14ac:dyDescent="0.2">
      <c r="A39" s="22" t="s">
        <v>70</v>
      </c>
      <c r="B39" s="23"/>
      <c r="C39" s="23"/>
      <c r="D39" s="23"/>
      <c r="E39" s="24"/>
      <c r="F39" s="24"/>
      <c r="G39" s="24"/>
      <c r="H39" s="25">
        <f t="shared" si="1"/>
        <v>0</v>
      </c>
    </row>
    <row r="40" spans="1:8" x14ac:dyDescent="0.2">
      <c r="A40" s="22" t="s">
        <v>26</v>
      </c>
      <c r="B40" s="27">
        <v>14.622441999999999</v>
      </c>
      <c r="C40" s="27">
        <v>6.0685545750000003</v>
      </c>
      <c r="D40" s="27">
        <v>3.4561932720000001</v>
      </c>
      <c r="E40" s="24"/>
      <c r="F40" s="24"/>
      <c r="G40" s="24"/>
      <c r="H40" s="28">
        <f t="shared" si="1"/>
        <v>24.147189847</v>
      </c>
    </row>
    <row r="41" spans="1:8" x14ac:dyDescent="0.2">
      <c r="A41" s="22" t="s">
        <v>69</v>
      </c>
      <c r="B41" s="24"/>
      <c r="C41" s="27">
        <v>25.393873124999999</v>
      </c>
      <c r="D41" s="27">
        <v>15.24462508</v>
      </c>
      <c r="E41" s="24"/>
      <c r="F41" s="24"/>
      <c r="G41" s="24"/>
      <c r="H41" s="28">
        <f t="shared" si="1"/>
        <v>40.638498204999998</v>
      </c>
    </row>
    <row r="42" spans="1:8" ht="13.5" thickBot="1" x14ac:dyDescent="0.25">
      <c r="A42" s="22" t="s">
        <v>71</v>
      </c>
      <c r="B42" s="27"/>
      <c r="C42" s="27">
        <v>1.3252454250000001</v>
      </c>
      <c r="D42" s="27"/>
      <c r="E42" s="24"/>
      <c r="F42" s="24"/>
      <c r="G42" s="24"/>
      <c r="H42" s="28">
        <f t="shared" si="1"/>
        <v>1.3252454250000001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46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8010.2501352473328</v>
      </c>
      <c r="C7" s="15">
        <f t="shared" si="0"/>
        <v>577.87071841400916</v>
      </c>
      <c r="D7" s="15">
        <f t="shared" si="0"/>
        <v>200.27663422095648</v>
      </c>
      <c r="E7" s="15">
        <f t="shared" si="0"/>
        <v>61.741812337624999</v>
      </c>
      <c r="F7" s="15">
        <f t="shared" si="0"/>
        <v>5.61690482E-3</v>
      </c>
      <c r="G7" s="15">
        <f t="shared" si="0"/>
        <v>3.3150440531999998</v>
      </c>
      <c r="H7" s="16">
        <f>SUM(B7:G7)</f>
        <v>8853.4599611779431</v>
      </c>
    </row>
    <row r="8" spans="1:8" x14ac:dyDescent="0.2">
      <c r="A8" s="17" t="s">
        <v>6</v>
      </c>
      <c r="B8" s="18">
        <f>SUM(B9,B15)</f>
        <v>7676.1980121489332</v>
      </c>
      <c r="C8" s="18">
        <f>SUM(C9,C15)</f>
        <v>26.765040839009153</v>
      </c>
      <c r="D8" s="18">
        <f>SUM(D9,D15)</f>
        <v>71.912971512956474</v>
      </c>
      <c r="E8" s="19"/>
      <c r="F8" s="19"/>
      <c r="G8" s="20"/>
      <c r="H8" s="21">
        <f t="shared" ref="H8:H43" si="1">SUM(B8:G8)</f>
        <v>7774.8760245008989</v>
      </c>
    </row>
    <row r="9" spans="1:8" x14ac:dyDescent="0.2">
      <c r="A9" s="22" t="s">
        <v>7</v>
      </c>
      <c r="B9" s="23">
        <f>SUM(B10:B14)</f>
        <v>7676.1980121489332</v>
      </c>
      <c r="C9" s="23">
        <f>SUM(C10:C14)</f>
        <v>26.765040839009153</v>
      </c>
      <c r="D9" s="23">
        <f>SUM(D10:D14)</f>
        <v>71.912971512956474</v>
      </c>
      <c r="E9" s="24"/>
      <c r="F9" s="24"/>
      <c r="G9" s="24"/>
      <c r="H9" s="25">
        <f t="shared" si="1"/>
        <v>7774.8760245008989</v>
      </c>
    </row>
    <row r="10" spans="1:8" x14ac:dyDescent="0.2">
      <c r="A10" s="26" t="s">
        <v>8</v>
      </c>
      <c r="B10" s="27">
        <v>3887.2510329658021</v>
      </c>
      <c r="C10" s="27">
        <v>1.3823828976897763</v>
      </c>
      <c r="D10" s="27">
        <v>20.581942025233793</v>
      </c>
      <c r="E10" s="24"/>
      <c r="F10" s="24"/>
      <c r="G10" s="24"/>
      <c r="H10" s="28">
        <f t="shared" si="1"/>
        <v>3909.2153578887255</v>
      </c>
    </row>
    <row r="11" spans="1:8" x14ac:dyDescent="0.2">
      <c r="A11" s="26" t="s">
        <v>9</v>
      </c>
      <c r="B11" s="27">
        <v>358.22724099999999</v>
      </c>
      <c r="C11" s="27">
        <v>0.77381462499999998</v>
      </c>
      <c r="D11" s="27">
        <v>1.7908935800000001</v>
      </c>
      <c r="E11" s="24"/>
      <c r="F11" s="24"/>
      <c r="G11" s="24"/>
      <c r="H11" s="28">
        <f t="shared" si="1"/>
        <v>360.79194920499998</v>
      </c>
    </row>
    <row r="12" spans="1:8" x14ac:dyDescent="0.2">
      <c r="A12" s="26" t="s">
        <v>10</v>
      </c>
      <c r="B12" s="27">
        <v>2882.1677241831317</v>
      </c>
      <c r="C12" s="29">
        <v>12.716799341319376</v>
      </c>
      <c r="D12" s="27">
        <v>45.854844109722691</v>
      </c>
      <c r="E12" s="24"/>
      <c r="F12" s="24"/>
      <c r="G12" s="24"/>
      <c r="H12" s="28">
        <f t="shared" si="1"/>
        <v>2940.739367634174</v>
      </c>
    </row>
    <row r="13" spans="1:8" x14ac:dyDescent="0.2">
      <c r="A13" s="26" t="s">
        <v>11</v>
      </c>
      <c r="B13" s="27">
        <v>498.72584000000001</v>
      </c>
      <c r="C13" s="27">
        <v>11.840639149999999</v>
      </c>
      <c r="D13" s="27">
        <v>3.2779144740000001</v>
      </c>
      <c r="E13" s="24"/>
      <c r="F13" s="24"/>
      <c r="G13" s="24"/>
      <c r="H13" s="28">
        <f t="shared" si="1"/>
        <v>513.84439362400008</v>
      </c>
    </row>
    <row r="14" spans="1:8" x14ac:dyDescent="0.2">
      <c r="A14" s="26" t="s">
        <v>12</v>
      </c>
      <c r="B14" s="27">
        <v>49.826174000000002</v>
      </c>
      <c r="C14" s="27">
        <v>5.1404825000000001E-2</v>
      </c>
      <c r="D14" s="27">
        <v>0.40737732399999999</v>
      </c>
      <c r="E14" s="24"/>
      <c r="F14" s="24"/>
      <c r="G14" s="24"/>
      <c r="H14" s="28">
        <f t="shared" si="1"/>
        <v>50.284956149000003</v>
      </c>
    </row>
    <row r="15" spans="1:8" x14ac:dyDescent="0.2">
      <c r="A15" s="22" t="s">
        <v>13</v>
      </c>
      <c r="B15" s="27">
        <f>SUM(B16:B17)</f>
        <v>0</v>
      </c>
      <c r="C15" s="27">
        <f>SUM(C16:C17)</f>
        <v>0</v>
      </c>
      <c r="D15" s="27">
        <f>SUM(D16:D17)</f>
        <v>0</v>
      </c>
      <c r="E15" s="24"/>
      <c r="F15" s="24"/>
      <c r="G15" s="24"/>
      <c r="H15" s="28">
        <f t="shared" si="1"/>
        <v>0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/>
      <c r="C17" s="31"/>
      <c r="D17" s="31"/>
      <c r="E17" s="32"/>
      <c r="F17" s="32"/>
      <c r="G17" s="32"/>
      <c r="H17" s="33">
        <f t="shared" si="1"/>
        <v>0</v>
      </c>
    </row>
    <row r="18" spans="1:8" x14ac:dyDescent="0.2">
      <c r="A18" s="17" t="s">
        <v>16</v>
      </c>
      <c r="B18" s="34">
        <f t="shared" ref="B18:G18" si="2">SUM(B19:B26)</f>
        <v>331.03647509839999</v>
      </c>
      <c r="C18" s="34">
        <f t="shared" si="2"/>
        <v>0</v>
      </c>
      <c r="D18" s="34">
        <f t="shared" si="2"/>
        <v>13.871900298</v>
      </c>
      <c r="E18" s="34">
        <f t="shared" si="2"/>
        <v>61.741812337624999</v>
      </c>
      <c r="F18" s="34">
        <f t="shared" si="2"/>
        <v>5.61690482E-3</v>
      </c>
      <c r="G18" s="35">
        <f t="shared" si="2"/>
        <v>3.3150440531999998</v>
      </c>
      <c r="H18" s="21">
        <f t="shared" si="1"/>
        <v>409.97084869204497</v>
      </c>
    </row>
    <row r="19" spans="1:8" x14ac:dyDescent="0.2">
      <c r="A19" s="22" t="s">
        <v>17</v>
      </c>
      <c r="B19" s="23">
        <v>309.58055300000001</v>
      </c>
      <c r="C19" s="23"/>
      <c r="D19" s="23"/>
      <c r="E19" s="36"/>
      <c r="F19" s="36"/>
      <c r="G19" s="36"/>
      <c r="H19" s="25">
        <f t="shared" si="1"/>
        <v>309.58055300000001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21.455922098399999</v>
      </c>
      <c r="C22" s="27"/>
      <c r="D22" s="27"/>
      <c r="E22" s="24"/>
      <c r="F22" s="24"/>
      <c r="G22" s="24"/>
      <c r="H22" s="28">
        <f t="shared" si="1"/>
        <v>21.455922098399999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61.741812337624999</v>
      </c>
      <c r="F24" s="27">
        <v>5.61690482E-3</v>
      </c>
      <c r="G24" s="27"/>
      <c r="H24" s="28">
        <f t="shared" si="1"/>
        <v>61.747429242445001</v>
      </c>
    </row>
    <row r="25" spans="1:8" x14ac:dyDescent="0.2">
      <c r="A25" s="22" t="s">
        <v>61</v>
      </c>
      <c r="B25" s="27"/>
      <c r="C25" s="27"/>
      <c r="D25" s="27">
        <v>13.871900298</v>
      </c>
      <c r="E25" s="27"/>
      <c r="F25" s="27"/>
      <c r="G25" s="27">
        <v>3.3150440531999998</v>
      </c>
      <c r="H25" s="28">
        <f t="shared" si="1"/>
        <v>17.186944351200001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2.437325</v>
      </c>
      <c r="C27" s="34">
        <f>SUM(C28:C35)</f>
        <v>291.1732308</v>
      </c>
      <c r="D27" s="34">
        <f>SUM(D28:D35)</f>
        <v>94.27493014800001</v>
      </c>
      <c r="E27" s="43"/>
      <c r="F27" s="43"/>
      <c r="G27" s="44"/>
      <c r="H27" s="21">
        <f t="shared" si="1"/>
        <v>387.885485948</v>
      </c>
    </row>
    <row r="28" spans="1:8" x14ac:dyDescent="0.2">
      <c r="A28" s="22" t="s">
        <v>20</v>
      </c>
      <c r="B28" s="36"/>
      <c r="C28" s="23">
        <v>203.76304962500001</v>
      </c>
      <c r="D28" s="45"/>
      <c r="E28" s="24"/>
      <c r="F28" s="24"/>
      <c r="G28" s="24"/>
      <c r="H28" s="25">
        <f t="shared" si="1"/>
        <v>203.76304962500001</v>
      </c>
    </row>
    <row r="29" spans="1:8" x14ac:dyDescent="0.2">
      <c r="A29" s="22" t="s">
        <v>21</v>
      </c>
      <c r="B29" s="24"/>
      <c r="C29" s="27">
        <v>84.718507500000001</v>
      </c>
      <c r="D29" s="27">
        <v>17.58349596</v>
      </c>
      <c r="E29" s="24"/>
      <c r="F29" s="24"/>
      <c r="G29" s="24"/>
      <c r="H29" s="28">
        <f t="shared" si="1"/>
        <v>102.30200346000001</v>
      </c>
    </row>
    <row r="30" spans="1:8" x14ac:dyDescent="0.2">
      <c r="A30" s="22" t="s">
        <v>22</v>
      </c>
      <c r="B30" s="24"/>
      <c r="C30" s="27">
        <v>8.4368399999999996E-2</v>
      </c>
      <c r="D30" s="46"/>
      <c r="E30" s="24"/>
      <c r="F30" s="24"/>
      <c r="G30" s="24"/>
      <c r="H30" s="28">
        <f t="shared" si="1"/>
        <v>8.4368399999999996E-2</v>
      </c>
    </row>
    <row r="31" spans="1:8" x14ac:dyDescent="0.2">
      <c r="A31" s="22" t="s">
        <v>23</v>
      </c>
      <c r="B31" s="47"/>
      <c r="C31" s="27"/>
      <c r="D31" s="27">
        <v>75.885680034000004</v>
      </c>
      <c r="E31" s="24"/>
      <c r="F31" s="24"/>
      <c r="G31" s="24"/>
      <c r="H31" s="28">
        <f t="shared" si="1"/>
        <v>75.885680034000004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2.6073052749999999</v>
      </c>
      <c r="D33" s="27">
        <v>0.80575415399999994</v>
      </c>
      <c r="E33" s="24"/>
      <c r="F33" s="24"/>
      <c r="G33" s="24"/>
      <c r="H33" s="28">
        <f t="shared" si="1"/>
        <v>3.4130594289999996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2.437325</v>
      </c>
      <c r="C35" s="31"/>
      <c r="D35" s="31"/>
      <c r="E35" s="32"/>
      <c r="F35" s="32"/>
      <c r="G35" s="32"/>
      <c r="H35" s="33">
        <f t="shared" si="1"/>
        <v>2.437325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0.57832300000000003</v>
      </c>
      <c r="C37" s="34">
        <f>SUM(C38:C42)</f>
        <v>259.93244677500002</v>
      </c>
      <c r="D37" s="34">
        <f>SUM(D38:D42)</f>
        <v>20.216832262</v>
      </c>
      <c r="E37" s="43"/>
      <c r="F37" s="43"/>
      <c r="G37" s="44"/>
      <c r="H37" s="52">
        <f t="shared" si="1"/>
        <v>280.72760203700005</v>
      </c>
    </row>
    <row r="38" spans="1:8" x14ac:dyDescent="0.2">
      <c r="A38" s="22" t="s">
        <v>25</v>
      </c>
      <c r="B38" s="23"/>
      <c r="C38" s="23">
        <v>233.75561310000001</v>
      </c>
      <c r="D38" s="23"/>
      <c r="E38" s="24"/>
      <c r="F38" s="24"/>
      <c r="G38" s="24"/>
      <c r="H38" s="25">
        <f t="shared" si="1"/>
        <v>233.75561310000001</v>
      </c>
    </row>
    <row r="39" spans="1:8" x14ac:dyDescent="0.2">
      <c r="A39" s="22" t="s">
        <v>70</v>
      </c>
      <c r="B39" s="23"/>
      <c r="C39" s="23">
        <v>2.39543975</v>
      </c>
      <c r="D39" s="23">
        <v>1.71321839</v>
      </c>
      <c r="E39" s="24"/>
      <c r="F39" s="24"/>
      <c r="G39" s="24"/>
      <c r="H39" s="25">
        <f t="shared" si="1"/>
        <v>4.1086581400000002</v>
      </c>
    </row>
    <row r="40" spans="1:8" x14ac:dyDescent="0.2">
      <c r="A40" s="22" t="s">
        <v>26</v>
      </c>
      <c r="B40" s="27">
        <v>0.57832300000000003</v>
      </c>
      <c r="C40" s="27">
        <v>2.3171746249999998</v>
      </c>
      <c r="D40" s="27">
        <v>1.3771664720000001</v>
      </c>
      <c r="E40" s="24"/>
      <c r="F40" s="24"/>
      <c r="G40" s="24"/>
      <c r="H40" s="28">
        <f t="shared" si="1"/>
        <v>4.2726640969999998</v>
      </c>
    </row>
    <row r="41" spans="1:8" x14ac:dyDescent="0.2">
      <c r="A41" s="22" t="s">
        <v>69</v>
      </c>
      <c r="B41" s="24"/>
      <c r="C41" s="27">
        <v>21.184634525</v>
      </c>
      <c r="D41" s="27">
        <v>17.1264474</v>
      </c>
      <c r="E41" s="24"/>
      <c r="F41" s="24"/>
      <c r="G41" s="24"/>
      <c r="H41" s="28">
        <f t="shared" si="1"/>
        <v>38.311081924999996</v>
      </c>
    </row>
    <row r="42" spans="1:8" ht="13.5" thickBot="1" x14ac:dyDescent="0.25">
      <c r="A42" s="22" t="s">
        <v>71</v>
      </c>
      <c r="B42" s="27"/>
      <c r="C42" s="27">
        <v>0.27958477500000001</v>
      </c>
      <c r="D42" s="27"/>
      <c r="E42" s="24"/>
      <c r="F42" s="24"/>
      <c r="G42" s="24"/>
      <c r="H42" s="28">
        <f t="shared" si="1"/>
        <v>0.27958477500000001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45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8244.6639857127357</v>
      </c>
      <c r="C7" s="15">
        <f t="shared" si="0"/>
        <v>532.56466022988843</v>
      </c>
      <c r="D7" s="15">
        <f t="shared" si="0"/>
        <v>200.07823727638561</v>
      </c>
      <c r="E7" s="15">
        <f t="shared" si="0"/>
        <v>86.523427116104983</v>
      </c>
      <c r="F7" s="15">
        <f t="shared" si="0"/>
        <v>5.5164197700000002E-3</v>
      </c>
      <c r="G7" s="15">
        <f t="shared" si="0"/>
        <v>3.7648794348000001</v>
      </c>
      <c r="H7" s="16">
        <f>SUM(B7:G7)</f>
        <v>9067.6007061896853</v>
      </c>
    </row>
    <row r="8" spans="1:8" x14ac:dyDescent="0.2">
      <c r="A8" s="17" t="s">
        <v>6</v>
      </c>
      <c r="B8" s="18">
        <f>SUM(B9,B15)</f>
        <v>7912.1260239989342</v>
      </c>
      <c r="C8" s="18">
        <f>SUM(C9,C15)</f>
        <v>29.856759404888475</v>
      </c>
      <c r="D8" s="18">
        <f>SUM(D9,D15)</f>
        <v>76.356197536385608</v>
      </c>
      <c r="E8" s="19"/>
      <c r="F8" s="19"/>
      <c r="G8" s="20"/>
      <c r="H8" s="21">
        <f t="shared" ref="H8:H43" si="1">SUM(B8:G8)</f>
        <v>8018.3389809402079</v>
      </c>
    </row>
    <row r="9" spans="1:8" x14ac:dyDescent="0.2">
      <c r="A9" s="22" t="s">
        <v>7</v>
      </c>
      <c r="B9" s="23">
        <f>SUM(B10:B14)</f>
        <v>7912.1260239989342</v>
      </c>
      <c r="C9" s="23">
        <f>SUM(C10:C14)</f>
        <v>29.856759404888475</v>
      </c>
      <c r="D9" s="23">
        <f>SUM(D10:D14)</f>
        <v>76.356197536385608</v>
      </c>
      <c r="E9" s="24"/>
      <c r="F9" s="24"/>
      <c r="G9" s="24"/>
      <c r="H9" s="25">
        <f t="shared" si="1"/>
        <v>8018.3389809402079</v>
      </c>
    </row>
    <row r="10" spans="1:8" x14ac:dyDescent="0.2">
      <c r="A10" s="26" t="s">
        <v>8</v>
      </c>
      <c r="B10" s="27">
        <v>3961.933896640649</v>
      </c>
      <c r="C10" s="27">
        <v>1.6029119972981767</v>
      </c>
      <c r="D10" s="27">
        <v>20.46842134879612</v>
      </c>
      <c r="E10" s="24"/>
      <c r="F10" s="24"/>
      <c r="G10" s="24"/>
      <c r="H10" s="28">
        <f t="shared" si="1"/>
        <v>3984.0052299867434</v>
      </c>
    </row>
    <row r="11" spans="1:8" x14ac:dyDescent="0.2">
      <c r="A11" s="26" t="s">
        <v>9</v>
      </c>
      <c r="B11" s="27">
        <v>439.12981100000002</v>
      </c>
      <c r="C11" s="27">
        <v>3.8325987000000001</v>
      </c>
      <c r="D11" s="27">
        <v>1.9557307900000001</v>
      </c>
      <c r="E11" s="24"/>
      <c r="F11" s="24"/>
      <c r="G11" s="24"/>
      <c r="H11" s="28">
        <f t="shared" si="1"/>
        <v>444.91814049000004</v>
      </c>
    </row>
    <row r="12" spans="1:8" x14ac:dyDescent="0.2">
      <c r="A12" s="26" t="s">
        <v>10</v>
      </c>
      <c r="B12" s="27">
        <v>2923.7469913582854</v>
      </c>
      <c r="C12" s="29">
        <v>11.352726007590299</v>
      </c>
      <c r="D12" s="27">
        <v>49.953955487589496</v>
      </c>
      <c r="E12" s="24"/>
      <c r="F12" s="24"/>
      <c r="G12" s="24"/>
      <c r="H12" s="28">
        <f t="shared" si="1"/>
        <v>2985.0536728534653</v>
      </c>
    </row>
    <row r="13" spans="1:8" x14ac:dyDescent="0.2">
      <c r="A13" s="26" t="s">
        <v>11</v>
      </c>
      <c r="B13" s="27">
        <v>539.11735099999999</v>
      </c>
      <c r="C13" s="27">
        <v>13.02589115</v>
      </c>
      <c r="D13" s="27">
        <v>3.5827768180000001</v>
      </c>
      <c r="E13" s="24"/>
      <c r="F13" s="24"/>
      <c r="G13" s="24"/>
      <c r="H13" s="28">
        <f t="shared" si="1"/>
        <v>555.72601896799995</v>
      </c>
    </row>
    <row r="14" spans="1:8" x14ac:dyDescent="0.2">
      <c r="A14" s="26" t="s">
        <v>12</v>
      </c>
      <c r="B14" s="27">
        <v>48.197974000000002</v>
      </c>
      <c r="C14" s="27">
        <v>4.2631549999999997E-2</v>
      </c>
      <c r="D14" s="27">
        <v>0.39531309199999998</v>
      </c>
      <c r="E14" s="24"/>
      <c r="F14" s="24"/>
      <c r="G14" s="24"/>
      <c r="H14" s="28">
        <f t="shared" si="1"/>
        <v>48.635918642000007</v>
      </c>
    </row>
    <row r="15" spans="1:8" x14ac:dyDescent="0.2">
      <c r="A15" s="22" t="s">
        <v>13</v>
      </c>
      <c r="B15" s="27">
        <f>SUM(B16:B17)</f>
        <v>0</v>
      </c>
      <c r="C15" s="27">
        <f>SUM(C16:C17)</f>
        <v>0</v>
      </c>
      <c r="D15" s="27">
        <f>SUM(D16:D17)</f>
        <v>0</v>
      </c>
      <c r="E15" s="24"/>
      <c r="F15" s="24"/>
      <c r="G15" s="24"/>
      <c r="H15" s="28">
        <f t="shared" si="1"/>
        <v>0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/>
      <c r="C17" s="31"/>
      <c r="D17" s="31"/>
      <c r="E17" s="32"/>
      <c r="F17" s="32"/>
      <c r="G17" s="32"/>
      <c r="H17" s="33">
        <f t="shared" si="1"/>
        <v>0</v>
      </c>
    </row>
    <row r="18" spans="1:8" x14ac:dyDescent="0.2">
      <c r="A18" s="17" t="s">
        <v>16</v>
      </c>
      <c r="B18" s="34">
        <f t="shared" ref="B18:G18" si="2">SUM(B19:B26)</f>
        <v>329.39885471379995</v>
      </c>
      <c r="C18" s="34">
        <f t="shared" si="2"/>
        <v>0</v>
      </c>
      <c r="D18" s="34">
        <f t="shared" si="2"/>
        <v>13.895328164</v>
      </c>
      <c r="E18" s="34">
        <f t="shared" si="2"/>
        <v>86.523427116104983</v>
      </c>
      <c r="F18" s="34">
        <f t="shared" si="2"/>
        <v>5.5164197700000002E-3</v>
      </c>
      <c r="G18" s="35">
        <f t="shared" si="2"/>
        <v>3.7648794348000001</v>
      </c>
      <c r="H18" s="21">
        <f t="shared" si="1"/>
        <v>433.58800584847489</v>
      </c>
    </row>
    <row r="19" spans="1:8" x14ac:dyDescent="0.2">
      <c r="A19" s="22" t="s">
        <v>17</v>
      </c>
      <c r="B19" s="23">
        <v>306.80487799999997</v>
      </c>
      <c r="C19" s="23"/>
      <c r="D19" s="23"/>
      <c r="E19" s="36"/>
      <c r="F19" s="36"/>
      <c r="G19" s="36"/>
      <c r="H19" s="25">
        <f t="shared" si="1"/>
        <v>306.80487799999997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22.5939767138</v>
      </c>
      <c r="C22" s="27"/>
      <c r="D22" s="27"/>
      <c r="E22" s="24"/>
      <c r="F22" s="24"/>
      <c r="G22" s="24"/>
      <c r="H22" s="28">
        <f t="shared" si="1"/>
        <v>22.5939767138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86.523427116104983</v>
      </c>
      <c r="F24" s="27">
        <v>5.5164197700000002E-3</v>
      </c>
      <c r="G24" s="27"/>
      <c r="H24" s="28">
        <f t="shared" si="1"/>
        <v>86.528943535874987</v>
      </c>
    </row>
    <row r="25" spans="1:8" x14ac:dyDescent="0.2">
      <c r="A25" s="22" t="s">
        <v>61</v>
      </c>
      <c r="B25" s="27"/>
      <c r="C25" s="27"/>
      <c r="D25" s="27">
        <v>13.895328164</v>
      </c>
      <c r="E25" s="27"/>
      <c r="F25" s="27"/>
      <c r="G25" s="27">
        <v>3.7648794348000001</v>
      </c>
      <c r="H25" s="28">
        <f t="shared" si="1"/>
        <v>17.6602075988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2.8868809999999998</v>
      </c>
      <c r="C27" s="34">
        <f>SUM(C28:C35)</f>
        <v>236.95079662500001</v>
      </c>
      <c r="D27" s="34">
        <f>SUM(D28:D35)</f>
        <v>89.347594315999999</v>
      </c>
      <c r="E27" s="43"/>
      <c r="F27" s="43"/>
      <c r="G27" s="44"/>
      <c r="H27" s="21">
        <f t="shared" si="1"/>
        <v>329.185271941</v>
      </c>
    </row>
    <row r="28" spans="1:8" x14ac:dyDescent="0.2">
      <c r="A28" s="22" t="s">
        <v>20</v>
      </c>
      <c r="B28" s="36"/>
      <c r="C28" s="23">
        <v>169.56709007500001</v>
      </c>
      <c r="D28" s="45"/>
      <c r="E28" s="24"/>
      <c r="F28" s="24"/>
      <c r="G28" s="24"/>
      <c r="H28" s="25">
        <f t="shared" si="1"/>
        <v>169.56709007500001</v>
      </c>
    </row>
    <row r="29" spans="1:8" x14ac:dyDescent="0.2">
      <c r="A29" s="22" t="s">
        <v>21</v>
      </c>
      <c r="B29" s="24"/>
      <c r="C29" s="27">
        <v>66.4184798</v>
      </c>
      <c r="D29" s="27">
        <v>15.120137368</v>
      </c>
      <c r="E29" s="24"/>
      <c r="F29" s="24"/>
      <c r="G29" s="24"/>
      <c r="H29" s="28">
        <f t="shared" si="1"/>
        <v>81.538617168000002</v>
      </c>
    </row>
    <row r="30" spans="1:8" x14ac:dyDescent="0.2">
      <c r="A30" s="22" t="s">
        <v>22</v>
      </c>
      <c r="B30" s="24"/>
      <c r="C30" s="27">
        <v>8.9331250000000001E-2</v>
      </c>
      <c r="D30" s="46"/>
      <c r="E30" s="24"/>
      <c r="F30" s="24"/>
      <c r="G30" s="24"/>
      <c r="H30" s="28">
        <f t="shared" si="1"/>
        <v>8.9331250000000001E-2</v>
      </c>
    </row>
    <row r="31" spans="1:8" x14ac:dyDescent="0.2">
      <c r="A31" s="22" t="s">
        <v>23</v>
      </c>
      <c r="B31" s="47"/>
      <c r="C31" s="27"/>
      <c r="D31" s="27">
        <v>73.956773118000001</v>
      </c>
      <c r="E31" s="24"/>
      <c r="F31" s="24"/>
      <c r="G31" s="24"/>
      <c r="H31" s="28">
        <f t="shared" si="1"/>
        <v>73.956773118000001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0.87589550000000005</v>
      </c>
      <c r="D33" s="27">
        <v>0.27068383000000001</v>
      </c>
      <c r="E33" s="24"/>
      <c r="F33" s="24"/>
      <c r="G33" s="24"/>
      <c r="H33" s="28">
        <f t="shared" si="1"/>
        <v>1.14657933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2.8868809999999998</v>
      </c>
      <c r="C35" s="31"/>
      <c r="D35" s="31"/>
      <c r="E35" s="32"/>
      <c r="F35" s="32"/>
      <c r="G35" s="32"/>
      <c r="H35" s="33">
        <f t="shared" si="1"/>
        <v>2.8868809999999998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0.25222600000000001</v>
      </c>
      <c r="C37" s="34">
        <f>SUM(C38:C42)</f>
        <v>265.75710419999996</v>
      </c>
      <c r="D37" s="34">
        <f>SUM(D38:D42)</f>
        <v>20.479117259999999</v>
      </c>
      <c r="E37" s="43"/>
      <c r="F37" s="43"/>
      <c r="G37" s="44"/>
      <c r="H37" s="52">
        <f t="shared" si="1"/>
        <v>286.48844745999997</v>
      </c>
    </row>
    <row r="38" spans="1:8" x14ac:dyDescent="0.2">
      <c r="A38" s="22" t="s">
        <v>25</v>
      </c>
      <c r="B38" s="23"/>
      <c r="C38" s="23">
        <v>240.977512975</v>
      </c>
      <c r="D38" s="23"/>
      <c r="E38" s="24"/>
      <c r="F38" s="24"/>
      <c r="G38" s="24"/>
      <c r="H38" s="25">
        <f t="shared" si="1"/>
        <v>240.977512975</v>
      </c>
    </row>
    <row r="39" spans="1:8" x14ac:dyDescent="0.2">
      <c r="A39" s="22" t="s">
        <v>70</v>
      </c>
      <c r="B39" s="23"/>
      <c r="C39" s="23">
        <v>2.39543975</v>
      </c>
      <c r="D39" s="23">
        <v>1.71321839</v>
      </c>
      <c r="E39" s="24"/>
      <c r="F39" s="24"/>
      <c r="G39" s="24"/>
      <c r="H39" s="25">
        <f t="shared" si="1"/>
        <v>4.1086581400000002</v>
      </c>
    </row>
    <row r="40" spans="1:8" x14ac:dyDescent="0.2">
      <c r="A40" s="22" t="s">
        <v>26</v>
      </c>
      <c r="B40" s="27">
        <v>0.25222600000000001</v>
      </c>
      <c r="C40" s="27">
        <v>2.0333238250000001</v>
      </c>
      <c r="D40" s="27">
        <v>1.3048004499999999</v>
      </c>
      <c r="E40" s="24"/>
      <c r="F40" s="24"/>
      <c r="G40" s="24"/>
      <c r="H40" s="28">
        <f t="shared" si="1"/>
        <v>3.5903502749999996</v>
      </c>
    </row>
    <row r="41" spans="1:8" x14ac:dyDescent="0.2">
      <c r="A41" s="22" t="s">
        <v>69</v>
      </c>
      <c r="B41" s="24"/>
      <c r="C41" s="27">
        <v>20.098659375</v>
      </c>
      <c r="D41" s="27">
        <v>17.461098419999999</v>
      </c>
      <c r="E41" s="24"/>
      <c r="F41" s="24"/>
      <c r="G41" s="24"/>
      <c r="H41" s="28">
        <f t="shared" si="1"/>
        <v>37.559757794999996</v>
      </c>
    </row>
    <row r="42" spans="1:8" ht="13.5" thickBot="1" x14ac:dyDescent="0.25">
      <c r="A42" s="22" t="s">
        <v>71</v>
      </c>
      <c r="B42" s="27"/>
      <c r="C42" s="27">
        <v>0.252168275</v>
      </c>
      <c r="D42" s="27"/>
      <c r="E42" s="24"/>
      <c r="F42" s="24"/>
      <c r="G42" s="24"/>
      <c r="H42" s="28">
        <f t="shared" si="1"/>
        <v>0.252168275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44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8576.9130620008655</v>
      </c>
      <c r="C7" s="15">
        <f t="shared" si="0"/>
        <v>487.00790855418205</v>
      </c>
      <c r="D7" s="15">
        <f t="shared" si="0"/>
        <v>175.69369799351367</v>
      </c>
      <c r="E7" s="15">
        <f t="shared" si="0"/>
        <v>111.36360704503498</v>
      </c>
      <c r="F7" s="15">
        <f t="shared" si="0"/>
        <v>5.5129960699999998E-3</v>
      </c>
      <c r="G7" s="15">
        <f t="shared" si="0"/>
        <v>3.2634839964000002</v>
      </c>
      <c r="H7" s="16">
        <f>SUM(B7:G7)</f>
        <v>9354.2472725860662</v>
      </c>
    </row>
    <row r="8" spans="1:8" x14ac:dyDescent="0.2">
      <c r="A8" s="17" t="s">
        <v>6</v>
      </c>
      <c r="B8" s="18">
        <f>SUM(B9,B15)</f>
        <v>8245.334461610064</v>
      </c>
      <c r="C8" s="18">
        <f>SUM(C9,C15)</f>
        <v>29.470825404182065</v>
      </c>
      <c r="D8" s="18">
        <f>SUM(D9,D15)</f>
        <v>58.062719249513684</v>
      </c>
      <c r="E8" s="19"/>
      <c r="F8" s="19"/>
      <c r="G8" s="20"/>
      <c r="H8" s="21">
        <f t="shared" ref="H8:H43" si="1">SUM(B8:G8)</f>
        <v>8332.8680062637595</v>
      </c>
    </row>
    <row r="9" spans="1:8" x14ac:dyDescent="0.2">
      <c r="A9" s="22" t="s">
        <v>7</v>
      </c>
      <c r="B9" s="23">
        <f>SUM(B10:B14)</f>
        <v>8245.334461610064</v>
      </c>
      <c r="C9" s="23">
        <f>SUM(C10:C14)</f>
        <v>29.470825404182065</v>
      </c>
      <c r="D9" s="23">
        <f>SUM(D10:D14)</f>
        <v>58.062719249513684</v>
      </c>
      <c r="E9" s="24"/>
      <c r="F9" s="24"/>
      <c r="G9" s="24"/>
      <c r="H9" s="25">
        <f t="shared" si="1"/>
        <v>8332.8680062637595</v>
      </c>
    </row>
    <row r="10" spans="1:8" x14ac:dyDescent="0.2">
      <c r="A10" s="26" t="s">
        <v>8</v>
      </c>
      <c r="B10" s="27">
        <v>4354.9521402091013</v>
      </c>
      <c r="C10" s="27">
        <v>1.8896075447400529</v>
      </c>
      <c r="D10" s="27">
        <v>21.695635504554541</v>
      </c>
      <c r="E10" s="24"/>
      <c r="F10" s="24"/>
      <c r="G10" s="24"/>
      <c r="H10" s="28">
        <f t="shared" si="1"/>
        <v>4378.5373832583964</v>
      </c>
    </row>
    <row r="11" spans="1:8" x14ac:dyDescent="0.2">
      <c r="A11" s="26" t="s">
        <v>9</v>
      </c>
      <c r="B11" s="27">
        <v>455.621556</v>
      </c>
      <c r="C11" s="27">
        <v>4.4240573750000003</v>
      </c>
      <c r="D11" s="27">
        <v>1.982498938</v>
      </c>
      <c r="E11" s="24"/>
      <c r="F11" s="24"/>
      <c r="G11" s="24"/>
      <c r="H11" s="28">
        <f t="shared" si="1"/>
        <v>462.02811231300001</v>
      </c>
    </row>
    <row r="12" spans="1:8" x14ac:dyDescent="0.2">
      <c r="A12" s="26" t="s">
        <v>10</v>
      </c>
      <c r="B12" s="27">
        <v>2855.3758924009626</v>
      </c>
      <c r="C12" s="29">
        <v>10.094722209442013</v>
      </c>
      <c r="D12" s="27">
        <v>30.401856824959143</v>
      </c>
      <c r="E12" s="24"/>
      <c r="F12" s="24"/>
      <c r="G12" s="24"/>
      <c r="H12" s="28">
        <f t="shared" si="1"/>
        <v>2895.8724714353634</v>
      </c>
    </row>
    <row r="13" spans="1:8" x14ac:dyDescent="0.2">
      <c r="A13" s="26" t="s">
        <v>11</v>
      </c>
      <c r="B13" s="27">
        <v>528.99178199999994</v>
      </c>
      <c r="C13" s="27">
        <v>13.015427300000001</v>
      </c>
      <c r="D13" s="27">
        <v>3.5723524800000002</v>
      </c>
      <c r="E13" s="24"/>
      <c r="F13" s="24"/>
      <c r="G13" s="24"/>
      <c r="H13" s="28">
        <f t="shared" si="1"/>
        <v>545.57956177999995</v>
      </c>
    </row>
    <row r="14" spans="1:8" x14ac:dyDescent="0.2">
      <c r="A14" s="26" t="s">
        <v>12</v>
      </c>
      <c r="B14" s="27">
        <v>50.393090999999998</v>
      </c>
      <c r="C14" s="27">
        <v>4.7010975000000003E-2</v>
      </c>
      <c r="D14" s="27">
        <v>0.410375502</v>
      </c>
      <c r="E14" s="24"/>
      <c r="F14" s="24"/>
      <c r="G14" s="24"/>
      <c r="H14" s="28">
        <f t="shared" si="1"/>
        <v>50.850477476999998</v>
      </c>
    </row>
    <row r="15" spans="1:8" x14ac:dyDescent="0.2">
      <c r="A15" s="22" t="s">
        <v>13</v>
      </c>
      <c r="B15" s="27">
        <f>SUM(B16:B17)</f>
        <v>0</v>
      </c>
      <c r="C15" s="27">
        <f>SUM(C16:C17)</f>
        <v>0</v>
      </c>
      <c r="D15" s="27">
        <f>SUM(D16:D17)</f>
        <v>0</v>
      </c>
      <c r="E15" s="24"/>
      <c r="F15" s="24"/>
      <c r="G15" s="24"/>
      <c r="H15" s="28">
        <f t="shared" si="1"/>
        <v>0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/>
      <c r="C17" s="31"/>
      <c r="D17" s="31"/>
      <c r="E17" s="32"/>
      <c r="F17" s="32"/>
      <c r="G17" s="32"/>
      <c r="H17" s="33">
        <f t="shared" si="1"/>
        <v>0</v>
      </c>
    </row>
    <row r="18" spans="1:8" x14ac:dyDescent="0.2">
      <c r="A18" s="17" t="s">
        <v>16</v>
      </c>
      <c r="B18" s="34">
        <f t="shared" ref="B18:G18" si="2">SUM(B19:B26)</f>
        <v>328.97167339079999</v>
      </c>
      <c r="C18" s="34">
        <f t="shared" si="2"/>
        <v>0</v>
      </c>
      <c r="D18" s="34">
        <f t="shared" si="2"/>
        <v>15.369562176000001</v>
      </c>
      <c r="E18" s="34">
        <f t="shared" si="2"/>
        <v>111.36360704503498</v>
      </c>
      <c r="F18" s="34">
        <f t="shared" si="2"/>
        <v>5.5129960699999998E-3</v>
      </c>
      <c r="G18" s="35">
        <f t="shared" si="2"/>
        <v>3.2634839964000002</v>
      </c>
      <c r="H18" s="21">
        <f t="shared" si="1"/>
        <v>458.973839604305</v>
      </c>
    </row>
    <row r="19" spans="1:8" x14ac:dyDescent="0.2">
      <c r="A19" s="22" t="s">
        <v>17</v>
      </c>
      <c r="B19" s="23">
        <v>307.36326800000001</v>
      </c>
      <c r="C19" s="23"/>
      <c r="D19" s="23"/>
      <c r="E19" s="36"/>
      <c r="F19" s="36"/>
      <c r="G19" s="36"/>
      <c r="H19" s="25">
        <f t="shared" si="1"/>
        <v>307.36326800000001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21.608405390800002</v>
      </c>
      <c r="C22" s="27"/>
      <c r="D22" s="27"/>
      <c r="E22" s="24"/>
      <c r="F22" s="24"/>
      <c r="G22" s="24"/>
      <c r="H22" s="28">
        <f t="shared" si="1"/>
        <v>21.608405390800002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111.36360704503498</v>
      </c>
      <c r="F24" s="27">
        <v>5.5129960699999998E-3</v>
      </c>
      <c r="G24" s="27"/>
      <c r="H24" s="28">
        <f t="shared" si="1"/>
        <v>111.36912004110498</v>
      </c>
    </row>
    <row r="25" spans="1:8" x14ac:dyDescent="0.2">
      <c r="A25" s="22" t="s">
        <v>61</v>
      </c>
      <c r="B25" s="27"/>
      <c r="C25" s="27"/>
      <c r="D25" s="27">
        <v>15.369562176000001</v>
      </c>
      <c r="E25" s="27"/>
      <c r="F25" s="27"/>
      <c r="G25" s="27">
        <v>3.2634839964000002</v>
      </c>
      <c r="H25" s="28">
        <f t="shared" si="1"/>
        <v>18.6330461724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2.6069270000000002</v>
      </c>
      <c r="C27" s="34">
        <f>SUM(C28:C35)</f>
        <v>185.04922809999999</v>
      </c>
      <c r="D27" s="34">
        <f>SUM(D28:D35)</f>
        <v>83.013540841999998</v>
      </c>
      <c r="E27" s="43"/>
      <c r="F27" s="43"/>
      <c r="G27" s="44"/>
      <c r="H27" s="21">
        <f t="shared" si="1"/>
        <v>270.66969594199998</v>
      </c>
    </row>
    <row r="28" spans="1:8" x14ac:dyDescent="0.2">
      <c r="A28" s="22" t="s">
        <v>20</v>
      </c>
      <c r="B28" s="36"/>
      <c r="C28" s="23">
        <v>142.24969262499999</v>
      </c>
      <c r="D28" s="45"/>
      <c r="E28" s="24"/>
      <c r="F28" s="24"/>
      <c r="G28" s="24"/>
      <c r="H28" s="25">
        <f t="shared" si="1"/>
        <v>142.24969262499999</v>
      </c>
    </row>
    <row r="29" spans="1:8" x14ac:dyDescent="0.2">
      <c r="A29" s="22" t="s">
        <v>21</v>
      </c>
      <c r="B29" s="24"/>
      <c r="C29" s="27">
        <v>42.766996800000001</v>
      </c>
      <c r="D29" s="27">
        <v>10.606869258</v>
      </c>
      <c r="E29" s="24"/>
      <c r="F29" s="24"/>
      <c r="G29" s="24"/>
      <c r="H29" s="28">
        <f t="shared" si="1"/>
        <v>53.373866058000004</v>
      </c>
    </row>
    <row r="30" spans="1:8" x14ac:dyDescent="0.2">
      <c r="A30" s="22" t="s">
        <v>22</v>
      </c>
      <c r="B30" s="24"/>
      <c r="C30" s="27"/>
      <c r="D30" s="46"/>
      <c r="E30" s="24"/>
      <c r="F30" s="24"/>
      <c r="G30" s="24"/>
      <c r="H30" s="28">
        <f t="shared" si="1"/>
        <v>0</v>
      </c>
    </row>
    <row r="31" spans="1:8" x14ac:dyDescent="0.2">
      <c r="A31" s="22" t="s">
        <v>23</v>
      </c>
      <c r="B31" s="47"/>
      <c r="C31" s="27"/>
      <c r="D31" s="27">
        <v>72.396615871999998</v>
      </c>
      <c r="E31" s="24"/>
      <c r="F31" s="24"/>
      <c r="G31" s="24"/>
      <c r="H31" s="28">
        <f t="shared" si="1"/>
        <v>72.396615871999998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3.2538675000000003E-2</v>
      </c>
      <c r="D33" s="27">
        <v>1.0055712E-2</v>
      </c>
      <c r="E33" s="24"/>
      <c r="F33" s="24"/>
      <c r="G33" s="24"/>
      <c r="H33" s="28">
        <f t="shared" si="1"/>
        <v>4.2594387000000004E-2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2.6069270000000002</v>
      </c>
      <c r="C35" s="31"/>
      <c r="D35" s="31"/>
      <c r="E35" s="32"/>
      <c r="F35" s="32"/>
      <c r="G35" s="32"/>
      <c r="H35" s="33">
        <f t="shared" si="1"/>
        <v>2.6069270000000002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0</v>
      </c>
      <c r="C37" s="34">
        <f>SUM(C38:C42)</f>
        <v>272.48785505000001</v>
      </c>
      <c r="D37" s="34">
        <f>SUM(D38:D42)</f>
        <v>19.247875726</v>
      </c>
      <c r="E37" s="43"/>
      <c r="F37" s="43"/>
      <c r="G37" s="44"/>
      <c r="H37" s="52">
        <f t="shared" si="1"/>
        <v>291.73573077600003</v>
      </c>
    </row>
    <row r="38" spans="1:8" x14ac:dyDescent="0.2">
      <c r="A38" s="22" t="s">
        <v>25</v>
      </c>
      <c r="B38" s="23"/>
      <c r="C38" s="23">
        <v>248.362803625</v>
      </c>
      <c r="D38" s="23"/>
      <c r="E38" s="24"/>
      <c r="F38" s="24"/>
      <c r="G38" s="24"/>
      <c r="H38" s="25">
        <f t="shared" si="1"/>
        <v>248.362803625</v>
      </c>
    </row>
    <row r="39" spans="1:8" x14ac:dyDescent="0.2">
      <c r="A39" s="22" t="s">
        <v>70</v>
      </c>
      <c r="B39" s="23"/>
      <c r="C39" s="23">
        <v>2.711829125</v>
      </c>
      <c r="D39" s="23">
        <v>1.93950022</v>
      </c>
      <c r="E39" s="24"/>
      <c r="F39" s="24"/>
      <c r="G39" s="24"/>
      <c r="H39" s="25">
        <f t="shared" si="1"/>
        <v>4.6513293449999997</v>
      </c>
    </row>
    <row r="40" spans="1:8" x14ac:dyDescent="0.2">
      <c r="A40" s="22" t="s">
        <v>26</v>
      </c>
      <c r="B40" s="27"/>
      <c r="C40" s="27">
        <v>1.5496489250000001</v>
      </c>
      <c r="D40" s="27">
        <v>1.0720332459999999</v>
      </c>
      <c r="E40" s="24"/>
      <c r="F40" s="24"/>
      <c r="G40" s="24"/>
      <c r="H40" s="28">
        <f t="shared" si="1"/>
        <v>2.6216821709999998</v>
      </c>
    </row>
    <row r="41" spans="1:8" x14ac:dyDescent="0.2">
      <c r="A41" s="22" t="s">
        <v>69</v>
      </c>
      <c r="B41" s="24"/>
      <c r="C41" s="27">
        <v>19.198455825</v>
      </c>
      <c r="D41" s="27">
        <v>16.236342260000001</v>
      </c>
      <c r="E41" s="24"/>
      <c r="F41" s="24"/>
      <c r="G41" s="24"/>
      <c r="H41" s="28">
        <f t="shared" si="1"/>
        <v>35.434798084999997</v>
      </c>
    </row>
    <row r="42" spans="1:8" ht="13.5" thickBot="1" x14ac:dyDescent="0.25">
      <c r="A42" s="22" t="s">
        <v>71</v>
      </c>
      <c r="B42" s="27"/>
      <c r="C42" s="27">
        <v>0.66511754999999995</v>
      </c>
      <c r="D42" s="27"/>
      <c r="E42" s="24"/>
      <c r="F42" s="24"/>
      <c r="G42" s="24"/>
      <c r="H42" s="28">
        <f t="shared" si="1"/>
        <v>0.66511754999999995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43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8835.769831885862</v>
      </c>
      <c r="C7" s="15">
        <f t="shared" si="0"/>
        <v>466.18174522743709</v>
      </c>
      <c r="D7" s="15">
        <f t="shared" si="0"/>
        <v>160.50091423060908</v>
      </c>
      <c r="E7" s="15">
        <f t="shared" si="0"/>
        <v>130.758540162825</v>
      </c>
      <c r="F7" s="15">
        <f t="shared" si="0"/>
        <v>5.3637783100000001E-3</v>
      </c>
      <c r="G7" s="15">
        <f t="shared" si="0"/>
        <v>3.6562725924000001</v>
      </c>
      <c r="H7" s="16">
        <f>SUM(B7:G7)</f>
        <v>9596.8726678774437</v>
      </c>
    </row>
    <row r="8" spans="1:8" x14ac:dyDescent="0.2">
      <c r="A8" s="17" t="s">
        <v>6</v>
      </c>
      <c r="B8" s="18">
        <f>SUM(B9,B15)</f>
        <v>8516.9591227076617</v>
      </c>
      <c r="C8" s="18">
        <f>SUM(C9,C15)</f>
        <v>29.343025677437147</v>
      </c>
      <c r="D8" s="18">
        <f>SUM(D9,D15)</f>
        <v>58.799767760609065</v>
      </c>
      <c r="E8" s="19"/>
      <c r="F8" s="19"/>
      <c r="G8" s="20"/>
      <c r="H8" s="21">
        <f t="shared" ref="H8:H43" si="1">SUM(B8:G8)</f>
        <v>8605.1019161457079</v>
      </c>
    </row>
    <row r="9" spans="1:8" x14ac:dyDescent="0.2">
      <c r="A9" s="22" t="s">
        <v>7</v>
      </c>
      <c r="B9" s="23">
        <f>SUM(B10:B14)</f>
        <v>8516.9591227076617</v>
      </c>
      <c r="C9" s="23">
        <f>SUM(C10:C14)</f>
        <v>29.343025677437147</v>
      </c>
      <c r="D9" s="23">
        <f>SUM(D10:D14)</f>
        <v>58.799767760609065</v>
      </c>
      <c r="E9" s="24"/>
      <c r="F9" s="24"/>
      <c r="G9" s="24"/>
      <c r="H9" s="25">
        <f t="shared" si="1"/>
        <v>8605.1019161457079</v>
      </c>
    </row>
    <row r="10" spans="1:8" x14ac:dyDescent="0.2">
      <c r="A10" s="26" t="s">
        <v>8</v>
      </c>
      <c r="B10" s="27">
        <v>4433.1532401053719</v>
      </c>
      <c r="C10" s="27">
        <v>2.0112454764557715</v>
      </c>
      <c r="D10" s="27">
        <v>21.386346060448552</v>
      </c>
      <c r="E10" s="24"/>
      <c r="F10" s="24"/>
      <c r="G10" s="24"/>
      <c r="H10" s="28">
        <f t="shared" si="1"/>
        <v>4456.5508316422765</v>
      </c>
    </row>
    <row r="11" spans="1:8" x14ac:dyDescent="0.2">
      <c r="A11" s="26" t="s">
        <v>9</v>
      </c>
      <c r="B11" s="27">
        <v>484.797346</v>
      </c>
      <c r="C11" s="27">
        <v>4.9592357749999998</v>
      </c>
      <c r="D11" s="27">
        <v>2.0977629539999998</v>
      </c>
      <c r="E11" s="24"/>
      <c r="F11" s="24"/>
      <c r="G11" s="24"/>
      <c r="H11" s="28">
        <f t="shared" si="1"/>
        <v>491.85434472900005</v>
      </c>
    </row>
    <row r="12" spans="1:8" x14ac:dyDescent="0.2">
      <c r="A12" s="26" t="s">
        <v>10</v>
      </c>
      <c r="B12" s="27">
        <v>3012.2490436022908</v>
      </c>
      <c r="C12" s="29">
        <v>9.3035980259813744</v>
      </c>
      <c r="D12" s="27">
        <v>31.27133476016051</v>
      </c>
      <c r="E12" s="24"/>
      <c r="F12" s="24"/>
      <c r="G12" s="24"/>
      <c r="H12" s="28">
        <f t="shared" si="1"/>
        <v>3052.823976388433</v>
      </c>
    </row>
    <row r="13" spans="1:8" x14ac:dyDescent="0.2">
      <c r="A13" s="26" t="s">
        <v>11</v>
      </c>
      <c r="B13" s="27">
        <v>535.71745099999998</v>
      </c>
      <c r="C13" s="27">
        <v>13.0170528</v>
      </c>
      <c r="D13" s="27">
        <v>3.6288458299999999</v>
      </c>
      <c r="E13" s="24"/>
      <c r="F13" s="24"/>
      <c r="G13" s="24"/>
      <c r="H13" s="28">
        <f t="shared" si="1"/>
        <v>552.36334963000002</v>
      </c>
    </row>
    <row r="14" spans="1:8" x14ac:dyDescent="0.2">
      <c r="A14" s="26" t="s">
        <v>12</v>
      </c>
      <c r="B14" s="27">
        <v>51.042042000000002</v>
      </c>
      <c r="C14" s="27">
        <v>5.1893599999999998E-2</v>
      </c>
      <c r="D14" s="27">
        <v>0.41547815599999999</v>
      </c>
      <c r="E14" s="24"/>
      <c r="F14" s="24"/>
      <c r="G14" s="24"/>
      <c r="H14" s="28">
        <f t="shared" si="1"/>
        <v>51.509413756000001</v>
      </c>
    </row>
    <row r="15" spans="1:8" x14ac:dyDescent="0.2">
      <c r="A15" s="22" t="s">
        <v>13</v>
      </c>
      <c r="B15" s="27">
        <f>SUM(B16:B17)</f>
        <v>0</v>
      </c>
      <c r="C15" s="27">
        <f>SUM(C16:C17)</f>
        <v>0</v>
      </c>
      <c r="D15" s="27">
        <f>SUM(D16:D17)</f>
        <v>0</v>
      </c>
      <c r="E15" s="24"/>
      <c r="F15" s="24"/>
      <c r="G15" s="24"/>
      <c r="H15" s="28">
        <f t="shared" si="1"/>
        <v>0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/>
      <c r="C17" s="31"/>
      <c r="D17" s="31"/>
      <c r="E17" s="32"/>
      <c r="F17" s="32"/>
      <c r="G17" s="32"/>
      <c r="H17" s="33">
        <f t="shared" si="1"/>
        <v>0</v>
      </c>
    </row>
    <row r="18" spans="1:8" x14ac:dyDescent="0.2">
      <c r="A18" s="17" t="s">
        <v>16</v>
      </c>
      <c r="B18" s="34">
        <f t="shared" ref="B18:G18" si="2">SUM(B19:B26)</f>
        <v>316.92110117819999</v>
      </c>
      <c r="C18" s="34">
        <f t="shared" si="2"/>
        <v>0</v>
      </c>
      <c r="D18" s="34">
        <f t="shared" si="2"/>
        <v>13.833411214</v>
      </c>
      <c r="E18" s="34">
        <f t="shared" si="2"/>
        <v>130.758540162825</v>
      </c>
      <c r="F18" s="34">
        <f t="shared" si="2"/>
        <v>5.3637783100000001E-3</v>
      </c>
      <c r="G18" s="35">
        <f t="shared" si="2"/>
        <v>3.6562725924000001</v>
      </c>
      <c r="H18" s="21">
        <f t="shared" si="1"/>
        <v>465.17468892573504</v>
      </c>
    </row>
    <row r="19" spans="1:8" x14ac:dyDescent="0.2">
      <c r="A19" s="22" t="s">
        <v>17</v>
      </c>
      <c r="B19" s="23">
        <v>297.54402299999998</v>
      </c>
      <c r="C19" s="23"/>
      <c r="D19" s="23"/>
      <c r="E19" s="36"/>
      <c r="F19" s="36"/>
      <c r="G19" s="36"/>
      <c r="H19" s="25">
        <f t="shared" si="1"/>
        <v>297.54402299999998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19.377078178200001</v>
      </c>
      <c r="C22" s="27"/>
      <c r="D22" s="27"/>
      <c r="E22" s="24"/>
      <c r="F22" s="24"/>
      <c r="G22" s="24"/>
      <c r="H22" s="28">
        <f t="shared" si="1"/>
        <v>19.377078178200001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130.758540162825</v>
      </c>
      <c r="F24" s="27">
        <v>5.3637783100000001E-3</v>
      </c>
      <c r="G24" s="27"/>
      <c r="H24" s="28">
        <f t="shared" si="1"/>
        <v>130.763903941135</v>
      </c>
    </row>
    <row r="25" spans="1:8" x14ac:dyDescent="0.2">
      <c r="A25" s="22" t="s">
        <v>61</v>
      </c>
      <c r="B25" s="27"/>
      <c r="C25" s="27"/>
      <c r="D25" s="27">
        <v>13.833411214</v>
      </c>
      <c r="E25" s="27"/>
      <c r="F25" s="27"/>
      <c r="G25" s="27">
        <v>3.6562725924000001</v>
      </c>
      <c r="H25" s="28">
        <f t="shared" si="1"/>
        <v>17.489683806399999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1.889608</v>
      </c>
      <c r="C27" s="34">
        <f>SUM(C28:C35)</f>
        <v>157.21986207500001</v>
      </c>
      <c r="D27" s="34">
        <f>SUM(D28:D35)</f>
        <v>68.293211001999993</v>
      </c>
      <c r="E27" s="43"/>
      <c r="F27" s="43"/>
      <c r="G27" s="44"/>
      <c r="H27" s="21">
        <f t="shared" si="1"/>
        <v>227.40268107700001</v>
      </c>
    </row>
    <row r="28" spans="1:8" x14ac:dyDescent="0.2">
      <c r="A28" s="22" t="s">
        <v>20</v>
      </c>
      <c r="B28" s="36"/>
      <c r="C28" s="23">
        <v>115.79763730000001</v>
      </c>
      <c r="D28" s="45"/>
      <c r="E28" s="24"/>
      <c r="F28" s="24"/>
      <c r="G28" s="24"/>
      <c r="H28" s="25">
        <f t="shared" si="1"/>
        <v>115.79763730000001</v>
      </c>
    </row>
    <row r="29" spans="1:8" x14ac:dyDescent="0.2">
      <c r="A29" s="22" t="s">
        <v>21</v>
      </c>
      <c r="B29" s="24"/>
      <c r="C29" s="27">
        <v>41.388500399999998</v>
      </c>
      <c r="D29" s="27">
        <v>10.054642478</v>
      </c>
      <c r="E29" s="24"/>
      <c r="F29" s="24"/>
      <c r="G29" s="24"/>
      <c r="H29" s="28">
        <f t="shared" si="1"/>
        <v>51.443142877999996</v>
      </c>
    </row>
    <row r="30" spans="1:8" x14ac:dyDescent="0.2">
      <c r="A30" s="22" t="s">
        <v>22</v>
      </c>
      <c r="B30" s="24"/>
      <c r="C30" s="27"/>
      <c r="D30" s="46"/>
      <c r="E30" s="24"/>
      <c r="F30" s="24"/>
      <c r="G30" s="24"/>
      <c r="H30" s="28">
        <f t="shared" si="1"/>
        <v>0</v>
      </c>
    </row>
    <row r="31" spans="1:8" x14ac:dyDescent="0.2">
      <c r="A31" s="22" t="s">
        <v>23</v>
      </c>
      <c r="B31" s="47"/>
      <c r="C31" s="27"/>
      <c r="D31" s="27">
        <v>58.22814657</v>
      </c>
      <c r="E31" s="24"/>
      <c r="F31" s="24"/>
      <c r="G31" s="24"/>
      <c r="H31" s="28">
        <f t="shared" si="1"/>
        <v>58.22814657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3.3724375000000001E-2</v>
      </c>
      <c r="D33" s="27">
        <v>1.0421954000000001E-2</v>
      </c>
      <c r="E33" s="24"/>
      <c r="F33" s="24"/>
      <c r="G33" s="24"/>
      <c r="H33" s="28">
        <f t="shared" si="1"/>
        <v>4.4146328999999998E-2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1.889608</v>
      </c>
      <c r="C35" s="31"/>
      <c r="D35" s="31"/>
      <c r="E35" s="32"/>
      <c r="F35" s="32"/>
      <c r="G35" s="32"/>
      <c r="H35" s="33">
        <f t="shared" si="1"/>
        <v>1.889608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0</v>
      </c>
      <c r="C37" s="34">
        <f>SUM(C38:C42)</f>
        <v>279.61885747499991</v>
      </c>
      <c r="D37" s="34">
        <f>SUM(D38:D42)</f>
        <v>19.574524254</v>
      </c>
      <c r="E37" s="43"/>
      <c r="F37" s="43"/>
      <c r="G37" s="44"/>
      <c r="H37" s="52">
        <f t="shared" si="1"/>
        <v>299.1933817289999</v>
      </c>
    </row>
    <row r="38" spans="1:8" x14ac:dyDescent="0.2">
      <c r="A38" s="22" t="s">
        <v>25</v>
      </c>
      <c r="B38" s="23"/>
      <c r="C38" s="23">
        <v>256.40286694999998</v>
      </c>
      <c r="D38" s="23"/>
      <c r="E38" s="24"/>
      <c r="F38" s="24"/>
      <c r="G38" s="24"/>
      <c r="H38" s="25">
        <f t="shared" si="1"/>
        <v>256.40286694999998</v>
      </c>
    </row>
    <row r="39" spans="1:8" x14ac:dyDescent="0.2">
      <c r="A39" s="22" t="s">
        <v>70</v>
      </c>
      <c r="B39" s="23"/>
      <c r="C39" s="23">
        <v>2.6845918499999999</v>
      </c>
      <c r="D39" s="23">
        <v>1.9200199600000001</v>
      </c>
      <c r="E39" s="24"/>
      <c r="F39" s="24"/>
      <c r="G39" s="24"/>
      <c r="H39" s="25">
        <f t="shared" si="1"/>
        <v>4.6046118099999997</v>
      </c>
    </row>
    <row r="40" spans="1:8" x14ac:dyDescent="0.2">
      <c r="A40" s="22" t="s">
        <v>26</v>
      </c>
      <c r="B40" s="27"/>
      <c r="C40" s="27">
        <v>1.3449127999999999</v>
      </c>
      <c r="D40" s="27">
        <v>0.94053359400000003</v>
      </c>
      <c r="E40" s="24"/>
      <c r="F40" s="24"/>
      <c r="G40" s="24"/>
      <c r="H40" s="28">
        <f t="shared" si="1"/>
        <v>2.285446394</v>
      </c>
    </row>
    <row r="41" spans="1:8" x14ac:dyDescent="0.2">
      <c r="A41" s="22" t="s">
        <v>69</v>
      </c>
      <c r="B41" s="24"/>
      <c r="C41" s="27">
        <v>18.533917724999998</v>
      </c>
      <c r="D41" s="27">
        <v>16.713970700000001</v>
      </c>
      <c r="E41" s="24"/>
      <c r="F41" s="24"/>
      <c r="G41" s="24"/>
      <c r="H41" s="28">
        <f t="shared" si="1"/>
        <v>35.247888424999999</v>
      </c>
    </row>
    <row r="42" spans="1:8" ht="13.5" thickBot="1" x14ac:dyDescent="0.25">
      <c r="A42" s="22" t="s">
        <v>71</v>
      </c>
      <c r="B42" s="27"/>
      <c r="C42" s="27">
        <v>0.65256815000000001</v>
      </c>
      <c r="D42" s="27"/>
      <c r="E42" s="24"/>
      <c r="F42" s="24"/>
      <c r="G42" s="24"/>
      <c r="H42" s="28">
        <f t="shared" si="1"/>
        <v>0.65256815000000001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42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9991.2602437460209</v>
      </c>
      <c r="C7" s="15">
        <f t="shared" si="0"/>
        <v>476.75539633782984</v>
      </c>
      <c r="D7" s="15">
        <f t="shared" si="0"/>
        <v>196.63160452381848</v>
      </c>
      <c r="E7" s="15">
        <f t="shared" si="0"/>
        <v>162.27790290362003</v>
      </c>
      <c r="F7" s="15">
        <f t="shared" si="0"/>
        <v>5.4473940600000001E-3</v>
      </c>
      <c r="G7" s="15">
        <f t="shared" si="0"/>
        <v>3.6363995195999999</v>
      </c>
      <c r="H7" s="16">
        <f>SUM(B7:G7)</f>
        <v>10830.566994424949</v>
      </c>
    </row>
    <row r="8" spans="1:8" x14ac:dyDescent="0.2">
      <c r="A8" s="17" t="s">
        <v>6</v>
      </c>
      <c r="B8" s="18">
        <f>SUM(B9,B15)</f>
        <v>9667.7745079344222</v>
      </c>
      <c r="C8" s="18">
        <f>SUM(C9,C15)</f>
        <v>31.794655687829874</v>
      </c>
      <c r="D8" s="18">
        <f>SUM(D9,D15)</f>
        <v>66.427944093818496</v>
      </c>
      <c r="E8" s="19"/>
      <c r="F8" s="19"/>
      <c r="G8" s="20"/>
      <c r="H8" s="21">
        <f t="shared" ref="H8:H43" si="1">SUM(B8:G8)</f>
        <v>9765.9971077160717</v>
      </c>
    </row>
    <row r="9" spans="1:8" x14ac:dyDescent="0.2">
      <c r="A9" s="22" t="s">
        <v>7</v>
      </c>
      <c r="B9" s="23">
        <f>SUM(B10:B14)</f>
        <v>9667.7745079344222</v>
      </c>
      <c r="C9" s="23">
        <f>SUM(C10:C14)</f>
        <v>31.794655687829874</v>
      </c>
      <c r="D9" s="23">
        <f>SUM(D10:D14)</f>
        <v>66.427944093818496</v>
      </c>
      <c r="E9" s="24"/>
      <c r="F9" s="24"/>
      <c r="G9" s="24"/>
      <c r="H9" s="25">
        <f t="shared" si="1"/>
        <v>9765.9971077160717</v>
      </c>
    </row>
    <row r="10" spans="1:8" x14ac:dyDescent="0.2">
      <c r="A10" s="26" t="s">
        <v>8</v>
      </c>
      <c r="B10" s="27">
        <v>4738.1734951137651</v>
      </c>
      <c r="C10" s="27">
        <v>2.3467518536027798</v>
      </c>
      <c r="D10" s="27">
        <v>21.95013786149336</v>
      </c>
      <c r="E10" s="24"/>
      <c r="F10" s="24"/>
      <c r="G10" s="24"/>
      <c r="H10" s="28">
        <f t="shared" si="1"/>
        <v>4762.4703848288609</v>
      </c>
    </row>
    <row r="11" spans="1:8" x14ac:dyDescent="0.2">
      <c r="A11" s="26" t="s">
        <v>9</v>
      </c>
      <c r="B11" s="27">
        <v>511.50669599999998</v>
      </c>
      <c r="C11" s="27">
        <v>5.9511320750000003</v>
      </c>
      <c r="D11" s="27">
        <v>2.2788054039999999</v>
      </c>
      <c r="E11" s="24"/>
      <c r="F11" s="24"/>
      <c r="G11" s="24"/>
      <c r="H11" s="28">
        <f t="shared" si="1"/>
        <v>519.73663347899992</v>
      </c>
    </row>
    <row r="12" spans="1:8" x14ac:dyDescent="0.2">
      <c r="A12" s="26" t="s">
        <v>10</v>
      </c>
      <c r="B12" s="27">
        <v>3812.7741078206568</v>
      </c>
      <c r="C12" s="29">
        <v>10.369894884227095</v>
      </c>
      <c r="D12" s="27">
        <v>38.048267300325129</v>
      </c>
      <c r="E12" s="24"/>
      <c r="F12" s="24"/>
      <c r="G12" s="24"/>
      <c r="H12" s="28">
        <f t="shared" si="1"/>
        <v>3861.1922700052091</v>
      </c>
    </row>
    <row r="13" spans="1:8" x14ac:dyDescent="0.2">
      <c r="A13" s="26" t="s">
        <v>11</v>
      </c>
      <c r="B13" s="27">
        <v>551.48403099999996</v>
      </c>
      <c r="C13" s="27">
        <v>13.072141050000001</v>
      </c>
      <c r="D13" s="27">
        <v>3.7123484100000002</v>
      </c>
      <c r="E13" s="24"/>
      <c r="F13" s="24"/>
      <c r="G13" s="24"/>
      <c r="H13" s="28">
        <f t="shared" si="1"/>
        <v>568.26852045999999</v>
      </c>
    </row>
    <row r="14" spans="1:8" x14ac:dyDescent="0.2">
      <c r="A14" s="26" t="s">
        <v>12</v>
      </c>
      <c r="B14" s="27">
        <v>53.836177999999997</v>
      </c>
      <c r="C14" s="27">
        <v>5.4735825000000002E-2</v>
      </c>
      <c r="D14" s="27">
        <v>0.43838511800000002</v>
      </c>
      <c r="E14" s="24"/>
      <c r="F14" s="24"/>
      <c r="G14" s="24"/>
      <c r="H14" s="28">
        <f t="shared" si="1"/>
        <v>54.329298942999998</v>
      </c>
    </row>
    <row r="15" spans="1:8" x14ac:dyDescent="0.2">
      <c r="A15" s="22" t="s">
        <v>13</v>
      </c>
      <c r="B15" s="27">
        <f>SUM(B16:B17)</f>
        <v>0</v>
      </c>
      <c r="C15" s="27">
        <f>SUM(C16:C17)</f>
        <v>0</v>
      </c>
      <c r="D15" s="27">
        <f>SUM(D16:D17)</f>
        <v>0</v>
      </c>
      <c r="E15" s="24"/>
      <c r="F15" s="24"/>
      <c r="G15" s="24"/>
      <c r="H15" s="28">
        <f t="shared" si="1"/>
        <v>0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/>
      <c r="C17" s="31"/>
      <c r="D17" s="31"/>
      <c r="E17" s="32"/>
      <c r="F17" s="32"/>
      <c r="G17" s="32"/>
      <c r="H17" s="33">
        <f t="shared" si="1"/>
        <v>0</v>
      </c>
    </row>
    <row r="18" spans="1:8" x14ac:dyDescent="0.2">
      <c r="A18" s="17" t="s">
        <v>16</v>
      </c>
      <c r="B18" s="34">
        <f t="shared" ref="B18:G18" si="2">SUM(B19:B26)</f>
        <v>319.68523581159997</v>
      </c>
      <c r="C18" s="34">
        <f t="shared" si="2"/>
        <v>0</v>
      </c>
      <c r="D18" s="34">
        <f t="shared" si="2"/>
        <v>12.157931842</v>
      </c>
      <c r="E18" s="34">
        <f t="shared" si="2"/>
        <v>162.27790290362003</v>
      </c>
      <c r="F18" s="34">
        <f t="shared" si="2"/>
        <v>5.4473940600000001E-3</v>
      </c>
      <c r="G18" s="35">
        <f t="shared" si="2"/>
        <v>3.6363995195999999</v>
      </c>
      <c r="H18" s="21">
        <f t="shared" si="1"/>
        <v>497.76291747087998</v>
      </c>
    </row>
    <row r="19" spans="1:8" x14ac:dyDescent="0.2">
      <c r="A19" s="22" t="s">
        <v>17</v>
      </c>
      <c r="B19" s="23">
        <v>300.55349799999999</v>
      </c>
      <c r="C19" s="23"/>
      <c r="D19" s="23"/>
      <c r="E19" s="36"/>
      <c r="F19" s="36"/>
      <c r="G19" s="36"/>
      <c r="H19" s="25">
        <f t="shared" si="1"/>
        <v>300.55349799999999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19.131737811600001</v>
      </c>
      <c r="C22" s="27"/>
      <c r="D22" s="27"/>
      <c r="E22" s="24"/>
      <c r="F22" s="24"/>
      <c r="G22" s="24"/>
      <c r="H22" s="28">
        <f t="shared" si="1"/>
        <v>19.131737811600001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162.27790290362003</v>
      </c>
      <c r="F24" s="27">
        <v>5.4473940600000001E-3</v>
      </c>
      <c r="G24" s="27"/>
      <c r="H24" s="28">
        <f t="shared" si="1"/>
        <v>162.28335029768004</v>
      </c>
    </row>
    <row r="25" spans="1:8" x14ac:dyDescent="0.2">
      <c r="A25" s="22" t="s">
        <v>61</v>
      </c>
      <c r="B25" s="27"/>
      <c r="C25" s="27"/>
      <c r="D25" s="27">
        <v>12.157931842</v>
      </c>
      <c r="E25" s="27"/>
      <c r="F25" s="27"/>
      <c r="G25" s="27">
        <v>3.6363995195999999</v>
      </c>
      <c r="H25" s="28">
        <f t="shared" si="1"/>
        <v>15.794331361599999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3.8005</v>
      </c>
      <c r="C27" s="34">
        <f>SUM(C28:C35)</f>
        <v>156.77087689999999</v>
      </c>
      <c r="D27" s="34">
        <f>SUM(D28:D35)</f>
        <v>97.815110845999996</v>
      </c>
      <c r="E27" s="43"/>
      <c r="F27" s="43"/>
      <c r="G27" s="44"/>
      <c r="H27" s="21">
        <f t="shared" si="1"/>
        <v>258.386487746</v>
      </c>
    </row>
    <row r="28" spans="1:8" x14ac:dyDescent="0.2">
      <c r="A28" s="22" t="s">
        <v>20</v>
      </c>
      <c r="B28" s="36"/>
      <c r="C28" s="23">
        <v>118.33136345</v>
      </c>
      <c r="D28" s="45"/>
      <c r="E28" s="24"/>
      <c r="F28" s="24"/>
      <c r="G28" s="24"/>
      <c r="H28" s="25">
        <f t="shared" si="1"/>
        <v>118.33136345</v>
      </c>
    </row>
    <row r="29" spans="1:8" x14ac:dyDescent="0.2">
      <c r="A29" s="22" t="s">
        <v>21</v>
      </c>
      <c r="B29" s="24"/>
      <c r="C29" s="27">
        <v>38.172535250000003</v>
      </c>
      <c r="D29" s="27">
        <v>10.006891255999999</v>
      </c>
      <c r="E29" s="24"/>
      <c r="F29" s="24"/>
      <c r="G29" s="24"/>
      <c r="H29" s="28">
        <f t="shared" si="1"/>
        <v>48.179426505999999</v>
      </c>
    </row>
    <row r="30" spans="1:8" x14ac:dyDescent="0.2">
      <c r="A30" s="22" t="s">
        <v>22</v>
      </c>
      <c r="B30" s="24"/>
      <c r="C30" s="27">
        <v>0.233253825</v>
      </c>
      <c r="D30" s="46"/>
      <c r="E30" s="24"/>
      <c r="F30" s="24"/>
      <c r="G30" s="24"/>
      <c r="H30" s="28">
        <f t="shared" si="1"/>
        <v>0.233253825</v>
      </c>
    </row>
    <row r="31" spans="1:8" x14ac:dyDescent="0.2">
      <c r="A31" s="22" t="s">
        <v>23</v>
      </c>
      <c r="B31" s="47"/>
      <c r="C31" s="27"/>
      <c r="D31" s="27">
        <v>87.797797635999999</v>
      </c>
      <c r="E31" s="24"/>
      <c r="F31" s="24"/>
      <c r="G31" s="24"/>
      <c r="H31" s="28">
        <f t="shared" si="1"/>
        <v>87.797797635999999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3.3724375000000001E-2</v>
      </c>
      <c r="D33" s="27">
        <v>1.0421954000000001E-2</v>
      </c>
      <c r="E33" s="24"/>
      <c r="F33" s="24"/>
      <c r="G33" s="24"/>
      <c r="H33" s="28">
        <f t="shared" si="1"/>
        <v>4.4146328999999998E-2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3.8005</v>
      </c>
      <c r="C35" s="31"/>
      <c r="D35" s="31"/>
      <c r="E35" s="32"/>
      <c r="F35" s="32"/>
      <c r="G35" s="32"/>
      <c r="H35" s="33">
        <f t="shared" si="1"/>
        <v>3.8005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0</v>
      </c>
      <c r="C37" s="34">
        <f>SUM(C38:C42)</f>
        <v>288.18986374999997</v>
      </c>
      <c r="D37" s="34">
        <f>SUM(D38:D42)</f>
        <v>20.230617742</v>
      </c>
      <c r="E37" s="43"/>
      <c r="F37" s="43"/>
      <c r="G37" s="44"/>
      <c r="H37" s="52">
        <f t="shared" si="1"/>
        <v>308.42048149199996</v>
      </c>
    </row>
    <row r="38" spans="1:8" x14ac:dyDescent="0.2">
      <c r="A38" s="22" t="s">
        <v>25</v>
      </c>
      <c r="B38" s="23"/>
      <c r="C38" s="23">
        <v>265.50612647499997</v>
      </c>
      <c r="D38" s="23"/>
      <c r="E38" s="24"/>
      <c r="F38" s="24"/>
      <c r="G38" s="24"/>
      <c r="H38" s="25">
        <f t="shared" si="1"/>
        <v>265.50612647499997</v>
      </c>
    </row>
    <row r="39" spans="1:8" x14ac:dyDescent="0.2">
      <c r="A39" s="22" t="s">
        <v>70</v>
      </c>
      <c r="B39" s="23"/>
      <c r="C39" s="23">
        <v>2.6996978500000002</v>
      </c>
      <c r="D39" s="23">
        <v>1.93082395</v>
      </c>
      <c r="E39" s="24"/>
      <c r="F39" s="24"/>
      <c r="G39" s="24"/>
      <c r="H39" s="25">
        <f t="shared" si="1"/>
        <v>4.6305218000000004</v>
      </c>
    </row>
    <row r="40" spans="1:8" x14ac:dyDescent="0.2">
      <c r="A40" s="22" t="s">
        <v>26</v>
      </c>
      <c r="B40" s="27"/>
      <c r="C40" s="27">
        <v>1.3450991999999999</v>
      </c>
      <c r="D40" s="27">
        <v>0.94066799199999995</v>
      </c>
      <c r="E40" s="24"/>
      <c r="F40" s="24"/>
      <c r="G40" s="24"/>
      <c r="H40" s="28">
        <f t="shared" si="1"/>
        <v>2.2857671919999998</v>
      </c>
    </row>
    <row r="41" spans="1:8" x14ac:dyDescent="0.2">
      <c r="A41" s="22" t="s">
        <v>69</v>
      </c>
      <c r="B41" s="24"/>
      <c r="C41" s="27">
        <v>17.986372074999998</v>
      </c>
      <c r="D41" s="27">
        <v>17.359125800000001</v>
      </c>
      <c r="E41" s="24"/>
      <c r="F41" s="24"/>
      <c r="G41" s="24"/>
      <c r="H41" s="28">
        <f t="shared" si="1"/>
        <v>35.345497875</v>
      </c>
    </row>
    <row r="42" spans="1:8" ht="13.5" thickBot="1" x14ac:dyDescent="0.25">
      <c r="A42" s="22" t="s">
        <v>71</v>
      </c>
      <c r="B42" s="27"/>
      <c r="C42" s="27">
        <v>0.65256815000000001</v>
      </c>
      <c r="D42" s="27"/>
      <c r="E42" s="24"/>
      <c r="F42" s="24"/>
      <c r="G42" s="24"/>
      <c r="H42" s="28">
        <f t="shared" si="1"/>
        <v>0.65256815000000001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41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9773.7710127756327</v>
      </c>
      <c r="C7" s="15">
        <f t="shared" si="0"/>
        <v>483.42473178112266</v>
      </c>
      <c r="D7" s="15">
        <f t="shared" si="0"/>
        <v>168.74712998251564</v>
      </c>
      <c r="E7" s="15">
        <f t="shared" si="0"/>
        <v>196.66834334850998</v>
      </c>
      <c r="F7" s="15">
        <f t="shared" si="0"/>
        <v>5.5612046700000001E-3</v>
      </c>
      <c r="G7" s="15">
        <f t="shared" si="0"/>
        <v>4.1341752755999996</v>
      </c>
      <c r="H7" s="16">
        <f>SUM(B7:G7)</f>
        <v>10626.750954368052</v>
      </c>
    </row>
    <row r="8" spans="1:8" x14ac:dyDescent="0.2">
      <c r="A8" s="17" t="s">
        <v>6</v>
      </c>
      <c r="B8" s="18">
        <f>SUM(B9,B15)</f>
        <v>9457.1382024520335</v>
      </c>
      <c r="C8" s="18">
        <f>SUM(C9,C15)</f>
        <v>31.67455605612275</v>
      </c>
      <c r="D8" s="18">
        <f>SUM(D9,D15)</f>
        <v>62.926563228515654</v>
      </c>
      <c r="E8" s="19"/>
      <c r="F8" s="19"/>
      <c r="G8" s="20"/>
      <c r="H8" s="21">
        <f t="shared" ref="H8:H43" si="1">SUM(B8:G8)</f>
        <v>9551.7393217366716</v>
      </c>
    </row>
    <row r="9" spans="1:8" x14ac:dyDescent="0.2">
      <c r="A9" s="22" t="s">
        <v>7</v>
      </c>
      <c r="B9" s="23">
        <f>SUM(B10:B14)</f>
        <v>9457.1382024520335</v>
      </c>
      <c r="C9" s="23">
        <f>SUM(C10:C14)</f>
        <v>31.67455605612275</v>
      </c>
      <c r="D9" s="23">
        <f>SUM(D10:D14)</f>
        <v>62.926563228515654</v>
      </c>
      <c r="E9" s="24"/>
      <c r="F9" s="24"/>
      <c r="G9" s="24"/>
      <c r="H9" s="25">
        <f t="shared" si="1"/>
        <v>9551.7393217366716</v>
      </c>
    </row>
    <row r="10" spans="1:8" x14ac:dyDescent="0.2">
      <c r="A10" s="26" t="s">
        <v>8</v>
      </c>
      <c r="B10" s="27">
        <v>4860.8419386392716</v>
      </c>
      <c r="C10" s="27">
        <v>2.3167288538542565</v>
      </c>
      <c r="D10" s="27">
        <v>23.345316085739078</v>
      </c>
      <c r="E10" s="24"/>
      <c r="F10" s="24"/>
      <c r="G10" s="24"/>
      <c r="H10" s="28">
        <f t="shared" si="1"/>
        <v>4886.5039835788648</v>
      </c>
    </row>
    <row r="11" spans="1:8" x14ac:dyDescent="0.2">
      <c r="A11" s="26" t="s">
        <v>9</v>
      </c>
      <c r="B11" s="27">
        <v>530.25017100000002</v>
      </c>
      <c r="C11" s="27">
        <v>7.3241585750000002</v>
      </c>
      <c r="D11" s="27">
        <v>2.2978428360000001</v>
      </c>
      <c r="E11" s="24"/>
      <c r="F11" s="24"/>
      <c r="G11" s="24"/>
      <c r="H11" s="28">
        <f t="shared" si="1"/>
        <v>539.87217241099995</v>
      </c>
    </row>
    <row r="12" spans="1:8" x14ac:dyDescent="0.2">
      <c r="A12" s="26" t="s">
        <v>10</v>
      </c>
      <c r="B12" s="27">
        <v>3437.7158258127638</v>
      </c>
      <c r="C12" s="29">
        <v>8.6468346772684956</v>
      </c>
      <c r="D12" s="27">
        <v>32.999032082776573</v>
      </c>
      <c r="E12" s="24"/>
      <c r="F12" s="24"/>
      <c r="G12" s="24"/>
      <c r="H12" s="28">
        <f t="shared" si="1"/>
        <v>3479.3616925728088</v>
      </c>
    </row>
    <row r="13" spans="1:8" x14ac:dyDescent="0.2">
      <c r="A13" s="26" t="s">
        <v>11</v>
      </c>
      <c r="B13" s="27">
        <v>570.16039799999999</v>
      </c>
      <c r="C13" s="27">
        <v>13.329336225</v>
      </c>
      <c r="D13" s="27">
        <v>3.8110570359999998</v>
      </c>
      <c r="E13" s="24"/>
      <c r="F13" s="24"/>
      <c r="G13" s="24"/>
      <c r="H13" s="28">
        <f t="shared" si="1"/>
        <v>587.30079126099997</v>
      </c>
    </row>
    <row r="14" spans="1:8" x14ac:dyDescent="0.2">
      <c r="A14" s="26" t="s">
        <v>12</v>
      </c>
      <c r="B14" s="27">
        <v>58.169868999999998</v>
      </c>
      <c r="C14" s="27">
        <v>5.7497725E-2</v>
      </c>
      <c r="D14" s="27">
        <v>0.473315188</v>
      </c>
      <c r="E14" s="24"/>
      <c r="F14" s="24"/>
      <c r="G14" s="24"/>
      <c r="H14" s="28">
        <f t="shared" si="1"/>
        <v>58.700681912999997</v>
      </c>
    </row>
    <row r="15" spans="1:8" x14ac:dyDescent="0.2">
      <c r="A15" s="22" t="s">
        <v>13</v>
      </c>
      <c r="B15" s="27">
        <f>SUM(B16:B17)</f>
        <v>0</v>
      </c>
      <c r="C15" s="27">
        <f>SUM(C16:C17)</f>
        <v>0</v>
      </c>
      <c r="D15" s="27">
        <f>SUM(D16:D17)</f>
        <v>0</v>
      </c>
      <c r="E15" s="24"/>
      <c r="F15" s="24"/>
      <c r="G15" s="24"/>
      <c r="H15" s="28">
        <f t="shared" si="1"/>
        <v>0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/>
      <c r="C17" s="31"/>
      <c r="D17" s="31"/>
      <c r="E17" s="32"/>
      <c r="F17" s="32"/>
      <c r="G17" s="32"/>
      <c r="H17" s="33">
        <f t="shared" si="1"/>
        <v>0</v>
      </c>
    </row>
    <row r="18" spans="1:8" x14ac:dyDescent="0.2">
      <c r="A18" s="17" t="s">
        <v>16</v>
      </c>
      <c r="B18" s="34">
        <f t="shared" ref="B18:G18" si="2">SUM(B19:B26)</f>
        <v>314.3556513236</v>
      </c>
      <c r="C18" s="34">
        <f t="shared" si="2"/>
        <v>0</v>
      </c>
      <c r="D18" s="34">
        <f t="shared" si="2"/>
        <v>10.607994506000001</v>
      </c>
      <c r="E18" s="34">
        <f t="shared" si="2"/>
        <v>196.66834334850998</v>
      </c>
      <c r="F18" s="34">
        <f t="shared" si="2"/>
        <v>5.5612046700000001E-3</v>
      </c>
      <c r="G18" s="35">
        <f t="shared" si="2"/>
        <v>4.1341752755999996</v>
      </c>
      <c r="H18" s="21">
        <f t="shared" si="1"/>
        <v>525.77172565837998</v>
      </c>
    </row>
    <row r="19" spans="1:8" x14ac:dyDescent="0.2">
      <c r="A19" s="22" t="s">
        <v>17</v>
      </c>
      <c r="B19" s="23">
        <v>296.08475299999998</v>
      </c>
      <c r="C19" s="23"/>
      <c r="D19" s="23"/>
      <c r="E19" s="36"/>
      <c r="F19" s="36"/>
      <c r="G19" s="36"/>
      <c r="H19" s="25">
        <f t="shared" si="1"/>
        <v>296.08475299999998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18.270898323600001</v>
      </c>
      <c r="C22" s="27"/>
      <c r="D22" s="27"/>
      <c r="E22" s="24"/>
      <c r="F22" s="24"/>
      <c r="G22" s="24"/>
      <c r="H22" s="28">
        <f t="shared" si="1"/>
        <v>18.270898323600001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196.66834334850998</v>
      </c>
      <c r="F24" s="27">
        <v>5.5612046700000001E-3</v>
      </c>
      <c r="G24" s="27"/>
      <c r="H24" s="28">
        <f t="shared" si="1"/>
        <v>196.67390455317997</v>
      </c>
    </row>
    <row r="25" spans="1:8" x14ac:dyDescent="0.2">
      <c r="A25" s="22" t="s">
        <v>61</v>
      </c>
      <c r="B25" s="27"/>
      <c r="C25" s="27"/>
      <c r="D25" s="27">
        <v>10.607994506000001</v>
      </c>
      <c r="E25" s="27"/>
      <c r="F25" s="27"/>
      <c r="G25" s="27">
        <v>4.1341752755999996</v>
      </c>
      <c r="H25" s="28">
        <f t="shared" si="1"/>
        <v>14.742169781600001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2.2771590000000002</v>
      </c>
      <c r="C27" s="34">
        <f>SUM(C28:C35)</f>
        <v>154.46644289999998</v>
      </c>
      <c r="D27" s="34">
        <f>SUM(D28:D35)</f>
        <v>76.516561827999993</v>
      </c>
      <c r="E27" s="43"/>
      <c r="F27" s="43"/>
      <c r="G27" s="44"/>
      <c r="H27" s="21">
        <f t="shared" si="1"/>
        <v>233.26016372799998</v>
      </c>
    </row>
    <row r="28" spans="1:8" x14ac:dyDescent="0.2">
      <c r="A28" s="22" t="s">
        <v>20</v>
      </c>
      <c r="B28" s="36"/>
      <c r="C28" s="23">
        <v>118.42546249999999</v>
      </c>
      <c r="D28" s="45"/>
      <c r="E28" s="24"/>
      <c r="F28" s="24"/>
      <c r="G28" s="24"/>
      <c r="H28" s="25">
        <f t="shared" si="1"/>
        <v>118.42546249999999</v>
      </c>
    </row>
    <row r="29" spans="1:8" x14ac:dyDescent="0.2">
      <c r="A29" s="22" t="s">
        <v>21</v>
      </c>
      <c r="B29" s="24"/>
      <c r="C29" s="27">
        <v>35.869464950000001</v>
      </c>
      <c r="D29" s="27">
        <v>9.1888010940000004</v>
      </c>
      <c r="E29" s="24"/>
      <c r="F29" s="24"/>
      <c r="G29" s="24"/>
      <c r="H29" s="28">
        <f t="shared" si="1"/>
        <v>45.058266044</v>
      </c>
    </row>
    <row r="30" spans="1:8" x14ac:dyDescent="0.2">
      <c r="A30" s="22" t="s">
        <v>22</v>
      </c>
      <c r="B30" s="24"/>
      <c r="C30" s="27">
        <v>0.158811125</v>
      </c>
      <c r="D30" s="46"/>
      <c r="E30" s="24"/>
      <c r="F30" s="24"/>
      <c r="G30" s="24"/>
      <c r="H30" s="28">
        <f t="shared" si="1"/>
        <v>0.158811125</v>
      </c>
    </row>
    <row r="31" spans="1:8" x14ac:dyDescent="0.2">
      <c r="A31" s="22" t="s">
        <v>23</v>
      </c>
      <c r="B31" s="47"/>
      <c r="C31" s="27"/>
      <c r="D31" s="27">
        <v>67.323834583999997</v>
      </c>
      <c r="E31" s="24"/>
      <c r="F31" s="24"/>
      <c r="G31" s="24"/>
      <c r="H31" s="28">
        <f t="shared" si="1"/>
        <v>67.323834583999997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1.2704325000000001E-2</v>
      </c>
      <c r="D33" s="27">
        <v>3.9261499999999998E-3</v>
      </c>
      <c r="E33" s="24"/>
      <c r="F33" s="24"/>
      <c r="G33" s="24"/>
      <c r="H33" s="28">
        <f t="shared" si="1"/>
        <v>1.6630474999999999E-2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2.2771590000000002</v>
      </c>
      <c r="C35" s="31"/>
      <c r="D35" s="31"/>
      <c r="E35" s="32"/>
      <c r="F35" s="32"/>
      <c r="G35" s="32"/>
      <c r="H35" s="33">
        <f t="shared" si="1"/>
        <v>2.2771590000000002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0</v>
      </c>
      <c r="C37" s="34">
        <f>SUM(C38:C42)</f>
        <v>297.28373282499996</v>
      </c>
      <c r="D37" s="34">
        <f>SUM(D38:D42)</f>
        <v>18.69601042</v>
      </c>
      <c r="E37" s="43"/>
      <c r="F37" s="43"/>
      <c r="G37" s="44"/>
      <c r="H37" s="52">
        <f t="shared" si="1"/>
        <v>315.97974324499995</v>
      </c>
    </row>
    <row r="38" spans="1:8" x14ac:dyDescent="0.2">
      <c r="A38" s="22" t="s">
        <v>25</v>
      </c>
      <c r="B38" s="23"/>
      <c r="C38" s="23">
        <v>274.654375625</v>
      </c>
      <c r="D38" s="23"/>
      <c r="E38" s="24"/>
      <c r="F38" s="24"/>
      <c r="G38" s="24"/>
      <c r="H38" s="25">
        <f t="shared" si="1"/>
        <v>274.654375625</v>
      </c>
    </row>
    <row r="39" spans="1:8" x14ac:dyDescent="0.2">
      <c r="A39" s="22" t="s">
        <v>70</v>
      </c>
      <c r="B39" s="23"/>
      <c r="C39" s="23">
        <v>2.666604075</v>
      </c>
      <c r="D39" s="23">
        <v>1.9071553000000001</v>
      </c>
      <c r="E39" s="24"/>
      <c r="F39" s="24"/>
      <c r="G39" s="24"/>
      <c r="H39" s="25">
        <f t="shared" si="1"/>
        <v>4.5737593749999998</v>
      </c>
    </row>
    <row r="40" spans="1:8" x14ac:dyDescent="0.2">
      <c r="A40" s="22" t="s">
        <v>26</v>
      </c>
      <c r="B40" s="27"/>
      <c r="C40" s="27">
        <v>1.47003635</v>
      </c>
      <c r="D40" s="27">
        <v>1.0378803599999999</v>
      </c>
      <c r="E40" s="24"/>
      <c r="F40" s="24"/>
      <c r="G40" s="24"/>
      <c r="H40" s="28">
        <f t="shared" si="1"/>
        <v>2.5079167099999999</v>
      </c>
    </row>
    <row r="41" spans="1:8" x14ac:dyDescent="0.2">
      <c r="A41" s="22" t="s">
        <v>69</v>
      </c>
      <c r="B41" s="24"/>
      <c r="C41" s="27">
        <v>17.715154275</v>
      </c>
      <c r="D41" s="27">
        <v>15.75097476</v>
      </c>
      <c r="E41" s="24"/>
      <c r="F41" s="24"/>
      <c r="G41" s="24"/>
      <c r="H41" s="28">
        <f t="shared" si="1"/>
        <v>33.466129035000002</v>
      </c>
    </row>
    <row r="42" spans="1:8" ht="13.5" thickBot="1" x14ac:dyDescent="0.25">
      <c r="A42" s="22" t="s">
        <v>71</v>
      </c>
      <c r="B42" s="27"/>
      <c r="C42" s="27">
        <v>0.77756250000000005</v>
      </c>
      <c r="D42" s="27"/>
      <c r="E42" s="24"/>
      <c r="F42" s="24"/>
      <c r="G42" s="24"/>
      <c r="H42" s="28">
        <f t="shared" si="1"/>
        <v>0.77756250000000005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40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9923.9953598711163</v>
      </c>
      <c r="C7" s="15">
        <f t="shared" si="0"/>
        <v>480.59158300646317</v>
      </c>
      <c r="D7" s="15">
        <f t="shared" si="0"/>
        <v>157.62158004556318</v>
      </c>
      <c r="E7" s="15">
        <f t="shared" si="0"/>
        <v>230.24594159879504</v>
      </c>
      <c r="F7" s="15">
        <f t="shared" si="0"/>
        <v>8.7465528399999996E-3</v>
      </c>
      <c r="G7" s="15">
        <f t="shared" si="0"/>
        <v>4.4212045896000003</v>
      </c>
      <c r="H7" s="16">
        <f>SUM(B7:G7)</f>
        <v>10796.884415664375</v>
      </c>
    </row>
    <row r="8" spans="1:8" x14ac:dyDescent="0.2">
      <c r="A8" s="17" t="s">
        <v>6</v>
      </c>
      <c r="B8" s="18">
        <f>SUM(B9,B15)</f>
        <v>9594.7383039633169</v>
      </c>
      <c r="C8" s="18">
        <f>SUM(C9,C15)</f>
        <v>34.155411331463185</v>
      </c>
      <c r="D8" s="18">
        <f>SUM(D9,D15)</f>
        <v>60.250646841563189</v>
      </c>
      <c r="E8" s="19"/>
      <c r="F8" s="19"/>
      <c r="G8" s="20"/>
      <c r="H8" s="21">
        <f t="shared" ref="H8:H43" si="1">SUM(B8:G8)</f>
        <v>9689.1443621363433</v>
      </c>
    </row>
    <row r="9" spans="1:8" x14ac:dyDescent="0.2">
      <c r="A9" s="22" t="s">
        <v>7</v>
      </c>
      <c r="B9" s="23">
        <f>SUM(B10:B14)</f>
        <v>9594.7383039633169</v>
      </c>
      <c r="C9" s="23">
        <f>SUM(C10:C14)</f>
        <v>34.155411331463185</v>
      </c>
      <c r="D9" s="23">
        <f>SUM(D10:D14)</f>
        <v>60.250646841563189</v>
      </c>
      <c r="E9" s="24"/>
      <c r="F9" s="24"/>
      <c r="G9" s="24"/>
      <c r="H9" s="25">
        <f t="shared" si="1"/>
        <v>9689.1443621363433</v>
      </c>
    </row>
    <row r="10" spans="1:8" x14ac:dyDescent="0.2">
      <c r="A10" s="26" t="s">
        <v>8</v>
      </c>
      <c r="B10" s="27">
        <v>4974.455493249201</v>
      </c>
      <c r="C10" s="27">
        <v>2.6270839409979616</v>
      </c>
      <c r="D10" s="27">
        <v>22.220107627636079</v>
      </c>
      <c r="E10" s="24"/>
      <c r="F10" s="24"/>
      <c r="G10" s="24"/>
      <c r="H10" s="28">
        <f t="shared" si="1"/>
        <v>4999.3026848178351</v>
      </c>
    </row>
    <row r="11" spans="1:8" x14ac:dyDescent="0.2">
      <c r="A11" s="26" t="s">
        <v>9</v>
      </c>
      <c r="B11" s="27">
        <v>610.20734400000003</v>
      </c>
      <c r="C11" s="27">
        <v>10.1217732</v>
      </c>
      <c r="D11" s="27">
        <v>2.5632997460000002</v>
      </c>
      <c r="E11" s="24"/>
      <c r="F11" s="24"/>
      <c r="G11" s="24"/>
      <c r="H11" s="28">
        <f t="shared" si="1"/>
        <v>622.89241694600003</v>
      </c>
    </row>
    <row r="12" spans="1:8" x14ac:dyDescent="0.2">
      <c r="A12" s="26" t="s">
        <v>10</v>
      </c>
      <c r="B12" s="27">
        <v>3360.4309007141151</v>
      </c>
      <c r="C12" s="29">
        <v>7.9433511654652209</v>
      </c>
      <c r="D12" s="27">
        <v>31.051047539927115</v>
      </c>
      <c r="E12" s="24"/>
      <c r="F12" s="24"/>
      <c r="G12" s="24"/>
      <c r="H12" s="28">
        <f t="shared" si="1"/>
        <v>3399.4252994195072</v>
      </c>
    </row>
    <row r="13" spans="1:8" x14ac:dyDescent="0.2">
      <c r="A13" s="26" t="s">
        <v>11</v>
      </c>
      <c r="B13" s="27">
        <v>586.95622600000002</v>
      </c>
      <c r="C13" s="27">
        <v>13.4002351</v>
      </c>
      <c r="D13" s="27">
        <v>3.906262076</v>
      </c>
      <c r="E13" s="24"/>
      <c r="F13" s="24"/>
      <c r="G13" s="24"/>
      <c r="H13" s="28">
        <f t="shared" si="1"/>
        <v>604.26272317600001</v>
      </c>
    </row>
    <row r="14" spans="1:8" x14ac:dyDescent="0.2">
      <c r="A14" s="26" t="s">
        <v>12</v>
      </c>
      <c r="B14" s="27">
        <v>62.688339999999997</v>
      </c>
      <c r="C14" s="27">
        <v>6.2967924999999994E-2</v>
      </c>
      <c r="D14" s="27">
        <v>0.50992985199999996</v>
      </c>
      <c r="E14" s="24"/>
      <c r="F14" s="24"/>
      <c r="G14" s="24"/>
      <c r="H14" s="28">
        <f t="shared" si="1"/>
        <v>63.261237776999998</v>
      </c>
    </row>
    <row r="15" spans="1:8" x14ac:dyDescent="0.2">
      <c r="A15" s="22" t="s">
        <v>13</v>
      </c>
      <c r="B15" s="27">
        <f>SUM(B16:B17)</f>
        <v>0</v>
      </c>
      <c r="C15" s="27">
        <f>SUM(C16:C17)</f>
        <v>0</v>
      </c>
      <c r="D15" s="27">
        <f>SUM(D16:D17)</f>
        <v>0</v>
      </c>
      <c r="E15" s="24"/>
      <c r="F15" s="24"/>
      <c r="G15" s="24"/>
      <c r="H15" s="28">
        <f t="shared" si="1"/>
        <v>0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/>
      <c r="C17" s="31"/>
      <c r="D17" s="31"/>
      <c r="E17" s="32"/>
      <c r="F17" s="32"/>
      <c r="G17" s="32"/>
      <c r="H17" s="33">
        <f t="shared" si="1"/>
        <v>0</v>
      </c>
    </row>
    <row r="18" spans="1:8" x14ac:dyDescent="0.2">
      <c r="A18" s="17" t="s">
        <v>16</v>
      </c>
      <c r="B18" s="34">
        <f t="shared" ref="B18:G18" si="2">SUM(B19:B26)</f>
        <v>328.00818990780004</v>
      </c>
      <c r="C18" s="34">
        <f t="shared" si="2"/>
        <v>0</v>
      </c>
      <c r="D18" s="34">
        <f t="shared" si="2"/>
        <v>13.918329890000001</v>
      </c>
      <c r="E18" s="34">
        <f t="shared" si="2"/>
        <v>230.24594159879504</v>
      </c>
      <c r="F18" s="34">
        <f t="shared" si="2"/>
        <v>8.7465528399999996E-3</v>
      </c>
      <c r="G18" s="35">
        <f t="shared" si="2"/>
        <v>4.4212045896000003</v>
      </c>
      <c r="H18" s="21">
        <f t="shared" si="1"/>
        <v>576.60241253903507</v>
      </c>
    </row>
    <row r="19" spans="1:8" x14ac:dyDescent="0.2">
      <c r="A19" s="22" t="s">
        <v>17</v>
      </c>
      <c r="B19" s="23">
        <v>308.82769000000002</v>
      </c>
      <c r="C19" s="23"/>
      <c r="D19" s="23"/>
      <c r="E19" s="36"/>
      <c r="F19" s="36"/>
      <c r="G19" s="36"/>
      <c r="H19" s="25">
        <f t="shared" si="1"/>
        <v>308.82769000000002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19.180499907800002</v>
      </c>
      <c r="C22" s="27"/>
      <c r="D22" s="27"/>
      <c r="E22" s="24"/>
      <c r="F22" s="24"/>
      <c r="G22" s="24"/>
      <c r="H22" s="28">
        <f t="shared" si="1"/>
        <v>19.180499907800002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230.24594159879504</v>
      </c>
      <c r="F24" s="27">
        <v>8.7465528399999996E-3</v>
      </c>
      <c r="G24" s="27"/>
      <c r="H24" s="28">
        <f t="shared" si="1"/>
        <v>230.25468815163504</v>
      </c>
    </row>
    <row r="25" spans="1:8" x14ac:dyDescent="0.2">
      <c r="A25" s="22" t="s">
        <v>61</v>
      </c>
      <c r="B25" s="27"/>
      <c r="C25" s="27"/>
      <c r="D25" s="27">
        <v>13.918329890000001</v>
      </c>
      <c r="E25" s="27"/>
      <c r="F25" s="27"/>
      <c r="G25" s="27">
        <v>4.4212045896000003</v>
      </c>
      <c r="H25" s="28">
        <f t="shared" si="1"/>
        <v>18.339534479600001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1.248866</v>
      </c>
      <c r="C27" s="34">
        <f>SUM(C28:C35)</f>
        <v>141.37273247499999</v>
      </c>
      <c r="D27" s="34">
        <f>SUM(D28:D35)</f>
        <v>64.641989842000001</v>
      </c>
      <c r="E27" s="43"/>
      <c r="F27" s="43"/>
      <c r="G27" s="44"/>
      <c r="H27" s="21">
        <f t="shared" si="1"/>
        <v>207.26358831699997</v>
      </c>
    </row>
    <row r="28" spans="1:8" x14ac:dyDescent="0.2">
      <c r="A28" s="22" t="s">
        <v>20</v>
      </c>
      <c r="B28" s="36"/>
      <c r="C28" s="23">
        <v>111.60631037500001</v>
      </c>
      <c r="D28" s="45"/>
      <c r="E28" s="24"/>
      <c r="F28" s="24"/>
      <c r="G28" s="24"/>
      <c r="H28" s="25">
        <f t="shared" si="1"/>
        <v>111.60631037500001</v>
      </c>
    </row>
    <row r="29" spans="1:8" x14ac:dyDescent="0.2">
      <c r="A29" s="22" t="s">
        <v>21</v>
      </c>
      <c r="B29" s="24"/>
      <c r="C29" s="27">
        <v>29.400158900000001</v>
      </c>
      <c r="D29" s="27">
        <v>8.4496100080000005</v>
      </c>
      <c r="E29" s="24"/>
      <c r="F29" s="24"/>
      <c r="G29" s="24"/>
      <c r="H29" s="28">
        <f t="shared" si="1"/>
        <v>37.849768908000001</v>
      </c>
    </row>
    <row r="30" spans="1:8" x14ac:dyDescent="0.2">
      <c r="A30" s="22" t="s">
        <v>22</v>
      </c>
      <c r="B30" s="24"/>
      <c r="C30" s="27">
        <v>0.352362175</v>
      </c>
      <c r="D30" s="46"/>
      <c r="E30" s="24"/>
      <c r="F30" s="24"/>
      <c r="G30" s="24"/>
      <c r="H30" s="28">
        <f t="shared" si="1"/>
        <v>0.352362175</v>
      </c>
    </row>
    <row r="31" spans="1:8" x14ac:dyDescent="0.2">
      <c r="A31" s="22" t="s">
        <v>23</v>
      </c>
      <c r="B31" s="47"/>
      <c r="C31" s="27"/>
      <c r="D31" s="27">
        <v>56.188083865999999</v>
      </c>
      <c r="E31" s="24"/>
      <c r="F31" s="24"/>
      <c r="G31" s="24"/>
      <c r="H31" s="28">
        <f t="shared" si="1"/>
        <v>56.188083865999999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1.3901024999999999E-2</v>
      </c>
      <c r="D33" s="27">
        <v>4.2959679999999998E-3</v>
      </c>
      <c r="E33" s="24"/>
      <c r="F33" s="24"/>
      <c r="G33" s="24"/>
      <c r="H33" s="28">
        <f t="shared" si="1"/>
        <v>1.8196992999999998E-2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1.248866</v>
      </c>
      <c r="C35" s="31"/>
      <c r="D35" s="31"/>
      <c r="E35" s="32"/>
      <c r="F35" s="32"/>
      <c r="G35" s="32"/>
      <c r="H35" s="33">
        <f t="shared" si="1"/>
        <v>1.248866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0</v>
      </c>
      <c r="C37" s="34">
        <f>SUM(C38:C42)</f>
        <v>305.0634392</v>
      </c>
      <c r="D37" s="34">
        <f>SUM(D38:D42)</f>
        <v>18.810613472</v>
      </c>
      <c r="E37" s="43"/>
      <c r="F37" s="43"/>
      <c r="G37" s="44"/>
      <c r="H37" s="52">
        <f t="shared" si="1"/>
        <v>323.874052672</v>
      </c>
    </row>
    <row r="38" spans="1:8" x14ac:dyDescent="0.2">
      <c r="A38" s="22" t="s">
        <v>25</v>
      </c>
      <c r="B38" s="23"/>
      <c r="C38" s="23">
        <v>282.66377315</v>
      </c>
      <c r="D38" s="23"/>
      <c r="E38" s="24"/>
      <c r="F38" s="24"/>
      <c r="G38" s="24"/>
      <c r="H38" s="25">
        <f t="shared" si="1"/>
        <v>282.66377315</v>
      </c>
    </row>
    <row r="39" spans="1:8" x14ac:dyDescent="0.2">
      <c r="A39" s="22" t="s">
        <v>70</v>
      </c>
      <c r="B39" s="23"/>
      <c r="C39" s="23">
        <v>2.613616875</v>
      </c>
      <c r="D39" s="23">
        <v>1.869258938</v>
      </c>
      <c r="E39" s="24"/>
      <c r="F39" s="24"/>
      <c r="G39" s="24"/>
      <c r="H39" s="25">
        <f t="shared" si="1"/>
        <v>4.4828758129999997</v>
      </c>
    </row>
    <row r="40" spans="1:8" x14ac:dyDescent="0.2">
      <c r="A40" s="22" t="s">
        <v>26</v>
      </c>
      <c r="B40" s="27"/>
      <c r="C40" s="27">
        <v>1.4634908</v>
      </c>
      <c r="D40" s="27">
        <v>1.043796554</v>
      </c>
      <c r="E40" s="24"/>
      <c r="F40" s="24"/>
      <c r="G40" s="24"/>
      <c r="H40" s="28">
        <f t="shared" si="1"/>
        <v>2.5072873539999998</v>
      </c>
    </row>
    <row r="41" spans="1:8" x14ac:dyDescent="0.2">
      <c r="A41" s="22" t="s">
        <v>69</v>
      </c>
      <c r="B41" s="24"/>
      <c r="C41" s="27">
        <v>17.504808400000002</v>
      </c>
      <c r="D41" s="27">
        <v>15.89755798</v>
      </c>
      <c r="E41" s="24"/>
      <c r="F41" s="24"/>
      <c r="G41" s="24"/>
      <c r="H41" s="28">
        <f t="shared" si="1"/>
        <v>33.402366380000004</v>
      </c>
    </row>
    <row r="42" spans="1:8" ht="13.5" thickBot="1" x14ac:dyDescent="0.25">
      <c r="A42" s="22" t="s">
        <v>71</v>
      </c>
      <c r="B42" s="27"/>
      <c r="C42" s="27">
        <v>0.81774997500000002</v>
      </c>
      <c r="D42" s="27"/>
      <c r="E42" s="24"/>
      <c r="F42" s="24"/>
      <c r="G42" s="24"/>
      <c r="H42" s="28">
        <f t="shared" si="1"/>
        <v>0.81774997500000002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39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9767.7735310605749</v>
      </c>
      <c r="C7" s="15">
        <f t="shared" si="0"/>
        <v>521.13045697559789</v>
      </c>
      <c r="D7" s="15">
        <f t="shared" si="0"/>
        <v>166.73398246309395</v>
      </c>
      <c r="E7" s="15">
        <f t="shared" si="0"/>
        <v>286.82610414285898</v>
      </c>
      <c r="F7" s="15">
        <f t="shared" si="0"/>
        <v>1.2514011080000002E-2</v>
      </c>
      <c r="G7" s="15">
        <f t="shared" si="0"/>
        <v>4.8982700340000003</v>
      </c>
      <c r="H7" s="16">
        <f>SUM(B7:G7)</f>
        <v>10747.374858687206</v>
      </c>
    </row>
    <row r="8" spans="1:8" x14ac:dyDescent="0.2">
      <c r="A8" s="17" t="s">
        <v>6</v>
      </c>
      <c r="B8" s="18">
        <f>SUM(B9,B15)</f>
        <v>9421.9785860111751</v>
      </c>
      <c r="C8" s="18">
        <f>SUM(C9,C15)</f>
        <v>30.632026375597885</v>
      </c>
      <c r="D8" s="18">
        <f>SUM(D9,D15)</f>
        <v>61.748524353093948</v>
      </c>
      <c r="E8" s="19"/>
      <c r="F8" s="19"/>
      <c r="G8" s="20"/>
      <c r="H8" s="21">
        <f t="shared" ref="H8:H43" si="1">SUM(B8:G8)</f>
        <v>9514.3591367398658</v>
      </c>
    </row>
    <row r="9" spans="1:8" x14ac:dyDescent="0.2">
      <c r="A9" s="22" t="s">
        <v>7</v>
      </c>
      <c r="B9" s="23">
        <f>SUM(B10:B14)</f>
        <v>9421.9785860111751</v>
      </c>
      <c r="C9" s="23">
        <f>SUM(C10:C14)</f>
        <v>30.632026375597885</v>
      </c>
      <c r="D9" s="23">
        <f>SUM(D10:D14)</f>
        <v>61.748524353093948</v>
      </c>
      <c r="E9" s="24"/>
      <c r="F9" s="24"/>
      <c r="G9" s="24"/>
      <c r="H9" s="25">
        <f t="shared" si="1"/>
        <v>9514.3591367398658</v>
      </c>
    </row>
    <row r="10" spans="1:8" x14ac:dyDescent="0.2">
      <c r="A10" s="26" t="s">
        <v>8</v>
      </c>
      <c r="B10" s="27">
        <v>4827.3251439546402</v>
      </c>
      <c r="C10" s="27">
        <v>2.6792766406147557</v>
      </c>
      <c r="D10" s="27">
        <v>23.015691512459885</v>
      </c>
      <c r="E10" s="24"/>
      <c r="F10" s="24"/>
      <c r="G10" s="24"/>
      <c r="H10" s="28">
        <f t="shared" si="1"/>
        <v>4853.0201121077152</v>
      </c>
    </row>
    <row r="11" spans="1:8" x14ac:dyDescent="0.2">
      <c r="A11" s="26" t="s">
        <v>9</v>
      </c>
      <c r="B11" s="27">
        <v>460.200489</v>
      </c>
      <c r="C11" s="27">
        <v>6.6657421000000001</v>
      </c>
      <c r="D11" s="27">
        <v>2.1650391359999999</v>
      </c>
      <c r="E11" s="24"/>
      <c r="F11" s="24"/>
      <c r="G11" s="24"/>
      <c r="H11" s="28">
        <f t="shared" si="1"/>
        <v>469.03127023600001</v>
      </c>
    </row>
    <row r="12" spans="1:8" x14ac:dyDescent="0.2">
      <c r="A12" s="26" t="s">
        <v>10</v>
      </c>
      <c r="B12" s="27">
        <v>3529.9975400565354</v>
      </c>
      <c r="C12" s="29">
        <v>7.3777680599831292</v>
      </c>
      <c r="D12" s="27">
        <v>32.136727106634062</v>
      </c>
      <c r="E12" s="24"/>
      <c r="F12" s="24"/>
      <c r="G12" s="24"/>
      <c r="H12" s="28">
        <f t="shared" si="1"/>
        <v>3569.5120352231529</v>
      </c>
    </row>
    <row r="13" spans="1:8" x14ac:dyDescent="0.2">
      <c r="A13" s="26" t="s">
        <v>11</v>
      </c>
      <c r="B13" s="27">
        <v>543.46794899999998</v>
      </c>
      <c r="C13" s="27">
        <v>13.856800850000001</v>
      </c>
      <c r="D13" s="27">
        <v>3.9341661999999999</v>
      </c>
      <c r="E13" s="24"/>
      <c r="F13" s="24"/>
      <c r="G13" s="24"/>
      <c r="H13" s="28">
        <f t="shared" si="1"/>
        <v>561.25891605000004</v>
      </c>
    </row>
    <row r="14" spans="1:8" x14ac:dyDescent="0.2">
      <c r="A14" s="26" t="s">
        <v>12</v>
      </c>
      <c r="B14" s="27">
        <v>60.987464000000003</v>
      </c>
      <c r="C14" s="27">
        <v>5.2438724999999999E-2</v>
      </c>
      <c r="D14" s="27">
        <v>0.49690039800000002</v>
      </c>
      <c r="E14" s="24"/>
      <c r="F14" s="24"/>
      <c r="G14" s="24"/>
      <c r="H14" s="28">
        <f t="shared" si="1"/>
        <v>61.536803123000006</v>
      </c>
    </row>
    <row r="15" spans="1:8" x14ac:dyDescent="0.2">
      <c r="A15" s="22" t="s">
        <v>13</v>
      </c>
      <c r="B15" s="27">
        <f>SUM(B16:B17)</f>
        <v>0</v>
      </c>
      <c r="C15" s="27">
        <f>SUM(C16:C17)</f>
        <v>0</v>
      </c>
      <c r="D15" s="27">
        <f>SUM(D16:D17)</f>
        <v>0</v>
      </c>
      <c r="E15" s="24"/>
      <c r="F15" s="24"/>
      <c r="G15" s="24"/>
      <c r="H15" s="28">
        <f t="shared" si="1"/>
        <v>0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/>
      <c r="C17" s="31"/>
      <c r="D17" s="31"/>
      <c r="E17" s="32"/>
      <c r="F17" s="32"/>
      <c r="G17" s="32"/>
      <c r="H17" s="33">
        <f t="shared" si="1"/>
        <v>0</v>
      </c>
    </row>
    <row r="18" spans="1:8" x14ac:dyDescent="0.2">
      <c r="A18" s="17" t="s">
        <v>16</v>
      </c>
      <c r="B18" s="34">
        <f t="shared" ref="B18:G18" si="2">SUM(B19:B26)</f>
        <v>344.7158910494</v>
      </c>
      <c r="C18" s="34">
        <f t="shared" si="2"/>
        <v>0</v>
      </c>
      <c r="D18" s="34">
        <f t="shared" si="2"/>
        <v>17.879409364000001</v>
      </c>
      <c r="E18" s="34">
        <f t="shared" si="2"/>
        <v>286.82610414285898</v>
      </c>
      <c r="F18" s="34">
        <f t="shared" si="2"/>
        <v>1.2514011080000002E-2</v>
      </c>
      <c r="G18" s="35">
        <f t="shared" si="2"/>
        <v>4.8982700340000003</v>
      </c>
      <c r="H18" s="21">
        <f t="shared" si="1"/>
        <v>654.332188601339</v>
      </c>
    </row>
    <row r="19" spans="1:8" x14ac:dyDescent="0.2">
      <c r="A19" s="22" t="s">
        <v>17</v>
      </c>
      <c r="B19" s="23">
        <v>325.699682</v>
      </c>
      <c r="C19" s="23"/>
      <c r="D19" s="23"/>
      <c r="E19" s="36"/>
      <c r="F19" s="36"/>
      <c r="G19" s="36"/>
      <c r="H19" s="25">
        <f t="shared" si="1"/>
        <v>325.699682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19.0162090494</v>
      </c>
      <c r="C22" s="27"/>
      <c r="D22" s="27"/>
      <c r="E22" s="24"/>
      <c r="F22" s="24"/>
      <c r="G22" s="24"/>
      <c r="H22" s="28">
        <f t="shared" si="1"/>
        <v>19.0162090494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286.82610414285898</v>
      </c>
      <c r="F24" s="27">
        <v>1.2514011080000002E-2</v>
      </c>
      <c r="G24" s="27"/>
      <c r="H24" s="28">
        <f t="shared" si="1"/>
        <v>286.83861815393897</v>
      </c>
    </row>
    <row r="25" spans="1:8" x14ac:dyDescent="0.2">
      <c r="A25" s="22" t="s">
        <v>61</v>
      </c>
      <c r="B25" s="27"/>
      <c r="C25" s="27"/>
      <c r="D25" s="27">
        <v>17.879409364000001</v>
      </c>
      <c r="E25" s="27"/>
      <c r="F25" s="27"/>
      <c r="G25" s="27">
        <v>4.8982700340000003</v>
      </c>
      <c r="H25" s="28">
        <f t="shared" si="1"/>
        <v>22.777679398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1.079054</v>
      </c>
      <c r="C27" s="34">
        <f>SUM(C28:C35)</f>
        <v>169.2452102</v>
      </c>
      <c r="D27" s="34">
        <f>SUM(D28:D35)</f>
        <v>70.070241920000001</v>
      </c>
      <c r="E27" s="43"/>
      <c r="F27" s="43"/>
      <c r="G27" s="44"/>
      <c r="H27" s="21">
        <f t="shared" si="1"/>
        <v>240.39450612000002</v>
      </c>
    </row>
    <row r="28" spans="1:8" x14ac:dyDescent="0.2">
      <c r="A28" s="22" t="s">
        <v>20</v>
      </c>
      <c r="B28" s="36"/>
      <c r="C28" s="23">
        <v>130.120998125</v>
      </c>
      <c r="D28" s="45"/>
      <c r="E28" s="24"/>
      <c r="F28" s="24"/>
      <c r="G28" s="24"/>
      <c r="H28" s="25">
        <f t="shared" si="1"/>
        <v>130.120998125</v>
      </c>
    </row>
    <row r="29" spans="1:8" x14ac:dyDescent="0.2">
      <c r="A29" s="22" t="s">
        <v>21</v>
      </c>
      <c r="B29" s="24"/>
      <c r="C29" s="27">
        <v>38.922710174999999</v>
      </c>
      <c r="D29" s="27">
        <v>10.534746702</v>
      </c>
      <c r="E29" s="24"/>
      <c r="F29" s="24"/>
      <c r="G29" s="24"/>
      <c r="H29" s="28">
        <f t="shared" si="1"/>
        <v>49.457456876999998</v>
      </c>
    </row>
    <row r="30" spans="1:8" x14ac:dyDescent="0.2">
      <c r="A30" s="22" t="s">
        <v>22</v>
      </c>
      <c r="B30" s="24"/>
      <c r="C30" s="27">
        <v>0.18858820000000001</v>
      </c>
      <c r="D30" s="46"/>
      <c r="E30" s="24"/>
      <c r="F30" s="24"/>
      <c r="G30" s="24"/>
      <c r="H30" s="28">
        <f t="shared" si="1"/>
        <v>0.18858820000000001</v>
      </c>
    </row>
    <row r="31" spans="1:8" x14ac:dyDescent="0.2">
      <c r="A31" s="22" t="s">
        <v>23</v>
      </c>
      <c r="B31" s="47"/>
      <c r="C31" s="27"/>
      <c r="D31" s="27">
        <v>59.531504402000003</v>
      </c>
      <c r="E31" s="24"/>
      <c r="F31" s="24"/>
      <c r="G31" s="24"/>
      <c r="H31" s="28">
        <f t="shared" si="1"/>
        <v>59.531504402000003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1.29137E-2</v>
      </c>
      <c r="D33" s="27">
        <v>3.9908160000000003E-3</v>
      </c>
      <c r="E33" s="24"/>
      <c r="F33" s="24"/>
      <c r="G33" s="24"/>
      <c r="H33" s="28">
        <f t="shared" si="1"/>
        <v>1.6904516000000001E-2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1.079054</v>
      </c>
      <c r="C35" s="31"/>
      <c r="D35" s="31"/>
      <c r="E35" s="32"/>
      <c r="F35" s="32"/>
      <c r="G35" s="32"/>
      <c r="H35" s="33">
        <f t="shared" si="1"/>
        <v>1.079054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0</v>
      </c>
      <c r="C37" s="34">
        <f>SUM(C38:C42)</f>
        <v>321.25322040000003</v>
      </c>
      <c r="D37" s="34">
        <f>SUM(D38:D42)</f>
        <v>17.035806825999998</v>
      </c>
      <c r="E37" s="43"/>
      <c r="F37" s="43"/>
      <c r="G37" s="44"/>
      <c r="H37" s="52">
        <f t="shared" si="1"/>
        <v>338.28902722600003</v>
      </c>
    </row>
    <row r="38" spans="1:8" x14ac:dyDescent="0.2">
      <c r="A38" s="22" t="s">
        <v>25</v>
      </c>
      <c r="B38" s="23"/>
      <c r="C38" s="23">
        <v>298.99419452500001</v>
      </c>
      <c r="D38" s="23"/>
      <c r="E38" s="24"/>
      <c r="F38" s="24"/>
      <c r="G38" s="24"/>
      <c r="H38" s="25">
        <f t="shared" si="1"/>
        <v>298.99419452500001</v>
      </c>
    </row>
    <row r="39" spans="1:8" x14ac:dyDescent="0.2">
      <c r="A39" s="22" t="s">
        <v>70</v>
      </c>
      <c r="B39" s="23"/>
      <c r="C39" s="23">
        <v>2.6775268749999999</v>
      </c>
      <c r="D39" s="23">
        <v>1.9149673700000001</v>
      </c>
      <c r="E39" s="24"/>
      <c r="F39" s="24"/>
      <c r="G39" s="24"/>
      <c r="H39" s="25">
        <f t="shared" si="1"/>
        <v>4.5924942450000001</v>
      </c>
    </row>
    <row r="40" spans="1:8" x14ac:dyDescent="0.2">
      <c r="A40" s="22" t="s">
        <v>26</v>
      </c>
      <c r="B40" s="27"/>
      <c r="C40" s="27">
        <v>1.485750175</v>
      </c>
      <c r="D40" s="27">
        <v>1.0625970760000001</v>
      </c>
      <c r="E40" s="24"/>
      <c r="F40" s="24"/>
      <c r="G40" s="24"/>
      <c r="H40" s="28">
        <f t="shared" si="1"/>
        <v>2.548347251</v>
      </c>
    </row>
    <row r="41" spans="1:8" x14ac:dyDescent="0.2">
      <c r="A41" s="22" t="s">
        <v>69</v>
      </c>
      <c r="B41" s="24"/>
      <c r="C41" s="27">
        <v>16.9816754</v>
      </c>
      <c r="D41" s="27">
        <v>14.058242379999999</v>
      </c>
      <c r="E41" s="24"/>
      <c r="F41" s="24"/>
      <c r="G41" s="24"/>
      <c r="H41" s="28">
        <f t="shared" si="1"/>
        <v>31.03991778</v>
      </c>
    </row>
    <row r="42" spans="1:8" ht="13.5" thickBot="1" x14ac:dyDescent="0.25">
      <c r="A42" s="22" t="s">
        <v>71</v>
      </c>
      <c r="B42" s="27"/>
      <c r="C42" s="27">
        <v>1.114073425</v>
      </c>
      <c r="D42" s="27"/>
      <c r="E42" s="24"/>
      <c r="F42" s="24"/>
      <c r="G42" s="24"/>
      <c r="H42" s="28">
        <f t="shared" si="1"/>
        <v>1.114073425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38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9859.3313372075227</v>
      </c>
      <c r="C7" s="15">
        <f t="shared" si="0"/>
        <v>527.10802366926384</v>
      </c>
      <c r="D7" s="15">
        <f t="shared" si="0"/>
        <v>169.34702181124482</v>
      </c>
      <c r="E7" s="15">
        <f t="shared" si="0"/>
        <v>342.33841816834899</v>
      </c>
      <c r="F7" s="15">
        <f t="shared" si="0"/>
        <v>1.6213978130000001E-2</v>
      </c>
      <c r="G7" s="15">
        <f t="shared" si="0"/>
        <v>4.9454463804</v>
      </c>
      <c r="H7" s="16">
        <f>SUM(B7:G7)</f>
        <v>10903.086461214909</v>
      </c>
    </row>
    <row r="8" spans="1:8" x14ac:dyDescent="0.2">
      <c r="A8" s="17" t="s">
        <v>6</v>
      </c>
      <c r="B8" s="18">
        <f>SUM(B9,B15)</f>
        <v>9520.1162459739226</v>
      </c>
      <c r="C8" s="18">
        <f>SUM(C9,C15)</f>
        <v>33.443876069263865</v>
      </c>
      <c r="D8" s="18">
        <f>SUM(D9,D15)</f>
        <v>60.488242843244805</v>
      </c>
      <c r="E8" s="19"/>
      <c r="F8" s="19"/>
      <c r="G8" s="20"/>
      <c r="H8" s="21">
        <f t="shared" ref="H8:H43" si="1">SUM(B8:G8)</f>
        <v>9614.048364886432</v>
      </c>
    </row>
    <row r="9" spans="1:8" x14ac:dyDescent="0.2">
      <c r="A9" s="22" t="s">
        <v>7</v>
      </c>
      <c r="B9" s="23">
        <f>SUM(B10:B14)</f>
        <v>9520.1162459739226</v>
      </c>
      <c r="C9" s="23">
        <f>SUM(C10:C14)</f>
        <v>33.443876069263865</v>
      </c>
      <c r="D9" s="23">
        <f>SUM(D10:D14)</f>
        <v>60.488242843244805</v>
      </c>
      <c r="E9" s="24"/>
      <c r="F9" s="24"/>
      <c r="G9" s="24"/>
      <c r="H9" s="25">
        <f t="shared" si="1"/>
        <v>9614.048364886432</v>
      </c>
    </row>
    <row r="10" spans="1:8" x14ac:dyDescent="0.2">
      <c r="A10" s="26" t="s">
        <v>8</v>
      </c>
      <c r="B10" s="27">
        <v>4912.4105035670218</v>
      </c>
      <c r="C10" s="27">
        <v>2.7753762885630797</v>
      </c>
      <c r="D10" s="27">
        <v>21.906798750263679</v>
      </c>
      <c r="E10" s="24"/>
      <c r="F10" s="24"/>
      <c r="G10" s="24"/>
      <c r="H10" s="28">
        <f t="shared" si="1"/>
        <v>4937.092678605849</v>
      </c>
    </row>
    <row r="11" spans="1:8" x14ac:dyDescent="0.2">
      <c r="A11" s="26" t="s">
        <v>9</v>
      </c>
      <c r="B11" s="27">
        <v>520.315741</v>
      </c>
      <c r="C11" s="27">
        <v>10.123177399999999</v>
      </c>
      <c r="D11" s="27">
        <v>2.6136325419999999</v>
      </c>
      <c r="E11" s="24"/>
      <c r="F11" s="24"/>
      <c r="G11" s="24"/>
      <c r="H11" s="28">
        <f t="shared" si="1"/>
        <v>533.05255094200004</v>
      </c>
    </row>
    <row r="12" spans="1:8" x14ac:dyDescent="0.2">
      <c r="A12" s="26" t="s">
        <v>10</v>
      </c>
      <c r="B12" s="27">
        <v>3492.0927884068997</v>
      </c>
      <c r="C12" s="29">
        <v>6.6133682057007883</v>
      </c>
      <c r="D12" s="27">
        <v>31.522479096981126</v>
      </c>
      <c r="E12" s="24"/>
      <c r="F12" s="24"/>
      <c r="G12" s="24"/>
      <c r="H12" s="28">
        <f t="shared" si="1"/>
        <v>3530.2286357095813</v>
      </c>
    </row>
    <row r="13" spans="1:8" x14ac:dyDescent="0.2">
      <c r="A13" s="26" t="s">
        <v>11</v>
      </c>
      <c r="B13" s="27">
        <v>535.47900700000002</v>
      </c>
      <c r="C13" s="27">
        <v>13.883977625</v>
      </c>
      <c r="D13" s="27">
        <v>3.9575413199999998</v>
      </c>
      <c r="E13" s="24"/>
      <c r="F13" s="24"/>
      <c r="G13" s="24"/>
      <c r="H13" s="28">
        <f t="shared" si="1"/>
        <v>553.3205259450001</v>
      </c>
    </row>
    <row r="14" spans="1:8" x14ac:dyDescent="0.2">
      <c r="A14" s="26" t="s">
        <v>12</v>
      </c>
      <c r="B14" s="27">
        <v>59.818206000000004</v>
      </c>
      <c r="C14" s="27">
        <v>4.797655E-2</v>
      </c>
      <c r="D14" s="27">
        <v>0.48779113400000002</v>
      </c>
      <c r="E14" s="24"/>
      <c r="F14" s="24"/>
      <c r="G14" s="24"/>
      <c r="H14" s="28">
        <f t="shared" si="1"/>
        <v>60.353973684000003</v>
      </c>
    </row>
    <row r="15" spans="1:8" x14ac:dyDescent="0.2">
      <c r="A15" s="22" t="s">
        <v>13</v>
      </c>
      <c r="B15" s="27">
        <f>SUM(B16:B17)</f>
        <v>0</v>
      </c>
      <c r="C15" s="27">
        <f>SUM(C16:C17)</f>
        <v>0</v>
      </c>
      <c r="D15" s="27">
        <f>SUM(D16:D17)</f>
        <v>0</v>
      </c>
      <c r="E15" s="24"/>
      <c r="F15" s="24"/>
      <c r="G15" s="24"/>
      <c r="H15" s="28">
        <f t="shared" si="1"/>
        <v>0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/>
      <c r="C17" s="31"/>
      <c r="D17" s="31"/>
      <c r="E17" s="32"/>
      <c r="F17" s="32"/>
      <c r="G17" s="32"/>
      <c r="H17" s="33">
        <f t="shared" si="1"/>
        <v>0</v>
      </c>
    </row>
    <row r="18" spans="1:8" x14ac:dyDescent="0.2">
      <c r="A18" s="17" t="s">
        <v>16</v>
      </c>
      <c r="B18" s="34">
        <f t="shared" ref="B18:G18" si="2">SUM(B19:B26)</f>
        <v>338.17537923359998</v>
      </c>
      <c r="C18" s="34">
        <f t="shared" si="2"/>
        <v>0</v>
      </c>
      <c r="D18" s="34">
        <f t="shared" si="2"/>
        <v>16.928213031999999</v>
      </c>
      <c r="E18" s="34">
        <f t="shared" si="2"/>
        <v>342.33841816834899</v>
      </c>
      <c r="F18" s="34">
        <f t="shared" si="2"/>
        <v>1.6213978130000001E-2</v>
      </c>
      <c r="G18" s="35">
        <f t="shared" si="2"/>
        <v>4.9454463804</v>
      </c>
      <c r="H18" s="21">
        <f t="shared" si="1"/>
        <v>702.40367079247903</v>
      </c>
    </row>
    <row r="19" spans="1:8" x14ac:dyDescent="0.2">
      <c r="A19" s="22" t="s">
        <v>17</v>
      </c>
      <c r="B19" s="23">
        <v>319.56145199999997</v>
      </c>
      <c r="C19" s="23"/>
      <c r="D19" s="23"/>
      <c r="E19" s="36"/>
      <c r="F19" s="36"/>
      <c r="G19" s="36"/>
      <c r="H19" s="25">
        <f t="shared" si="1"/>
        <v>319.56145199999997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18.613927233599998</v>
      </c>
      <c r="C22" s="27"/>
      <c r="D22" s="27"/>
      <c r="E22" s="24"/>
      <c r="F22" s="24"/>
      <c r="G22" s="24"/>
      <c r="H22" s="28">
        <f t="shared" si="1"/>
        <v>18.613927233599998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342.33841816834899</v>
      </c>
      <c r="F24" s="27">
        <v>1.6213978130000001E-2</v>
      </c>
      <c r="G24" s="27"/>
      <c r="H24" s="28">
        <f t="shared" si="1"/>
        <v>342.35463214647899</v>
      </c>
    </row>
    <row r="25" spans="1:8" x14ac:dyDescent="0.2">
      <c r="A25" s="22" t="s">
        <v>61</v>
      </c>
      <c r="B25" s="27"/>
      <c r="C25" s="27"/>
      <c r="D25" s="27">
        <v>16.928213031999999</v>
      </c>
      <c r="E25" s="27"/>
      <c r="F25" s="27"/>
      <c r="G25" s="27">
        <v>4.9454463804</v>
      </c>
      <c r="H25" s="28">
        <f t="shared" si="1"/>
        <v>21.873659412399999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1.039712</v>
      </c>
      <c r="C27" s="34">
        <f>SUM(C28:C35)</f>
        <v>188.82045514999999</v>
      </c>
      <c r="D27" s="34">
        <f>SUM(D28:D35)</f>
        <v>73.608974040000007</v>
      </c>
      <c r="E27" s="43"/>
      <c r="F27" s="43"/>
      <c r="G27" s="44"/>
      <c r="H27" s="21">
        <f t="shared" si="1"/>
        <v>263.46914119000002</v>
      </c>
    </row>
    <row r="28" spans="1:8" x14ac:dyDescent="0.2">
      <c r="A28" s="22" t="s">
        <v>20</v>
      </c>
      <c r="B28" s="36"/>
      <c r="C28" s="23">
        <v>146.54425244999999</v>
      </c>
      <c r="D28" s="45"/>
      <c r="E28" s="24"/>
      <c r="F28" s="24"/>
      <c r="G28" s="24"/>
      <c r="H28" s="25">
        <f t="shared" si="1"/>
        <v>146.54425244999999</v>
      </c>
    </row>
    <row r="29" spans="1:8" x14ac:dyDescent="0.2">
      <c r="A29" s="22" t="s">
        <v>21</v>
      </c>
      <c r="B29" s="24"/>
      <c r="C29" s="27">
        <v>42.05983655</v>
      </c>
      <c r="D29" s="27">
        <v>11.492962424</v>
      </c>
      <c r="E29" s="24"/>
      <c r="F29" s="24"/>
      <c r="G29" s="24"/>
      <c r="H29" s="28">
        <f t="shared" si="1"/>
        <v>53.552798973999998</v>
      </c>
    </row>
    <row r="30" spans="1:8" x14ac:dyDescent="0.2">
      <c r="A30" s="22" t="s">
        <v>22</v>
      </c>
      <c r="B30" s="24"/>
      <c r="C30" s="27">
        <v>0.20347675000000001</v>
      </c>
      <c r="D30" s="46"/>
      <c r="E30" s="24"/>
      <c r="F30" s="24"/>
      <c r="G30" s="24"/>
      <c r="H30" s="28">
        <f t="shared" si="1"/>
        <v>0.20347675000000001</v>
      </c>
    </row>
    <row r="31" spans="1:8" x14ac:dyDescent="0.2">
      <c r="A31" s="22" t="s">
        <v>23</v>
      </c>
      <c r="B31" s="47"/>
      <c r="C31" s="27"/>
      <c r="D31" s="27">
        <v>62.112028250000002</v>
      </c>
      <c r="E31" s="24"/>
      <c r="F31" s="24"/>
      <c r="G31" s="24"/>
      <c r="H31" s="28">
        <f t="shared" si="1"/>
        <v>62.112028250000002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1.2889400000000001E-2</v>
      </c>
      <c r="D33" s="27">
        <v>3.9833660000000003E-3</v>
      </c>
      <c r="E33" s="24"/>
      <c r="F33" s="24"/>
      <c r="G33" s="24"/>
      <c r="H33" s="28">
        <f t="shared" si="1"/>
        <v>1.6872766000000001E-2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1.039712</v>
      </c>
      <c r="C35" s="31"/>
      <c r="D35" s="31"/>
      <c r="E35" s="32"/>
      <c r="F35" s="32"/>
      <c r="G35" s="32"/>
      <c r="H35" s="33">
        <f t="shared" si="1"/>
        <v>1.039712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0</v>
      </c>
      <c r="C37" s="34">
        <f>SUM(C38:C42)</f>
        <v>304.84369244999999</v>
      </c>
      <c r="D37" s="34">
        <f>SUM(D38:D42)</f>
        <v>18.321591896000001</v>
      </c>
      <c r="E37" s="43"/>
      <c r="F37" s="43"/>
      <c r="G37" s="44"/>
      <c r="H37" s="52">
        <f t="shared" si="1"/>
        <v>323.16528434600002</v>
      </c>
    </row>
    <row r="38" spans="1:8" x14ac:dyDescent="0.2">
      <c r="A38" s="22" t="s">
        <v>25</v>
      </c>
      <c r="B38" s="23"/>
      <c r="C38" s="23">
        <v>281.83252605000001</v>
      </c>
      <c r="D38" s="23"/>
      <c r="E38" s="24"/>
      <c r="F38" s="24"/>
      <c r="G38" s="24"/>
      <c r="H38" s="25">
        <f t="shared" si="1"/>
        <v>281.83252605000001</v>
      </c>
    </row>
    <row r="39" spans="1:8" x14ac:dyDescent="0.2">
      <c r="A39" s="22" t="s">
        <v>70</v>
      </c>
      <c r="B39" s="23"/>
      <c r="C39" s="23">
        <v>3.5548389500000002</v>
      </c>
      <c r="D39" s="23">
        <v>2.5206788919999998</v>
      </c>
      <c r="E39" s="24"/>
      <c r="F39" s="24"/>
      <c r="G39" s="24"/>
      <c r="H39" s="25">
        <f t="shared" si="1"/>
        <v>6.075517842</v>
      </c>
    </row>
    <row r="40" spans="1:8" x14ac:dyDescent="0.2">
      <c r="A40" s="22" t="s">
        <v>26</v>
      </c>
      <c r="B40" s="27"/>
      <c r="C40" s="27">
        <v>1.4660424750000001</v>
      </c>
      <c r="D40" s="27">
        <v>1.032810784</v>
      </c>
      <c r="E40" s="24"/>
      <c r="F40" s="24"/>
      <c r="G40" s="24"/>
      <c r="H40" s="28">
        <f t="shared" si="1"/>
        <v>2.4988532590000001</v>
      </c>
    </row>
    <row r="41" spans="1:8" x14ac:dyDescent="0.2">
      <c r="A41" s="22" t="s">
        <v>69</v>
      </c>
      <c r="B41" s="24"/>
      <c r="C41" s="27">
        <v>16.876211550000001</v>
      </c>
      <c r="D41" s="27">
        <v>14.768102219999999</v>
      </c>
      <c r="E41" s="24"/>
      <c r="F41" s="24"/>
      <c r="G41" s="24"/>
      <c r="H41" s="28">
        <f t="shared" si="1"/>
        <v>31.64431377</v>
      </c>
    </row>
    <row r="42" spans="1:8" ht="13.5" thickBot="1" x14ac:dyDescent="0.25">
      <c r="A42" s="22" t="s">
        <v>71</v>
      </c>
      <c r="B42" s="27"/>
      <c r="C42" s="27">
        <v>1.114073425</v>
      </c>
      <c r="D42" s="27"/>
      <c r="E42" s="24"/>
      <c r="F42" s="24"/>
      <c r="G42" s="24"/>
      <c r="H42" s="28">
        <f t="shared" si="1"/>
        <v>1.114073425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37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9875.9145084846405</v>
      </c>
      <c r="C7" s="15">
        <f t="shared" si="0"/>
        <v>512.86532709866458</v>
      </c>
      <c r="D7" s="15">
        <f t="shared" si="0"/>
        <v>166.77857612490061</v>
      </c>
      <c r="E7" s="15">
        <f t="shared" si="0"/>
        <v>370.36194593944998</v>
      </c>
      <c r="F7" s="15">
        <f t="shared" si="0"/>
        <v>1.8057158319999999E-2</v>
      </c>
      <c r="G7" s="15">
        <f t="shared" si="0"/>
        <v>5.1608579303999997</v>
      </c>
      <c r="H7" s="16">
        <f>SUM(B7:G7)</f>
        <v>10931.099272736377</v>
      </c>
    </row>
    <row r="8" spans="1:8" x14ac:dyDescent="0.2">
      <c r="A8" s="17" t="s">
        <v>6</v>
      </c>
      <c r="B8" s="18">
        <f>SUM(B9,B15)</f>
        <v>9604.6695898732396</v>
      </c>
      <c r="C8" s="18">
        <f>SUM(C9,C15)</f>
        <v>32.988756473664601</v>
      </c>
      <c r="D8" s="18">
        <f>SUM(D9,D15)</f>
        <v>60.616489450900609</v>
      </c>
      <c r="E8" s="19"/>
      <c r="F8" s="19"/>
      <c r="G8" s="20"/>
      <c r="H8" s="21">
        <f t="shared" ref="H8:H43" si="1">SUM(B8:G8)</f>
        <v>9698.2748357978053</v>
      </c>
    </row>
    <row r="9" spans="1:8" x14ac:dyDescent="0.2">
      <c r="A9" s="22" t="s">
        <v>7</v>
      </c>
      <c r="B9" s="23">
        <f>SUM(B10:B14)</f>
        <v>9604.6691538732393</v>
      </c>
      <c r="C9" s="23">
        <f>SUM(C10:C14)</f>
        <v>32.434656498664602</v>
      </c>
      <c r="D9" s="23">
        <f>SUM(D10:D14)</f>
        <v>60.616489450900609</v>
      </c>
      <c r="E9" s="24"/>
      <c r="F9" s="24"/>
      <c r="G9" s="24"/>
      <c r="H9" s="25">
        <f t="shared" si="1"/>
        <v>9697.720299822804</v>
      </c>
    </row>
    <row r="10" spans="1:8" x14ac:dyDescent="0.2">
      <c r="A10" s="26" t="s">
        <v>8</v>
      </c>
      <c r="B10" s="27">
        <v>5175.3897686696391</v>
      </c>
      <c r="C10" s="27">
        <v>2.7677504636389201</v>
      </c>
      <c r="D10" s="27">
        <v>24.034047926172214</v>
      </c>
      <c r="E10" s="24"/>
      <c r="F10" s="24"/>
      <c r="G10" s="24"/>
      <c r="H10" s="28">
        <f t="shared" si="1"/>
        <v>5202.1915670594499</v>
      </c>
    </row>
    <row r="11" spans="1:8" x14ac:dyDescent="0.2">
      <c r="A11" s="26" t="s">
        <v>9</v>
      </c>
      <c r="B11" s="27">
        <v>483.91279900000001</v>
      </c>
      <c r="C11" s="27">
        <v>9.58971485</v>
      </c>
      <c r="D11" s="27">
        <v>2.6789928820000002</v>
      </c>
      <c r="E11" s="24"/>
      <c r="F11" s="24"/>
      <c r="G11" s="24"/>
      <c r="H11" s="28">
        <f t="shared" si="1"/>
        <v>496.181506732</v>
      </c>
    </row>
    <row r="12" spans="1:8" x14ac:dyDescent="0.2">
      <c r="A12" s="26" t="s">
        <v>10</v>
      </c>
      <c r="B12" s="27">
        <v>3255.867657203602</v>
      </c>
      <c r="C12" s="29">
        <v>5.6442974350256767</v>
      </c>
      <c r="D12" s="27">
        <v>29.311105636728396</v>
      </c>
      <c r="E12" s="24"/>
      <c r="F12" s="24"/>
      <c r="G12" s="24"/>
      <c r="H12" s="28">
        <f t="shared" si="1"/>
        <v>3290.8230602753561</v>
      </c>
    </row>
    <row r="13" spans="1:8" x14ac:dyDescent="0.2">
      <c r="A13" s="26" t="s">
        <v>11</v>
      </c>
      <c r="B13" s="27">
        <v>622.69088799999997</v>
      </c>
      <c r="C13" s="27">
        <v>14.380024425</v>
      </c>
      <c r="D13" s="27">
        <v>4.047441364</v>
      </c>
      <c r="E13" s="24"/>
      <c r="F13" s="24"/>
      <c r="G13" s="24"/>
      <c r="H13" s="28">
        <f t="shared" si="1"/>
        <v>641.11835378899991</v>
      </c>
    </row>
    <row r="14" spans="1:8" x14ac:dyDescent="0.2">
      <c r="A14" s="26" t="s">
        <v>12</v>
      </c>
      <c r="B14" s="27">
        <v>66.808041000000003</v>
      </c>
      <c r="C14" s="27">
        <v>5.2869325000000002E-2</v>
      </c>
      <c r="D14" s="27">
        <v>0.54490164200000002</v>
      </c>
      <c r="E14" s="24"/>
      <c r="F14" s="24"/>
      <c r="G14" s="24"/>
      <c r="H14" s="28">
        <f t="shared" si="1"/>
        <v>67.405811967000005</v>
      </c>
    </row>
    <row r="15" spans="1:8" x14ac:dyDescent="0.2">
      <c r="A15" s="22" t="s">
        <v>13</v>
      </c>
      <c r="B15" s="27">
        <f>SUM(B16:B17)</f>
        <v>4.3600000000000003E-4</v>
      </c>
      <c r="C15" s="27">
        <f>SUM(C16:C17)</f>
        <v>0.55409997499999997</v>
      </c>
      <c r="D15" s="27">
        <f>SUM(D16:D17)</f>
        <v>0</v>
      </c>
      <c r="E15" s="24"/>
      <c r="F15" s="24"/>
      <c r="G15" s="24"/>
      <c r="H15" s="28">
        <f t="shared" si="1"/>
        <v>0.55453597499999996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>
        <v>4.3600000000000003E-4</v>
      </c>
      <c r="C17" s="31">
        <v>0.55409997499999997</v>
      </c>
      <c r="D17" s="31"/>
      <c r="E17" s="32"/>
      <c r="F17" s="32"/>
      <c r="G17" s="32"/>
      <c r="H17" s="33">
        <f t="shared" si="1"/>
        <v>0.55453597499999996</v>
      </c>
    </row>
    <row r="18" spans="1:8" x14ac:dyDescent="0.2">
      <c r="A18" s="17" t="s">
        <v>16</v>
      </c>
      <c r="B18" s="34">
        <f t="shared" ref="B18:G18" si="2">SUM(B19:B26)</f>
        <v>270.51454661139996</v>
      </c>
      <c r="C18" s="34">
        <f t="shared" si="2"/>
        <v>0</v>
      </c>
      <c r="D18" s="34">
        <f t="shared" si="2"/>
        <v>17.02050989</v>
      </c>
      <c r="E18" s="34">
        <f t="shared" si="2"/>
        <v>370.36194593944998</v>
      </c>
      <c r="F18" s="34">
        <f t="shared" si="2"/>
        <v>1.8057158319999999E-2</v>
      </c>
      <c r="G18" s="35">
        <f t="shared" si="2"/>
        <v>5.1608579303999997</v>
      </c>
      <c r="H18" s="21">
        <f t="shared" si="1"/>
        <v>663.07591752956989</v>
      </c>
    </row>
    <row r="19" spans="1:8" x14ac:dyDescent="0.2">
      <c r="A19" s="22" t="s">
        <v>17</v>
      </c>
      <c r="B19" s="23">
        <v>252.05868699999999</v>
      </c>
      <c r="C19" s="23"/>
      <c r="D19" s="23"/>
      <c r="E19" s="36"/>
      <c r="F19" s="36"/>
      <c r="G19" s="36"/>
      <c r="H19" s="25">
        <f t="shared" si="1"/>
        <v>252.05868699999999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18.455859611400001</v>
      </c>
      <c r="C22" s="27"/>
      <c r="D22" s="27"/>
      <c r="E22" s="24"/>
      <c r="F22" s="24"/>
      <c r="G22" s="24"/>
      <c r="H22" s="28">
        <f t="shared" si="1"/>
        <v>18.455859611400001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370.36194593944998</v>
      </c>
      <c r="F24" s="27">
        <v>1.8057158319999999E-2</v>
      </c>
      <c r="G24" s="27"/>
      <c r="H24" s="28">
        <f t="shared" si="1"/>
        <v>370.38000309776999</v>
      </c>
    </row>
    <row r="25" spans="1:8" x14ac:dyDescent="0.2">
      <c r="A25" s="22" t="s">
        <v>61</v>
      </c>
      <c r="B25" s="27"/>
      <c r="C25" s="27"/>
      <c r="D25" s="27">
        <v>17.02050989</v>
      </c>
      <c r="E25" s="27"/>
      <c r="F25" s="27"/>
      <c r="G25" s="27">
        <v>5.1608579303999997</v>
      </c>
      <c r="H25" s="28">
        <f t="shared" si="1"/>
        <v>22.181367820399998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0.73037200000000002</v>
      </c>
      <c r="C27" s="34">
        <f>SUM(C28:C35)</f>
        <v>174.39833195</v>
      </c>
      <c r="D27" s="34">
        <f>SUM(D28:D35)</f>
        <v>65.953816238000002</v>
      </c>
      <c r="E27" s="43"/>
      <c r="F27" s="43"/>
      <c r="G27" s="44"/>
      <c r="H27" s="21">
        <f t="shared" si="1"/>
        <v>241.08252018799999</v>
      </c>
    </row>
    <row r="28" spans="1:8" x14ac:dyDescent="0.2">
      <c r="A28" s="22" t="s">
        <v>20</v>
      </c>
      <c r="B28" s="36"/>
      <c r="C28" s="23">
        <v>129.54111320000001</v>
      </c>
      <c r="D28" s="45"/>
      <c r="E28" s="24"/>
      <c r="F28" s="24"/>
      <c r="G28" s="24"/>
      <c r="H28" s="25">
        <f t="shared" si="1"/>
        <v>129.54111320000001</v>
      </c>
    </row>
    <row r="29" spans="1:8" x14ac:dyDescent="0.2">
      <c r="A29" s="22" t="s">
        <v>21</v>
      </c>
      <c r="B29" s="24"/>
      <c r="C29" s="27">
        <v>44.616793575000003</v>
      </c>
      <c r="D29" s="27">
        <v>10.415660239999999</v>
      </c>
      <c r="E29" s="24"/>
      <c r="F29" s="24"/>
      <c r="G29" s="24"/>
      <c r="H29" s="28">
        <f t="shared" si="1"/>
        <v>55.032453815000004</v>
      </c>
    </row>
    <row r="30" spans="1:8" x14ac:dyDescent="0.2">
      <c r="A30" s="22" t="s">
        <v>22</v>
      </c>
      <c r="B30" s="24"/>
      <c r="C30" s="27">
        <v>0.22829097500000001</v>
      </c>
      <c r="D30" s="46"/>
      <c r="E30" s="24"/>
      <c r="F30" s="24"/>
      <c r="G30" s="24"/>
      <c r="H30" s="28">
        <f t="shared" si="1"/>
        <v>0.22829097500000001</v>
      </c>
    </row>
    <row r="31" spans="1:8" x14ac:dyDescent="0.2">
      <c r="A31" s="22" t="s">
        <v>23</v>
      </c>
      <c r="B31" s="47"/>
      <c r="C31" s="27"/>
      <c r="D31" s="27">
        <v>55.534405966000001</v>
      </c>
      <c r="E31" s="24"/>
      <c r="F31" s="24"/>
      <c r="G31" s="24"/>
      <c r="H31" s="28">
        <f t="shared" si="1"/>
        <v>55.534405966000001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1.21342E-2</v>
      </c>
      <c r="D33" s="27">
        <v>3.7500319999999999E-3</v>
      </c>
      <c r="E33" s="24"/>
      <c r="F33" s="24"/>
      <c r="G33" s="24"/>
      <c r="H33" s="28">
        <f t="shared" si="1"/>
        <v>1.5884231999999998E-2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0.73037200000000002</v>
      </c>
      <c r="C35" s="31"/>
      <c r="D35" s="31"/>
      <c r="E35" s="32"/>
      <c r="F35" s="32"/>
      <c r="G35" s="32"/>
      <c r="H35" s="33">
        <f t="shared" si="1"/>
        <v>0.73037200000000002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0</v>
      </c>
      <c r="C37" s="34">
        <f>SUM(C38:C42)</f>
        <v>305.478238675</v>
      </c>
      <c r="D37" s="34">
        <f>SUM(D38:D42)</f>
        <v>23.187760546</v>
      </c>
      <c r="E37" s="43"/>
      <c r="F37" s="43"/>
      <c r="G37" s="44"/>
      <c r="H37" s="52">
        <f t="shared" si="1"/>
        <v>328.66599922099999</v>
      </c>
    </row>
    <row r="38" spans="1:8" x14ac:dyDescent="0.2">
      <c r="A38" s="22" t="s">
        <v>25</v>
      </c>
      <c r="B38" s="23"/>
      <c r="C38" s="23">
        <v>279.51486937499999</v>
      </c>
      <c r="D38" s="23"/>
      <c r="E38" s="24"/>
      <c r="F38" s="24"/>
      <c r="G38" s="24"/>
      <c r="H38" s="25">
        <f t="shared" si="1"/>
        <v>279.51486937499999</v>
      </c>
    </row>
    <row r="39" spans="1:8" x14ac:dyDescent="0.2">
      <c r="A39" s="22" t="s">
        <v>70</v>
      </c>
      <c r="B39" s="23"/>
      <c r="C39" s="23">
        <v>7.2631912749999996</v>
      </c>
      <c r="D39" s="23">
        <v>5.1695737739999998</v>
      </c>
      <c r="E39" s="24"/>
      <c r="F39" s="24"/>
      <c r="G39" s="24"/>
      <c r="H39" s="25">
        <f t="shared" si="1"/>
        <v>12.432765049</v>
      </c>
    </row>
    <row r="40" spans="1:8" x14ac:dyDescent="0.2">
      <c r="A40" s="22" t="s">
        <v>26</v>
      </c>
      <c r="B40" s="27"/>
      <c r="C40" s="27">
        <v>1.3596481250000001</v>
      </c>
      <c r="D40" s="27">
        <v>0.96093199200000001</v>
      </c>
      <c r="E40" s="24"/>
      <c r="F40" s="24"/>
      <c r="G40" s="24"/>
      <c r="H40" s="28">
        <f t="shared" si="1"/>
        <v>2.320580117</v>
      </c>
    </row>
    <row r="41" spans="1:8" x14ac:dyDescent="0.2">
      <c r="A41" s="22" t="s">
        <v>69</v>
      </c>
      <c r="B41" s="24"/>
      <c r="C41" s="27">
        <v>16.226456474999999</v>
      </c>
      <c r="D41" s="27">
        <v>17.057254780000001</v>
      </c>
      <c r="E41" s="24"/>
      <c r="F41" s="24"/>
      <c r="G41" s="24"/>
      <c r="H41" s="28">
        <f t="shared" si="1"/>
        <v>33.283711255</v>
      </c>
    </row>
    <row r="42" spans="1:8" ht="13.5" thickBot="1" x14ac:dyDescent="0.25">
      <c r="A42" s="22" t="s">
        <v>71</v>
      </c>
      <c r="B42" s="27"/>
      <c r="C42" s="27">
        <v>1.114073425</v>
      </c>
      <c r="D42" s="27"/>
      <c r="E42" s="24"/>
      <c r="F42" s="24"/>
      <c r="G42" s="24"/>
      <c r="H42" s="28">
        <f t="shared" si="1"/>
        <v>1.114073425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54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5786.1972549830862</v>
      </c>
      <c r="C7" s="15">
        <f t="shared" si="0"/>
        <v>480.4994860275126</v>
      </c>
      <c r="D7" s="15">
        <f t="shared" si="0"/>
        <v>141.75586534054835</v>
      </c>
      <c r="E7" s="15">
        <f t="shared" si="0"/>
        <v>0</v>
      </c>
      <c r="F7" s="15">
        <f t="shared" si="0"/>
        <v>0</v>
      </c>
      <c r="G7" s="15">
        <f t="shared" si="0"/>
        <v>1.1962367700000001</v>
      </c>
      <c r="H7" s="16">
        <f>SUM(B7:G7)</f>
        <v>6409.6488431211474</v>
      </c>
    </row>
    <row r="8" spans="1:8" x14ac:dyDescent="0.2">
      <c r="A8" s="17" t="s">
        <v>6</v>
      </c>
      <c r="B8" s="18">
        <f>SUM(B9,B15)</f>
        <v>5534.0891048058866</v>
      </c>
      <c r="C8" s="18">
        <f>SUM(C9,C15)</f>
        <v>41.567706002512594</v>
      </c>
      <c r="D8" s="18">
        <f>SUM(D9,D15)</f>
        <v>35.596936274548341</v>
      </c>
      <c r="E8" s="19"/>
      <c r="F8" s="19"/>
      <c r="G8" s="20"/>
      <c r="H8" s="21">
        <f t="shared" ref="H8:H43" si="1">SUM(B8:G8)</f>
        <v>5611.2537470829475</v>
      </c>
    </row>
    <row r="9" spans="1:8" x14ac:dyDescent="0.2">
      <c r="A9" s="22" t="s">
        <v>7</v>
      </c>
      <c r="B9" s="23">
        <f>SUM(B10:B14)</f>
        <v>5534.0891048058866</v>
      </c>
      <c r="C9" s="23">
        <f>SUM(C10:C14)</f>
        <v>41.567706002512594</v>
      </c>
      <c r="D9" s="23">
        <f>SUM(D10:D14)</f>
        <v>35.596936274548341</v>
      </c>
      <c r="E9" s="24"/>
      <c r="F9" s="24"/>
      <c r="G9" s="24"/>
      <c r="H9" s="25">
        <f t="shared" si="1"/>
        <v>5611.2537470829475</v>
      </c>
    </row>
    <row r="10" spans="1:8" x14ac:dyDescent="0.2">
      <c r="A10" s="26" t="s">
        <v>8</v>
      </c>
      <c r="B10" s="27">
        <v>2562.7793667178557</v>
      </c>
      <c r="C10" s="27">
        <v>1.194714340183624</v>
      </c>
      <c r="D10" s="27">
        <v>9.3992611466833775</v>
      </c>
      <c r="E10" s="24"/>
      <c r="F10" s="24"/>
      <c r="G10" s="24"/>
      <c r="H10" s="28">
        <f t="shared" si="1"/>
        <v>2573.3733422047226</v>
      </c>
    </row>
    <row r="11" spans="1:8" x14ac:dyDescent="0.2">
      <c r="A11" s="26" t="s">
        <v>9</v>
      </c>
      <c r="B11" s="27">
        <v>342.98513400000002</v>
      </c>
      <c r="C11" s="27">
        <v>0.68002945000000004</v>
      </c>
      <c r="D11" s="27">
        <v>1.970578044</v>
      </c>
      <c r="E11" s="24"/>
      <c r="F11" s="24"/>
      <c r="G11" s="24"/>
      <c r="H11" s="28">
        <f t="shared" si="1"/>
        <v>345.635741494</v>
      </c>
    </row>
    <row r="12" spans="1:8" x14ac:dyDescent="0.2">
      <c r="A12" s="26" t="s">
        <v>10</v>
      </c>
      <c r="B12" s="27">
        <v>2160.6358190880314</v>
      </c>
      <c r="C12" s="29">
        <v>14.82643683732897</v>
      </c>
      <c r="D12" s="27">
        <v>18.866710035864962</v>
      </c>
      <c r="E12" s="24"/>
      <c r="F12" s="24"/>
      <c r="G12" s="24"/>
      <c r="H12" s="28">
        <f t="shared" si="1"/>
        <v>2194.3289659612251</v>
      </c>
    </row>
    <row r="13" spans="1:8" x14ac:dyDescent="0.2">
      <c r="A13" s="26" t="s">
        <v>11</v>
      </c>
      <c r="B13" s="27">
        <v>433.11463700000002</v>
      </c>
      <c r="C13" s="27">
        <v>24.823032925</v>
      </c>
      <c r="D13" s="27">
        <v>5.0800810959999998</v>
      </c>
      <c r="E13" s="24"/>
      <c r="F13" s="24"/>
      <c r="G13" s="24"/>
      <c r="H13" s="28">
        <f t="shared" si="1"/>
        <v>463.01775102100004</v>
      </c>
    </row>
    <row r="14" spans="1:8" x14ac:dyDescent="0.2">
      <c r="A14" s="26" t="s">
        <v>12</v>
      </c>
      <c r="B14" s="27">
        <v>34.574148000000001</v>
      </c>
      <c r="C14" s="27">
        <v>4.3492450000000002E-2</v>
      </c>
      <c r="D14" s="27">
        <v>0.28030595200000002</v>
      </c>
      <c r="E14" s="24"/>
      <c r="F14" s="24"/>
      <c r="G14" s="24"/>
      <c r="H14" s="28">
        <f t="shared" si="1"/>
        <v>34.897946402000002</v>
      </c>
    </row>
    <row r="15" spans="1:8" x14ac:dyDescent="0.2">
      <c r="A15" s="22" t="s">
        <v>13</v>
      </c>
      <c r="B15" s="27">
        <f>SUM(B16:B17)</f>
        <v>0</v>
      </c>
      <c r="C15" s="27">
        <f>SUM(C16:C17)</f>
        <v>0</v>
      </c>
      <c r="D15" s="27">
        <f>SUM(D16:D17)</f>
        <v>0</v>
      </c>
      <c r="E15" s="24"/>
      <c r="F15" s="24"/>
      <c r="G15" s="24"/>
      <c r="H15" s="28">
        <f t="shared" si="1"/>
        <v>0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/>
      <c r="C17" s="31"/>
      <c r="D17" s="31"/>
      <c r="E17" s="32"/>
      <c r="F17" s="32"/>
      <c r="G17" s="32"/>
      <c r="H17" s="33">
        <f t="shared" si="1"/>
        <v>0</v>
      </c>
    </row>
    <row r="18" spans="1:8" x14ac:dyDescent="0.2">
      <c r="A18" s="17" t="s">
        <v>16</v>
      </c>
      <c r="B18" s="34">
        <f t="shared" ref="B18:G18" si="2">SUM(B19:B26)</f>
        <v>236.3771851772</v>
      </c>
      <c r="C18" s="34">
        <f t="shared" si="2"/>
        <v>0</v>
      </c>
      <c r="D18" s="34">
        <f t="shared" si="2"/>
        <v>8.9193441300000007</v>
      </c>
      <c r="E18" s="34">
        <f t="shared" si="2"/>
        <v>0</v>
      </c>
      <c r="F18" s="34">
        <f t="shared" si="2"/>
        <v>0</v>
      </c>
      <c r="G18" s="35">
        <f t="shared" si="2"/>
        <v>1.1962367700000001</v>
      </c>
      <c r="H18" s="21">
        <f t="shared" si="1"/>
        <v>246.49276607720003</v>
      </c>
    </row>
    <row r="19" spans="1:8" x14ac:dyDescent="0.2">
      <c r="A19" s="22" t="s">
        <v>17</v>
      </c>
      <c r="B19" s="23">
        <v>220.88374999999999</v>
      </c>
      <c r="C19" s="23"/>
      <c r="D19" s="23"/>
      <c r="E19" s="36"/>
      <c r="F19" s="36"/>
      <c r="G19" s="36"/>
      <c r="H19" s="25">
        <f t="shared" si="1"/>
        <v>220.88374999999999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15.4934351772</v>
      </c>
      <c r="C22" s="27"/>
      <c r="D22" s="27"/>
      <c r="E22" s="24"/>
      <c r="F22" s="24"/>
      <c r="G22" s="24"/>
      <c r="H22" s="28">
        <f t="shared" si="1"/>
        <v>15.4934351772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/>
      <c r="F24" s="27"/>
      <c r="G24" s="27"/>
      <c r="H24" s="28">
        <f t="shared" si="1"/>
        <v>0</v>
      </c>
    </row>
    <row r="25" spans="1:8" x14ac:dyDescent="0.2">
      <c r="A25" s="22" t="s">
        <v>61</v>
      </c>
      <c r="B25" s="27"/>
      <c r="C25" s="27"/>
      <c r="D25" s="27">
        <v>8.9193441300000007</v>
      </c>
      <c r="E25" s="27"/>
      <c r="F25" s="27"/>
      <c r="G25" s="27">
        <v>1.1962367700000001</v>
      </c>
      <c r="H25" s="28">
        <f t="shared" si="1"/>
        <v>10.115580900000001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1.2912079999999999</v>
      </c>
      <c r="C27" s="34">
        <f>SUM(C28:C35)</f>
        <v>265.16349389999999</v>
      </c>
      <c r="D27" s="34">
        <f>SUM(D28:D35)</f>
        <v>80.044173184000002</v>
      </c>
      <c r="E27" s="43"/>
      <c r="F27" s="43"/>
      <c r="G27" s="44"/>
      <c r="H27" s="21">
        <f t="shared" si="1"/>
        <v>346.49887508399996</v>
      </c>
    </row>
    <row r="28" spans="1:8" x14ac:dyDescent="0.2">
      <c r="A28" s="22" t="s">
        <v>20</v>
      </c>
      <c r="B28" s="36"/>
      <c r="C28" s="23">
        <v>180.222595775</v>
      </c>
      <c r="D28" s="45"/>
      <c r="E28" s="24"/>
      <c r="F28" s="24"/>
      <c r="G28" s="24"/>
      <c r="H28" s="25">
        <f t="shared" si="1"/>
        <v>180.222595775</v>
      </c>
    </row>
    <row r="29" spans="1:8" x14ac:dyDescent="0.2">
      <c r="A29" s="22" t="s">
        <v>21</v>
      </c>
      <c r="B29" s="24"/>
      <c r="C29" s="27">
        <v>82.12950275</v>
      </c>
      <c r="D29" s="27">
        <v>17.745233672000001</v>
      </c>
      <c r="E29" s="24"/>
      <c r="F29" s="24"/>
      <c r="G29" s="24"/>
      <c r="H29" s="28">
        <f t="shared" si="1"/>
        <v>99.874736421999998</v>
      </c>
    </row>
    <row r="30" spans="1:8" x14ac:dyDescent="0.2">
      <c r="A30" s="22" t="s">
        <v>22</v>
      </c>
      <c r="B30" s="24"/>
      <c r="C30" s="27">
        <v>1.9851400000000002E-2</v>
      </c>
      <c r="D30" s="46"/>
      <c r="E30" s="24"/>
      <c r="F30" s="24"/>
      <c r="G30" s="24"/>
      <c r="H30" s="28">
        <f t="shared" si="1"/>
        <v>1.9851400000000002E-2</v>
      </c>
    </row>
    <row r="31" spans="1:8" x14ac:dyDescent="0.2">
      <c r="A31" s="22" t="s">
        <v>23</v>
      </c>
      <c r="B31" s="47"/>
      <c r="C31" s="27"/>
      <c r="D31" s="27">
        <v>61.436248882000001</v>
      </c>
      <c r="E31" s="24"/>
      <c r="F31" s="24"/>
      <c r="G31" s="24"/>
      <c r="H31" s="28">
        <f t="shared" si="1"/>
        <v>61.436248882000001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2.7915439750000002</v>
      </c>
      <c r="D33" s="27">
        <v>0.86269063000000001</v>
      </c>
      <c r="E33" s="24"/>
      <c r="F33" s="24"/>
      <c r="G33" s="24"/>
      <c r="H33" s="28">
        <f t="shared" si="1"/>
        <v>3.6542346050000001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1.2912079999999999</v>
      </c>
      <c r="C35" s="31"/>
      <c r="D35" s="31"/>
      <c r="E35" s="32"/>
      <c r="F35" s="32"/>
      <c r="G35" s="32"/>
      <c r="H35" s="33">
        <f t="shared" si="1"/>
        <v>1.2912079999999999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14.439757</v>
      </c>
      <c r="C37" s="34">
        <f>SUM(C38:C42)</f>
        <v>173.76828612500003</v>
      </c>
      <c r="D37" s="34">
        <f>SUM(D38:D42)</f>
        <v>17.195411752000002</v>
      </c>
      <c r="E37" s="43"/>
      <c r="F37" s="43"/>
      <c r="G37" s="44"/>
      <c r="H37" s="52">
        <f t="shared" si="1"/>
        <v>205.40345487700003</v>
      </c>
    </row>
    <row r="38" spans="1:8" x14ac:dyDescent="0.2">
      <c r="A38" s="22" t="s">
        <v>25</v>
      </c>
      <c r="B38" s="23"/>
      <c r="C38" s="23">
        <v>142.91587365000001</v>
      </c>
      <c r="D38" s="23"/>
      <c r="E38" s="24"/>
      <c r="F38" s="24"/>
      <c r="G38" s="24"/>
      <c r="H38" s="25">
        <f t="shared" si="1"/>
        <v>142.91587365000001</v>
      </c>
    </row>
    <row r="39" spans="1:8" x14ac:dyDescent="0.2">
      <c r="A39" s="22" t="s">
        <v>70</v>
      </c>
      <c r="B39" s="23"/>
      <c r="C39" s="23"/>
      <c r="D39" s="23"/>
      <c r="E39" s="24"/>
      <c r="F39" s="24"/>
      <c r="G39" s="24"/>
      <c r="H39" s="25">
        <f t="shared" si="1"/>
        <v>0</v>
      </c>
    </row>
    <row r="40" spans="1:8" x14ac:dyDescent="0.2">
      <c r="A40" s="22" t="s">
        <v>26</v>
      </c>
      <c r="B40" s="27">
        <v>14.439757</v>
      </c>
      <c r="C40" s="27">
        <v>4.788524625</v>
      </c>
      <c r="D40" s="27">
        <v>2.6608938520000001</v>
      </c>
      <c r="E40" s="24"/>
      <c r="F40" s="24"/>
      <c r="G40" s="24"/>
      <c r="H40" s="28">
        <f t="shared" si="1"/>
        <v>21.889175477000002</v>
      </c>
    </row>
    <row r="41" spans="1:8" x14ac:dyDescent="0.2">
      <c r="A41" s="22" t="s">
        <v>69</v>
      </c>
      <c r="B41" s="24"/>
      <c r="C41" s="27">
        <v>24.796102425000001</v>
      </c>
      <c r="D41" s="27">
        <v>14.534517900000001</v>
      </c>
      <c r="E41" s="24"/>
      <c r="F41" s="24"/>
      <c r="G41" s="24"/>
      <c r="H41" s="28">
        <f t="shared" si="1"/>
        <v>39.330620324999998</v>
      </c>
    </row>
    <row r="42" spans="1:8" ht="13.5" thickBot="1" x14ac:dyDescent="0.25">
      <c r="A42" s="22" t="s">
        <v>71</v>
      </c>
      <c r="B42" s="27"/>
      <c r="C42" s="27">
        <v>1.267785425</v>
      </c>
      <c r="D42" s="27"/>
      <c r="E42" s="24"/>
      <c r="F42" s="24"/>
      <c r="G42" s="24"/>
      <c r="H42" s="28">
        <f t="shared" si="1"/>
        <v>1.267785425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36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9585.3665845739506</v>
      </c>
      <c r="C7" s="15">
        <f t="shared" si="0"/>
        <v>545.62926335185864</v>
      </c>
      <c r="D7" s="15">
        <f t="shared" si="0"/>
        <v>168.49820861289743</v>
      </c>
      <c r="E7" s="15">
        <f t="shared" si="0"/>
        <v>346.10191399123096</v>
      </c>
      <c r="F7" s="15">
        <f t="shared" si="0"/>
        <v>1.609012026E-2</v>
      </c>
      <c r="G7" s="15">
        <f t="shared" si="0"/>
        <v>4.9610438604000002</v>
      </c>
      <c r="H7" s="16">
        <f>SUM(B7:G7)</f>
        <v>10650.573104510597</v>
      </c>
    </row>
    <row r="8" spans="1:8" x14ac:dyDescent="0.2">
      <c r="A8" s="17" t="s">
        <v>6</v>
      </c>
      <c r="B8" s="18">
        <f>SUM(B9,B15)</f>
        <v>9445.2485974121519</v>
      </c>
      <c r="C8" s="18">
        <f>SUM(C9,C15)</f>
        <v>32.079837476858742</v>
      </c>
      <c r="D8" s="18">
        <f>SUM(D9,D15)</f>
        <v>57.575120766897399</v>
      </c>
      <c r="E8" s="19"/>
      <c r="F8" s="19"/>
      <c r="G8" s="20"/>
      <c r="H8" s="21">
        <f t="shared" ref="H8:H43" si="1">SUM(B8:G8)</f>
        <v>9534.9035556559083</v>
      </c>
    </row>
    <row r="9" spans="1:8" x14ac:dyDescent="0.2">
      <c r="A9" s="22" t="s">
        <v>7</v>
      </c>
      <c r="B9" s="23">
        <f>SUM(B10:B14)</f>
        <v>9445.2483204121527</v>
      </c>
      <c r="C9" s="23">
        <f>SUM(C10:C14)</f>
        <v>31.59383990185874</v>
      </c>
      <c r="D9" s="23">
        <f>SUM(D10:D14)</f>
        <v>57.575120766897399</v>
      </c>
      <c r="E9" s="24"/>
      <c r="F9" s="24"/>
      <c r="G9" s="24"/>
      <c r="H9" s="25">
        <f t="shared" si="1"/>
        <v>9534.4172810809105</v>
      </c>
    </row>
    <row r="10" spans="1:8" x14ac:dyDescent="0.2">
      <c r="A10" s="26" t="s">
        <v>8</v>
      </c>
      <c r="B10" s="27">
        <v>5313.7507940219057</v>
      </c>
      <c r="C10" s="27">
        <v>2.9517061679933425</v>
      </c>
      <c r="D10" s="27">
        <v>24.364627147021075</v>
      </c>
      <c r="E10" s="24"/>
      <c r="F10" s="24"/>
      <c r="G10" s="24"/>
      <c r="H10" s="28">
        <f t="shared" si="1"/>
        <v>5341.0671273369198</v>
      </c>
    </row>
    <row r="11" spans="1:8" x14ac:dyDescent="0.2">
      <c r="A11" s="26" t="s">
        <v>9</v>
      </c>
      <c r="B11" s="27">
        <v>313.66827699999999</v>
      </c>
      <c r="C11" s="27">
        <v>7.2749857000000002</v>
      </c>
      <c r="D11" s="27">
        <v>1.6173401679999999</v>
      </c>
      <c r="E11" s="24"/>
      <c r="F11" s="24"/>
      <c r="G11" s="24"/>
      <c r="H11" s="28">
        <f t="shared" si="1"/>
        <v>322.56060286799999</v>
      </c>
    </row>
    <row r="12" spans="1:8" x14ac:dyDescent="0.2">
      <c r="A12" s="26" t="s">
        <v>10</v>
      </c>
      <c r="B12" s="27">
        <v>3126.9568513902477</v>
      </c>
      <c r="C12" s="29">
        <v>5.2601558088653988</v>
      </c>
      <c r="D12" s="27">
        <v>26.743936531876329</v>
      </c>
      <c r="E12" s="24"/>
      <c r="F12" s="24"/>
      <c r="G12" s="24"/>
      <c r="H12" s="28">
        <f t="shared" si="1"/>
        <v>3158.9609437309896</v>
      </c>
    </row>
    <row r="13" spans="1:8" x14ac:dyDescent="0.2">
      <c r="A13" s="26" t="s">
        <v>11</v>
      </c>
      <c r="B13" s="27">
        <v>628.56612800000005</v>
      </c>
      <c r="C13" s="27">
        <v>16.060332875</v>
      </c>
      <c r="D13" s="27">
        <v>4.3405949899999996</v>
      </c>
      <c r="E13" s="24"/>
      <c r="F13" s="24"/>
      <c r="G13" s="24"/>
      <c r="H13" s="28">
        <f t="shared" si="1"/>
        <v>648.96705586500002</v>
      </c>
    </row>
    <row r="14" spans="1:8" x14ac:dyDescent="0.2">
      <c r="A14" s="26" t="s">
        <v>12</v>
      </c>
      <c r="B14" s="27">
        <v>62.306269999999998</v>
      </c>
      <c r="C14" s="27">
        <v>4.6659350000000002E-2</v>
      </c>
      <c r="D14" s="27">
        <v>0.50862193</v>
      </c>
      <c r="E14" s="24"/>
      <c r="F14" s="24"/>
      <c r="G14" s="24"/>
      <c r="H14" s="28">
        <f t="shared" si="1"/>
        <v>62.861551279999993</v>
      </c>
    </row>
    <row r="15" spans="1:8" x14ac:dyDescent="0.2">
      <c r="A15" s="22" t="s">
        <v>13</v>
      </c>
      <c r="B15" s="27">
        <f>SUM(B16:B17)</f>
        <v>2.7700000000000001E-4</v>
      </c>
      <c r="C15" s="27">
        <f>SUM(C16:C17)</f>
        <v>0.48599757500000001</v>
      </c>
      <c r="D15" s="27">
        <f>SUM(D16:D17)</f>
        <v>0</v>
      </c>
      <c r="E15" s="24"/>
      <c r="F15" s="24"/>
      <c r="G15" s="24"/>
      <c r="H15" s="28">
        <f t="shared" si="1"/>
        <v>0.48627457500000004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>
        <v>2.7700000000000001E-4</v>
      </c>
      <c r="C17" s="31">
        <v>0.48599757500000001</v>
      </c>
      <c r="D17" s="31"/>
      <c r="E17" s="32"/>
      <c r="F17" s="32"/>
      <c r="G17" s="32"/>
      <c r="H17" s="33">
        <f t="shared" si="1"/>
        <v>0.48627457500000004</v>
      </c>
    </row>
    <row r="18" spans="1:8" x14ac:dyDescent="0.2">
      <c r="A18" s="17" t="s">
        <v>16</v>
      </c>
      <c r="B18" s="34">
        <f t="shared" ref="B18:G18" si="2">SUM(B19:B26)</f>
        <v>138.8615201618</v>
      </c>
      <c r="C18" s="34">
        <f t="shared" si="2"/>
        <v>0</v>
      </c>
      <c r="D18" s="34">
        <f t="shared" si="2"/>
        <v>16.601165779999999</v>
      </c>
      <c r="E18" s="34">
        <f t="shared" si="2"/>
        <v>346.10191399123096</v>
      </c>
      <c r="F18" s="34">
        <f t="shared" si="2"/>
        <v>1.609012026E-2</v>
      </c>
      <c r="G18" s="35">
        <f t="shared" si="2"/>
        <v>4.9610438604000002</v>
      </c>
      <c r="H18" s="21">
        <f t="shared" si="1"/>
        <v>506.54173391369102</v>
      </c>
    </row>
    <row r="19" spans="1:8" x14ac:dyDescent="0.2">
      <c r="A19" s="22" t="s">
        <v>17</v>
      </c>
      <c r="B19" s="23">
        <v>122.55762199999999</v>
      </c>
      <c r="C19" s="23"/>
      <c r="D19" s="23"/>
      <c r="E19" s="36"/>
      <c r="F19" s="36"/>
      <c r="G19" s="36"/>
      <c r="H19" s="25">
        <f t="shared" si="1"/>
        <v>122.55762199999999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16.303898161799999</v>
      </c>
      <c r="C22" s="27"/>
      <c r="D22" s="27"/>
      <c r="E22" s="24"/>
      <c r="F22" s="24"/>
      <c r="G22" s="24"/>
      <c r="H22" s="28">
        <f t="shared" si="1"/>
        <v>16.303898161799999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346.10191399123096</v>
      </c>
      <c r="F24" s="27">
        <v>1.609012026E-2</v>
      </c>
      <c r="G24" s="27"/>
      <c r="H24" s="28">
        <f t="shared" si="1"/>
        <v>346.11800411149096</v>
      </c>
    </row>
    <row r="25" spans="1:8" x14ac:dyDescent="0.2">
      <c r="A25" s="22" t="s">
        <v>61</v>
      </c>
      <c r="B25" s="27"/>
      <c r="C25" s="27"/>
      <c r="D25" s="27">
        <v>16.601165779999999</v>
      </c>
      <c r="E25" s="27"/>
      <c r="F25" s="27"/>
      <c r="G25" s="27">
        <v>4.9610438604000002</v>
      </c>
      <c r="H25" s="28">
        <f t="shared" si="1"/>
        <v>21.562209640399999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1.256467</v>
      </c>
      <c r="C27" s="34">
        <f>SUM(C28:C35)</f>
        <v>175.01398172499998</v>
      </c>
      <c r="D27" s="34">
        <f>SUM(D28:D35)</f>
        <v>68.209010804000002</v>
      </c>
      <c r="E27" s="43"/>
      <c r="F27" s="43"/>
      <c r="G27" s="44"/>
      <c r="H27" s="21">
        <f t="shared" si="1"/>
        <v>244.47945952899997</v>
      </c>
    </row>
    <row r="28" spans="1:8" x14ac:dyDescent="0.2">
      <c r="A28" s="22" t="s">
        <v>20</v>
      </c>
      <c r="B28" s="36"/>
      <c r="C28" s="23">
        <v>130.77445912499999</v>
      </c>
      <c r="D28" s="45"/>
      <c r="E28" s="24"/>
      <c r="F28" s="24"/>
      <c r="G28" s="24"/>
      <c r="H28" s="25">
        <f t="shared" si="1"/>
        <v>130.77445912499999</v>
      </c>
    </row>
    <row r="29" spans="1:8" x14ac:dyDescent="0.2">
      <c r="A29" s="22" t="s">
        <v>21</v>
      </c>
      <c r="B29" s="24"/>
      <c r="C29" s="27">
        <v>44.009034825000001</v>
      </c>
      <c r="D29" s="27">
        <v>10.152219002000001</v>
      </c>
      <c r="E29" s="24"/>
      <c r="F29" s="24"/>
      <c r="G29" s="24"/>
      <c r="H29" s="28">
        <f t="shared" si="1"/>
        <v>54.161253827000003</v>
      </c>
    </row>
    <row r="30" spans="1:8" x14ac:dyDescent="0.2">
      <c r="A30" s="22" t="s">
        <v>22</v>
      </c>
      <c r="B30" s="24"/>
      <c r="C30" s="27">
        <v>0.21836530000000001</v>
      </c>
      <c r="D30" s="46"/>
      <c r="E30" s="24"/>
      <c r="F30" s="24"/>
      <c r="G30" s="24"/>
      <c r="H30" s="28">
        <f t="shared" si="1"/>
        <v>0.21836530000000001</v>
      </c>
    </row>
    <row r="31" spans="1:8" x14ac:dyDescent="0.2">
      <c r="A31" s="22" t="s">
        <v>23</v>
      </c>
      <c r="B31" s="47"/>
      <c r="C31" s="27"/>
      <c r="D31" s="27">
        <v>58.053045644000001</v>
      </c>
      <c r="E31" s="24"/>
      <c r="F31" s="24"/>
      <c r="G31" s="24"/>
      <c r="H31" s="28">
        <f t="shared" si="1"/>
        <v>58.053045644000001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1.2122475000000001E-2</v>
      </c>
      <c r="D33" s="27">
        <v>3.7461579999999999E-3</v>
      </c>
      <c r="E33" s="24"/>
      <c r="F33" s="24"/>
      <c r="G33" s="24"/>
      <c r="H33" s="28">
        <f t="shared" si="1"/>
        <v>1.5868633E-2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1.256467</v>
      </c>
      <c r="C35" s="31"/>
      <c r="D35" s="31"/>
      <c r="E35" s="32"/>
      <c r="F35" s="32"/>
      <c r="G35" s="32"/>
      <c r="H35" s="33">
        <f t="shared" si="1"/>
        <v>1.256467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0</v>
      </c>
      <c r="C37" s="34">
        <f>SUM(C38:C42)</f>
        <v>338.53544414999993</v>
      </c>
      <c r="D37" s="34">
        <f>SUM(D38:D42)</f>
        <v>26.112911261999997</v>
      </c>
      <c r="E37" s="43"/>
      <c r="F37" s="43"/>
      <c r="G37" s="44"/>
      <c r="H37" s="52">
        <f t="shared" si="1"/>
        <v>364.64835541199994</v>
      </c>
    </row>
    <row r="38" spans="1:8" x14ac:dyDescent="0.2">
      <c r="A38" s="22" t="s">
        <v>25</v>
      </c>
      <c r="B38" s="23"/>
      <c r="C38" s="23">
        <v>309.17752197499999</v>
      </c>
      <c r="D38" s="23"/>
      <c r="E38" s="24"/>
      <c r="F38" s="24"/>
      <c r="G38" s="24"/>
      <c r="H38" s="25">
        <f t="shared" si="1"/>
        <v>309.17752197499999</v>
      </c>
    </row>
    <row r="39" spans="1:8" x14ac:dyDescent="0.2">
      <c r="A39" s="22" t="s">
        <v>70</v>
      </c>
      <c r="B39" s="23"/>
      <c r="C39" s="23">
        <v>12.497704325000001</v>
      </c>
      <c r="D39" s="23">
        <v>8.7398185000000002</v>
      </c>
      <c r="E39" s="24"/>
      <c r="F39" s="24"/>
      <c r="G39" s="24"/>
      <c r="H39" s="25">
        <f t="shared" si="1"/>
        <v>21.237522824999999</v>
      </c>
    </row>
    <row r="40" spans="1:8" x14ac:dyDescent="0.2">
      <c r="A40" s="22" t="s">
        <v>26</v>
      </c>
      <c r="B40" s="27"/>
      <c r="C40" s="27">
        <v>0.64991540000000003</v>
      </c>
      <c r="D40" s="27">
        <v>0.49951922199999998</v>
      </c>
      <c r="E40" s="24"/>
      <c r="F40" s="24"/>
      <c r="G40" s="24"/>
      <c r="H40" s="28">
        <f t="shared" si="1"/>
        <v>1.149434622</v>
      </c>
    </row>
    <row r="41" spans="1:8" x14ac:dyDescent="0.2">
      <c r="A41" s="22" t="s">
        <v>69</v>
      </c>
      <c r="B41" s="24"/>
      <c r="C41" s="27">
        <v>15.629046750000001</v>
      </c>
      <c r="D41" s="27">
        <v>16.873573539999999</v>
      </c>
      <c r="E41" s="24"/>
      <c r="F41" s="24"/>
      <c r="G41" s="24"/>
      <c r="H41" s="28">
        <f t="shared" si="1"/>
        <v>32.502620289999996</v>
      </c>
    </row>
    <row r="42" spans="1:8" ht="13.5" thickBot="1" x14ac:dyDescent="0.25">
      <c r="A42" s="22" t="s">
        <v>71</v>
      </c>
      <c r="B42" s="27"/>
      <c r="C42" s="27">
        <v>0.58125570000000004</v>
      </c>
      <c r="D42" s="27"/>
      <c r="E42" s="24"/>
      <c r="F42" s="24"/>
      <c r="G42" s="24"/>
      <c r="H42" s="28">
        <f t="shared" si="1"/>
        <v>0.58125570000000004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35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9429.4680449759817</v>
      </c>
      <c r="C7" s="15">
        <f t="shared" si="0"/>
        <v>532.87935825694558</v>
      </c>
      <c r="D7" s="15">
        <f t="shared" si="0"/>
        <v>156.55929321794019</v>
      </c>
      <c r="E7" s="15">
        <f t="shared" si="0"/>
        <v>347.69245388788397</v>
      </c>
      <c r="F7" s="15">
        <f t="shared" si="0"/>
        <v>1.6069938439999997E-2</v>
      </c>
      <c r="G7" s="15">
        <f t="shared" si="0"/>
        <v>5.0172805847999999</v>
      </c>
      <c r="H7" s="16">
        <f>SUM(B7:G7)</f>
        <v>10471.632500861992</v>
      </c>
    </row>
    <row r="8" spans="1:8" x14ac:dyDescent="0.2">
      <c r="A8" s="17" t="s">
        <v>6</v>
      </c>
      <c r="B8" s="18">
        <f>SUM(B9,B15)</f>
        <v>9307.8550846849812</v>
      </c>
      <c r="C8" s="18">
        <f>SUM(C9,C15)</f>
        <v>40.077575631945521</v>
      </c>
      <c r="D8" s="18">
        <f>SUM(D9,D15)</f>
        <v>57.156916363940198</v>
      </c>
      <c r="E8" s="19"/>
      <c r="F8" s="19"/>
      <c r="G8" s="20"/>
      <c r="H8" s="21">
        <f t="shared" ref="H8:H43" si="1">SUM(B8:G8)</f>
        <v>9405.0895766808662</v>
      </c>
    </row>
    <row r="9" spans="1:8" x14ac:dyDescent="0.2">
      <c r="A9" s="22" t="s">
        <v>7</v>
      </c>
      <c r="B9" s="23">
        <f>SUM(B10:B14)</f>
        <v>9307.8548036849807</v>
      </c>
      <c r="C9" s="23">
        <f>SUM(C10:C14)</f>
        <v>39.551731006945523</v>
      </c>
      <c r="D9" s="23">
        <f>SUM(D10:D14)</f>
        <v>57.156916363940198</v>
      </c>
      <c r="E9" s="24"/>
      <c r="F9" s="24"/>
      <c r="G9" s="24"/>
      <c r="H9" s="25">
        <f t="shared" si="1"/>
        <v>9404.5634510558666</v>
      </c>
    </row>
    <row r="10" spans="1:8" x14ac:dyDescent="0.2">
      <c r="A10" s="26" t="s">
        <v>8</v>
      </c>
      <c r="B10" s="27">
        <v>5181.8346058464231</v>
      </c>
      <c r="C10" s="27">
        <v>5.6144581226894719</v>
      </c>
      <c r="D10" s="27">
        <v>23.696876002384631</v>
      </c>
      <c r="E10" s="24"/>
      <c r="F10" s="24"/>
      <c r="G10" s="24"/>
      <c r="H10" s="28">
        <f t="shared" si="1"/>
        <v>5211.1459399714968</v>
      </c>
    </row>
    <row r="11" spans="1:8" x14ac:dyDescent="0.2">
      <c r="A11" s="26" t="s">
        <v>9</v>
      </c>
      <c r="B11" s="27">
        <v>319.05329399999999</v>
      </c>
      <c r="C11" s="27">
        <v>8.2915489250000007</v>
      </c>
      <c r="D11" s="27">
        <v>1.6658429459999999</v>
      </c>
      <c r="E11" s="24"/>
      <c r="F11" s="24"/>
      <c r="G11" s="24"/>
      <c r="H11" s="28">
        <f t="shared" si="1"/>
        <v>329.01068587099996</v>
      </c>
    </row>
    <row r="12" spans="1:8" x14ac:dyDescent="0.2">
      <c r="A12" s="26" t="s">
        <v>10</v>
      </c>
      <c r="B12" s="27">
        <v>3069.9236718385578</v>
      </c>
      <c r="C12" s="29">
        <v>4.9124387592560543</v>
      </c>
      <c r="D12" s="27">
        <v>26.86168830355556</v>
      </c>
      <c r="E12" s="24"/>
      <c r="F12" s="24"/>
      <c r="G12" s="24"/>
      <c r="H12" s="28">
        <f t="shared" si="1"/>
        <v>3101.6977989013694</v>
      </c>
    </row>
    <row r="13" spans="1:8" x14ac:dyDescent="0.2">
      <c r="A13" s="26" t="s">
        <v>11</v>
      </c>
      <c r="B13" s="27">
        <v>668.95180600000003</v>
      </c>
      <c r="C13" s="27">
        <v>20.688435325</v>
      </c>
      <c r="D13" s="27">
        <v>4.3759619279999997</v>
      </c>
      <c r="E13" s="24"/>
      <c r="F13" s="24"/>
      <c r="G13" s="24"/>
      <c r="H13" s="28">
        <f t="shared" si="1"/>
        <v>694.01620325300007</v>
      </c>
    </row>
    <row r="14" spans="1:8" x14ac:dyDescent="0.2">
      <c r="A14" s="26" t="s">
        <v>12</v>
      </c>
      <c r="B14" s="27">
        <v>68.091425999999998</v>
      </c>
      <c r="C14" s="27">
        <v>4.4849874999999997E-2</v>
      </c>
      <c r="D14" s="27">
        <v>0.55654718400000003</v>
      </c>
      <c r="E14" s="24"/>
      <c r="F14" s="24"/>
      <c r="G14" s="24"/>
      <c r="H14" s="28">
        <f t="shared" si="1"/>
        <v>68.692823058999991</v>
      </c>
    </row>
    <row r="15" spans="1:8" x14ac:dyDescent="0.2">
      <c r="A15" s="22" t="s">
        <v>13</v>
      </c>
      <c r="B15" s="27">
        <f>SUM(B16:B17)</f>
        <v>2.81E-4</v>
      </c>
      <c r="C15" s="27">
        <f>SUM(C16:C17)</f>
        <v>0.52584462499999995</v>
      </c>
      <c r="D15" s="27">
        <f>SUM(D16:D17)</f>
        <v>0</v>
      </c>
      <c r="E15" s="24"/>
      <c r="F15" s="24"/>
      <c r="G15" s="24"/>
      <c r="H15" s="28">
        <f t="shared" si="1"/>
        <v>0.52612562499999993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>
        <v>2.81E-4</v>
      </c>
      <c r="C17" s="31">
        <v>0.52584462499999995</v>
      </c>
      <c r="D17" s="31"/>
      <c r="E17" s="32"/>
      <c r="F17" s="32"/>
      <c r="G17" s="32"/>
      <c r="H17" s="33">
        <f t="shared" si="1"/>
        <v>0.52612562499999993</v>
      </c>
    </row>
    <row r="18" spans="1:8" x14ac:dyDescent="0.2">
      <c r="A18" s="17" t="s">
        <v>16</v>
      </c>
      <c r="B18" s="34">
        <f t="shared" ref="B18:G18" si="2">SUM(B19:B26)</f>
        <v>120.48991529099999</v>
      </c>
      <c r="C18" s="34">
        <f t="shared" si="2"/>
        <v>0</v>
      </c>
      <c r="D18" s="34">
        <f t="shared" si="2"/>
        <v>15.835963167999999</v>
      </c>
      <c r="E18" s="34">
        <f t="shared" si="2"/>
        <v>347.69245388788397</v>
      </c>
      <c r="F18" s="34">
        <f t="shared" si="2"/>
        <v>1.6069938439999997E-2</v>
      </c>
      <c r="G18" s="35">
        <f t="shared" si="2"/>
        <v>5.0172805847999999</v>
      </c>
      <c r="H18" s="21">
        <f t="shared" si="1"/>
        <v>489.05168287012401</v>
      </c>
    </row>
    <row r="19" spans="1:8" x14ac:dyDescent="0.2">
      <c r="A19" s="22" t="s">
        <v>17</v>
      </c>
      <c r="B19" s="23">
        <v>103.90516</v>
      </c>
      <c r="C19" s="23"/>
      <c r="D19" s="23"/>
      <c r="E19" s="36"/>
      <c r="F19" s="36"/>
      <c r="G19" s="36"/>
      <c r="H19" s="25">
        <f t="shared" si="1"/>
        <v>103.90516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16.584755291</v>
      </c>
      <c r="C22" s="27"/>
      <c r="D22" s="27"/>
      <c r="E22" s="24"/>
      <c r="F22" s="24"/>
      <c r="G22" s="24"/>
      <c r="H22" s="28">
        <f t="shared" si="1"/>
        <v>16.584755291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347.69245388788397</v>
      </c>
      <c r="F24" s="27">
        <v>1.6069938439999997E-2</v>
      </c>
      <c r="G24" s="27"/>
      <c r="H24" s="28">
        <f t="shared" si="1"/>
        <v>347.70852382632398</v>
      </c>
    </row>
    <row r="25" spans="1:8" x14ac:dyDescent="0.2">
      <c r="A25" s="22" t="s">
        <v>61</v>
      </c>
      <c r="B25" s="27"/>
      <c r="C25" s="27"/>
      <c r="D25" s="27">
        <v>15.835963167999999</v>
      </c>
      <c r="E25" s="27"/>
      <c r="F25" s="27"/>
      <c r="G25" s="27">
        <v>5.0172805847999999</v>
      </c>
      <c r="H25" s="28">
        <f t="shared" si="1"/>
        <v>20.853243752799997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1.1230450000000001</v>
      </c>
      <c r="C27" s="34">
        <f>SUM(C28:C35)</f>
        <v>169.17790300000001</v>
      </c>
      <c r="D27" s="34">
        <f>SUM(D28:D35)</f>
        <v>59.128020745999997</v>
      </c>
      <c r="E27" s="43"/>
      <c r="F27" s="43"/>
      <c r="G27" s="44"/>
      <c r="H27" s="21">
        <f t="shared" si="1"/>
        <v>229.42896874600001</v>
      </c>
    </row>
    <row r="28" spans="1:8" x14ac:dyDescent="0.2">
      <c r="A28" s="22" t="s">
        <v>20</v>
      </c>
      <c r="B28" s="36"/>
      <c r="C28" s="23">
        <v>132.23014044999999</v>
      </c>
      <c r="D28" s="45"/>
      <c r="E28" s="24"/>
      <c r="F28" s="24"/>
      <c r="G28" s="24"/>
      <c r="H28" s="25">
        <f t="shared" si="1"/>
        <v>132.23014044999999</v>
      </c>
    </row>
    <row r="29" spans="1:8" x14ac:dyDescent="0.2">
      <c r="A29" s="22" t="s">
        <v>21</v>
      </c>
      <c r="B29" s="24"/>
      <c r="C29" s="27">
        <v>36.449281024999998</v>
      </c>
      <c r="D29" s="27">
        <v>9.5108705540000003</v>
      </c>
      <c r="E29" s="24"/>
      <c r="F29" s="24"/>
      <c r="G29" s="24"/>
      <c r="H29" s="28">
        <f t="shared" si="1"/>
        <v>45.960151578999998</v>
      </c>
    </row>
    <row r="30" spans="1:8" x14ac:dyDescent="0.2">
      <c r="A30" s="22" t="s">
        <v>22</v>
      </c>
      <c r="B30" s="24"/>
      <c r="C30" s="27">
        <v>0.48635905000000001</v>
      </c>
      <c r="D30" s="46"/>
      <c r="E30" s="24"/>
      <c r="F30" s="24"/>
      <c r="G30" s="24"/>
      <c r="H30" s="28">
        <f t="shared" si="1"/>
        <v>0.48635905000000001</v>
      </c>
    </row>
    <row r="31" spans="1:8" x14ac:dyDescent="0.2">
      <c r="A31" s="22" t="s">
        <v>23</v>
      </c>
      <c r="B31" s="47"/>
      <c r="C31" s="27"/>
      <c r="D31" s="27">
        <v>49.613404033999998</v>
      </c>
      <c r="E31" s="24"/>
      <c r="F31" s="24"/>
      <c r="G31" s="24"/>
      <c r="H31" s="28">
        <f t="shared" si="1"/>
        <v>49.613404033999998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1.2122475000000001E-2</v>
      </c>
      <c r="D33" s="27">
        <v>3.7461579999999999E-3</v>
      </c>
      <c r="E33" s="24"/>
      <c r="F33" s="24"/>
      <c r="G33" s="24"/>
      <c r="H33" s="28">
        <f t="shared" si="1"/>
        <v>1.5868633E-2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1.1230450000000001</v>
      </c>
      <c r="C35" s="31"/>
      <c r="D35" s="31"/>
      <c r="E35" s="32"/>
      <c r="F35" s="32"/>
      <c r="G35" s="32"/>
      <c r="H35" s="33">
        <f t="shared" si="1"/>
        <v>1.1230450000000001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0</v>
      </c>
      <c r="C37" s="34">
        <f>SUM(C38:C42)</f>
        <v>323.62387962500003</v>
      </c>
      <c r="D37" s="34">
        <f>SUM(D38:D42)</f>
        <v>24.43839294</v>
      </c>
      <c r="E37" s="43"/>
      <c r="F37" s="43"/>
      <c r="G37" s="44"/>
      <c r="H37" s="52">
        <f t="shared" si="1"/>
        <v>348.06227256500006</v>
      </c>
    </row>
    <row r="38" spans="1:8" x14ac:dyDescent="0.2">
      <c r="A38" s="22" t="s">
        <v>25</v>
      </c>
      <c r="B38" s="23"/>
      <c r="C38" s="23">
        <v>300.10812542500003</v>
      </c>
      <c r="D38" s="23"/>
      <c r="E38" s="24"/>
      <c r="F38" s="24"/>
      <c r="G38" s="24"/>
      <c r="H38" s="25">
        <f t="shared" si="1"/>
        <v>300.10812542500003</v>
      </c>
    </row>
    <row r="39" spans="1:8" x14ac:dyDescent="0.2">
      <c r="A39" s="22" t="s">
        <v>70</v>
      </c>
      <c r="B39" s="23"/>
      <c r="C39" s="23">
        <v>9.4845600000000001</v>
      </c>
      <c r="D39" s="23">
        <v>6.4045444800000002</v>
      </c>
      <c r="E39" s="24"/>
      <c r="F39" s="24"/>
      <c r="G39" s="24"/>
      <c r="H39" s="25">
        <f t="shared" si="1"/>
        <v>15.88910448</v>
      </c>
    </row>
    <row r="40" spans="1:8" x14ac:dyDescent="0.2">
      <c r="A40" s="22" t="s">
        <v>26</v>
      </c>
      <c r="B40" s="27"/>
      <c r="C40" s="27">
        <v>0.71816092499999995</v>
      </c>
      <c r="D40" s="27">
        <v>0.55229234000000005</v>
      </c>
      <c r="E40" s="24"/>
      <c r="F40" s="24"/>
      <c r="G40" s="24"/>
      <c r="H40" s="28">
        <f t="shared" si="1"/>
        <v>1.270453265</v>
      </c>
    </row>
    <row r="41" spans="1:8" x14ac:dyDescent="0.2">
      <c r="A41" s="22" t="s">
        <v>69</v>
      </c>
      <c r="B41" s="24"/>
      <c r="C41" s="27">
        <v>13.274373525</v>
      </c>
      <c r="D41" s="27">
        <v>17.48155612</v>
      </c>
      <c r="E41" s="24"/>
      <c r="F41" s="24"/>
      <c r="G41" s="24"/>
      <c r="H41" s="28">
        <f t="shared" si="1"/>
        <v>30.755929645000002</v>
      </c>
    </row>
    <row r="42" spans="1:8" ht="13.5" thickBot="1" x14ac:dyDescent="0.25">
      <c r="A42" s="22" t="s">
        <v>71</v>
      </c>
      <c r="B42" s="27"/>
      <c r="C42" s="27">
        <v>3.865975E-2</v>
      </c>
      <c r="D42" s="27"/>
      <c r="E42" s="24"/>
      <c r="F42" s="24"/>
      <c r="G42" s="24"/>
      <c r="H42" s="28">
        <f t="shared" si="1"/>
        <v>3.865975E-2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34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9011.3772613198016</v>
      </c>
      <c r="C7" s="15">
        <f t="shared" si="0"/>
        <v>544.68798005257099</v>
      </c>
      <c r="D7" s="15">
        <f t="shared" si="0"/>
        <v>164.80364418734845</v>
      </c>
      <c r="E7" s="15">
        <f t="shared" si="0"/>
        <v>351.10939003598594</v>
      </c>
      <c r="F7" s="15">
        <f t="shared" si="0"/>
        <v>1.539571986E-2</v>
      </c>
      <c r="G7" s="15">
        <f t="shared" si="0"/>
        <v>5.1039881640000004</v>
      </c>
      <c r="H7" s="16">
        <f>SUM(B7:G7)</f>
        <v>10077.097659479568</v>
      </c>
    </row>
    <row r="8" spans="1:8" x14ac:dyDescent="0.2">
      <c r="A8" s="17" t="s">
        <v>6</v>
      </c>
      <c r="B8" s="18">
        <f>SUM(B9,B15)</f>
        <v>8900.9703137002016</v>
      </c>
      <c r="C8" s="18">
        <f>SUM(C9,C15)</f>
        <v>37.527255477570982</v>
      </c>
      <c r="D8" s="18">
        <f>SUM(D9,D15)</f>
        <v>66.861652093348454</v>
      </c>
      <c r="E8" s="19"/>
      <c r="F8" s="19"/>
      <c r="G8" s="20"/>
      <c r="H8" s="21">
        <f t="shared" ref="H8:H43" si="1">SUM(B8:G8)</f>
        <v>9005.359221271121</v>
      </c>
    </row>
    <row r="9" spans="1:8" x14ac:dyDescent="0.2">
      <c r="A9" s="22" t="s">
        <v>7</v>
      </c>
      <c r="B9" s="23">
        <f>SUM(B10:B14)</f>
        <v>8900.9687907002008</v>
      </c>
      <c r="C9" s="23">
        <f>SUM(C10:C14)</f>
        <v>35.183422352570979</v>
      </c>
      <c r="D9" s="23">
        <f>SUM(D10:D14)</f>
        <v>66.861652093348454</v>
      </c>
      <c r="E9" s="24"/>
      <c r="F9" s="24"/>
      <c r="G9" s="24"/>
      <c r="H9" s="25">
        <f t="shared" si="1"/>
        <v>9003.0138651461202</v>
      </c>
    </row>
    <row r="10" spans="1:8" x14ac:dyDescent="0.2">
      <c r="A10" s="26" t="s">
        <v>8</v>
      </c>
      <c r="B10" s="27">
        <v>4960.2705411206944</v>
      </c>
      <c r="C10" s="27">
        <v>3.4478457818818784</v>
      </c>
      <c r="D10" s="27">
        <v>33.66358035360777</v>
      </c>
      <c r="E10" s="24"/>
      <c r="F10" s="24"/>
      <c r="G10" s="24"/>
      <c r="H10" s="28">
        <f t="shared" si="1"/>
        <v>4997.381967256184</v>
      </c>
    </row>
    <row r="11" spans="1:8" x14ac:dyDescent="0.2">
      <c r="A11" s="26" t="s">
        <v>9</v>
      </c>
      <c r="B11" s="27">
        <v>244.16688400000001</v>
      </c>
      <c r="C11" s="27">
        <v>6.1045056500000001</v>
      </c>
      <c r="D11" s="27">
        <v>1.6157041480000001</v>
      </c>
      <c r="E11" s="24"/>
      <c r="F11" s="24"/>
      <c r="G11" s="24"/>
      <c r="H11" s="28">
        <f t="shared" si="1"/>
        <v>251.887093798</v>
      </c>
    </row>
    <row r="12" spans="1:8" x14ac:dyDescent="0.2">
      <c r="A12" s="26" t="s">
        <v>10</v>
      </c>
      <c r="B12" s="27">
        <v>2984.4135885795054</v>
      </c>
      <c r="C12" s="29">
        <v>4.5640572206890946</v>
      </c>
      <c r="D12" s="27">
        <v>26.588981847740673</v>
      </c>
      <c r="E12" s="24"/>
      <c r="F12" s="24"/>
      <c r="G12" s="24"/>
      <c r="H12" s="28">
        <f t="shared" si="1"/>
        <v>3015.5666276479351</v>
      </c>
    </row>
    <row r="13" spans="1:8" x14ac:dyDescent="0.2">
      <c r="A13" s="26" t="s">
        <v>11</v>
      </c>
      <c r="B13" s="27">
        <v>636.73214199999995</v>
      </c>
      <c r="C13" s="27">
        <v>20.994472975000001</v>
      </c>
      <c r="D13" s="27">
        <v>4.3784690020000001</v>
      </c>
      <c r="E13" s="24"/>
      <c r="F13" s="24"/>
      <c r="G13" s="24"/>
      <c r="H13" s="28">
        <f t="shared" si="1"/>
        <v>662.10508397699994</v>
      </c>
    </row>
    <row r="14" spans="1:8" x14ac:dyDescent="0.2">
      <c r="A14" s="26" t="s">
        <v>12</v>
      </c>
      <c r="B14" s="27">
        <v>75.385634999999994</v>
      </c>
      <c r="C14" s="27">
        <v>7.2540725E-2</v>
      </c>
      <c r="D14" s="27">
        <v>0.61491674200000002</v>
      </c>
      <c r="E14" s="24"/>
      <c r="F14" s="24"/>
      <c r="G14" s="24"/>
      <c r="H14" s="28">
        <f t="shared" si="1"/>
        <v>76.073092466999995</v>
      </c>
    </row>
    <row r="15" spans="1:8" x14ac:dyDescent="0.2">
      <c r="A15" s="22" t="s">
        <v>13</v>
      </c>
      <c r="B15" s="27">
        <f>SUM(B16:B17)</f>
        <v>1.523E-3</v>
      </c>
      <c r="C15" s="27">
        <f>SUM(C16:C17)</f>
        <v>2.3438331250000002</v>
      </c>
      <c r="D15" s="27">
        <f>SUM(D16:D17)</f>
        <v>0</v>
      </c>
      <c r="E15" s="24"/>
      <c r="F15" s="24"/>
      <c r="G15" s="24"/>
      <c r="H15" s="28">
        <f t="shared" si="1"/>
        <v>2.3453561250000003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>
        <v>1.523E-3</v>
      </c>
      <c r="C17" s="31">
        <v>2.3438331250000002</v>
      </c>
      <c r="D17" s="31"/>
      <c r="E17" s="32"/>
      <c r="F17" s="32"/>
      <c r="G17" s="32"/>
      <c r="H17" s="33">
        <f t="shared" si="1"/>
        <v>2.3453561250000003</v>
      </c>
    </row>
    <row r="18" spans="1:8" x14ac:dyDescent="0.2">
      <c r="A18" s="17" t="s">
        <v>16</v>
      </c>
      <c r="B18" s="34">
        <f t="shared" ref="B18:G18" si="2">SUM(B19:B26)</f>
        <v>109.63457961959999</v>
      </c>
      <c r="C18" s="34">
        <f t="shared" si="2"/>
        <v>0</v>
      </c>
      <c r="D18" s="34">
        <f t="shared" si="2"/>
        <v>13.85480821</v>
      </c>
      <c r="E18" s="34">
        <f t="shared" si="2"/>
        <v>351.10939003598594</v>
      </c>
      <c r="F18" s="34">
        <f t="shared" si="2"/>
        <v>1.539571986E-2</v>
      </c>
      <c r="G18" s="35">
        <f t="shared" si="2"/>
        <v>5.1039881640000004</v>
      </c>
      <c r="H18" s="21">
        <f t="shared" si="1"/>
        <v>479.71816174944593</v>
      </c>
    </row>
    <row r="19" spans="1:8" x14ac:dyDescent="0.2">
      <c r="A19" s="22" t="s">
        <v>17</v>
      </c>
      <c r="B19" s="23">
        <v>93.777745999999993</v>
      </c>
      <c r="C19" s="23"/>
      <c r="D19" s="23"/>
      <c r="E19" s="36"/>
      <c r="F19" s="36"/>
      <c r="G19" s="36"/>
      <c r="H19" s="25">
        <f t="shared" si="1"/>
        <v>93.777745999999993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15.8568336196</v>
      </c>
      <c r="C22" s="27"/>
      <c r="D22" s="27"/>
      <c r="E22" s="24"/>
      <c r="F22" s="24"/>
      <c r="G22" s="24"/>
      <c r="H22" s="28">
        <f t="shared" si="1"/>
        <v>15.8568336196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351.10939003598594</v>
      </c>
      <c r="F24" s="27">
        <v>1.539571986E-2</v>
      </c>
      <c r="G24" s="27"/>
      <c r="H24" s="28">
        <f t="shared" si="1"/>
        <v>351.12478575584595</v>
      </c>
    </row>
    <row r="25" spans="1:8" x14ac:dyDescent="0.2">
      <c r="A25" s="22" t="s">
        <v>61</v>
      </c>
      <c r="B25" s="27"/>
      <c r="C25" s="27"/>
      <c r="D25" s="27">
        <v>13.85480821</v>
      </c>
      <c r="E25" s="27"/>
      <c r="F25" s="27"/>
      <c r="G25" s="27">
        <v>5.1039881640000004</v>
      </c>
      <c r="H25" s="28">
        <f t="shared" si="1"/>
        <v>18.958796374000002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0.77236800000000005</v>
      </c>
      <c r="C27" s="34">
        <f>SUM(C28:C35)</f>
        <v>178.05722702500003</v>
      </c>
      <c r="D27" s="34">
        <f>SUM(D28:D35)</f>
        <v>60.762631206000002</v>
      </c>
      <c r="E27" s="43"/>
      <c r="F27" s="43"/>
      <c r="G27" s="44"/>
      <c r="H27" s="21">
        <f t="shared" si="1"/>
        <v>239.59222623100004</v>
      </c>
    </row>
    <row r="28" spans="1:8" x14ac:dyDescent="0.2">
      <c r="A28" s="22" t="s">
        <v>20</v>
      </c>
      <c r="B28" s="36"/>
      <c r="C28" s="23">
        <v>138.93801145</v>
      </c>
      <c r="D28" s="45"/>
      <c r="E28" s="24"/>
      <c r="F28" s="24"/>
      <c r="G28" s="24"/>
      <c r="H28" s="25">
        <f t="shared" si="1"/>
        <v>138.93801145</v>
      </c>
    </row>
    <row r="29" spans="1:8" x14ac:dyDescent="0.2">
      <c r="A29" s="22" t="s">
        <v>21</v>
      </c>
      <c r="B29" s="24"/>
      <c r="C29" s="27">
        <v>38.834136475000001</v>
      </c>
      <c r="D29" s="27">
        <v>10.734302700000001</v>
      </c>
      <c r="E29" s="24"/>
      <c r="F29" s="24"/>
      <c r="G29" s="24"/>
      <c r="H29" s="28">
        <f t="shared" si="1"/>
        <v>49.568439175000002</v>
      </c>
    </row>
    <row r="30" spans="1:8" x14ac:dyDescent="0.2">
      <c r="A30" s="22" t="s">
        <v>22</v>
      </c>
      <c r="B30" s="24"/>
      <c r="C30" s="27">
        <v>0.27295662500000001</v>
      </c>
      <c r="D30" s="46"/>
      <c r="E30" s="24"/>
      <c r="F30" s="24"/>
      <c r="G30" s="24"/>
      <c r="H30" s="28">
        <f t="shared" si="1"/>
        <v>0.27295662500000001</v>
      </c>
    </row>
    <row r="31" spans="1:8" x14ac:dyDescent="0.2">
      <c r="A31" s="22" t="s">
        <v>23</v>
      </c>
      <c r="B31" s="47"/>
      <c r="C31" s="27"/>
      <c r="D31" s="27">
        <v>50.024582348000003</v>
      </c>
      <c r="E31" s="24"/>
      <c r="F31" s="24"/>
      <c r="G31" s="24"/>
      <c r="H31" s="28">
        <f t="shared" si="1"/>
        <v>50.024582348000003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1.2122475000000001E-2</v>
      </c>
      <c r="D33" s="27">
        <v>3.7461579999999999E-3</v>
      </c>
      <c r="E33" s="24"/>
      <c r="F33" s="24"/>
      <c r="G33" s="24"/>
      <c r="H33" s="28">
        <f t="shared" si="1"/>
        <v>1.5868633E-2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0.77236800000000005</v>
      </c>
      <c r="C35" s="31"/>
      <c r="D35" s="31"/>
      <c r="E35" s="32"/>
      <c r="F35" s="32"/>
      <c r="G35" s="32"/>
      <c r="H35" s="33">
        <f t="shared" si="1"/>
        <v>0.77236800000000005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0</v>
      </c>
      <c r="C37" s="34">
        <f>SUM(C38:C42)</f>
        <v>329.10349754999999</v>
      </c>
      <c r="D37" s="34">
        <f>SUM(D38:D42)</f>
        <v>23.324552678</v>
      </c>
      <c r="E37" s="43"/>
      <c r="F37" s="43"/>
      <c r="G37" s="44"/>
      <c r="H37" s="52">
        <f t="shared" si="1"/>
        <v>352.42805022799996</v>
      </c>
    </row>
    <row r="38" spans="1:8" x14ac:dyDescent="0.2">
      <c r="A38" s="22" t="s">
        <v>25</v>
      </c>
      <c r="B38" s="23"/>
      <c r="C38" s="23">
        <v>308.10613284999999</v>
      </c>
      <c r="D38" s="23"/>
      <c r="E38" s="24"/>
      <c r="F38" s="24"/>
      <c r="G38" s="24"/>
      <c r="H38" s="25">
        <f t="shared" si="1"/>
        <v>308.10613284999999</v>
      </c>
    </row>
    <row r="39" spans="1:8" x14ac:dyDescent="0.2">
      <c r="A39" s="22" t="s">
        <v>70</v>
      </c>
      <c r="B39" s="23"/>
      <c r="C39" s="23">
        <v>7.0548799999999998</v>
      </c>
      <c r="D39" s="23">
        <v>4.6472980799999997</v>
      </c>
      <c r="E39" s="24"/>
      <c r="F39" s="24"/>
      <c r="G39" s="24"/>
      <c r="H39" s="25">
        <f t="shared" si="1"/>
        <v>11.702178079999999</v>
      </c>
    </row>
    <row r="40" spans="1:8" x14ac:dyDescent="0.2">
      <c r="A40" s="22" t="s">
        <v>26</v>
      </c>
      <c r="B40" s="27"/>
      <c r="C40" s="27">
        <v>0.83496999999999999</v>
      </c>
      <c r="D40" s="27">
        <v>0.62663469800000005</v>
      </c>
      <c r="E40" s="24"/>
      <c r="F40" s="24"/>
      <c r="G40" s="24"/>
      <c r="H40" s="28">
        <f t="shared" si="1"/>
        <v>1.4616046979999999</v>
      </c>
    </row>
    <row r="41" spans="1:8" x14ac:dyDescent="0.2">
      <c r="A41" s="22" t="s">
        <v>69</v>
      </c>
      <c r="B41" s="24"/>
      <c r="C41" s="27">
        <v>13.07361545</v>
      </c>
      <c r="D41" s="27">
        <v>18.050619900000001</v>
      </c>
      <c r="E41" s="24"/>
      <c r="F41" s="24"/>
      <c r="G41" s="24"/>
      <c r="H41" s="28">
        <f t="shared" si="1"/>
        <v>31.124235349999999</v>
      </c>
    </row>
    <row r="42" spans="1:8" ht="13.5" thickBot="1" x14ac:dyDescent="0.25">
      <c r="A42" s="22" t="s">
        <v>71</v>
      </c>
      <c r="B42" s="27"/>
      <c r="C42" s="27">
        <v>3.3899249999999999E-2</v>
      </c>
      <c r="D42" s="27"/>
      <c r="E42" s="24"/>
      <c r="F42" s="24"/>
      <c r="G42" s="24"/>
      <c r="H42" s="28">
        <f t="shared" si="1"/>
        <v>3.3899249999999999E-2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33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8355.0073280326687</v>
      </c>
      <c r="C7" s="15">
        <f t="shared" si="0"/>
        <v>541.04638934560751</v>
      </c>
      <c r="D7" s="15">
        <f t="shared" si="0"/>
        <v>155.67769342381033</v>
      </c>
      <c r="E7" s="15">
        <f t="shared" si="0"/>
        <v>364.72888713696295</v>
      </c>
      <c r="F7" s="15">
        <f t="shared" si="0"/>
        <v>1.3717395849999999E-2</v>
      </c>
      <c r="G7" s="15">
        <f t="shared" si="0"/>
        <v>4.6960024560000004</v>
      </c>
      <c r="H7" s="16">
        <f>SUM(B7:G7)</f>
        <v>9421.1700177908988</v>
      </c>
    </row>
    <row r="8" spans="1:8" x14ac:dyDescent="0.2">
      <c r="A8" s="17" t="s">
        <v>6</v>
      </c>
      <c r="B8" s="18">
        <f>SUM(B9,B15)</f>
        <v>8186.0806951612694</v>
      </c>
      <c r="C8" s="18">
        <f>SUM(C9,C15)</f>
        <v>41.547103395607479</v>
      </c>
      <c r="D8" s="18">
        <f>SUM(D9,D15)</f>
        <v>62.379511617810344</v>
      </c>
      <c r="E8" s="19"/>
      <c r="F8" s="19"/>
      <c r="G8" s="20"/>
      <c r="H8" s="21">
        <f t="shared" ref="H8:H43" si="1">SUM(B8:G8)</f>
        <v>8290.0073101746875</v>
      </c>
    </row>
    <row r="9" spans="1:8" x14ac:dyDescent="0.2">
      <c r="A9" s="22" t="s">
        <v>7</v>
      </c>
      <c r="B9" s="23">
        <f>SUM(B10:B14)</f>
        <v>8186.0788781612691</v>
      </c>
      <c r="C9" s="23">
        <f>SUM(C10:C14)</f>
        <v>39.759505170607476</v>
      </c>
      <c r="D9" s="23">
        <f>SUM(D10:D14)</f>
        <v>62.379511617810344</v>
      </c>
      <c r="E9" s="24"/>
      <c r="F9" s="24"/>
      <c r="G9" s="24"/>
      <c r="H9" s="25">
        <f t="shared" si="1"/>
        <v>8288.2178949496865</v>
      </c>
    </row>
    <row r="10" spans="1:8" x14ac:dyDescent="0.2">
      <c r="A10" s="26" t="s">
        <v>8</v>
      </c>
      <c r="B10" s="27">
        <v>4439.172694476697</v>
      </c>
      <c r="C10" s="27">
        <v>6.0509608784998186</v>
      </c>
      <c r="D10" s="27">
        <v>30.230109763929526</v>
      </c>
      <c r="E10" s="24"/>
      <c r="F10" s="24"/>
      <c r="G10" s="24"/>
      <c r="H10" s="28">
        <f t="shared" si="1"/>
        <v>4475.4537651191258</v>
      </c>
    </row>
    <row r="11" spans="1:8" x14ac:dyDescent="0.2">
      <c r="A11" s="26" t="s">
        <v>9</v>
      </c>
      <c r="B11" s="27">
        <v>298.93596300000002</v>
      </c>
      <c r="C11" s="27">
        <v>7.1378146999999998</v>
      </c>
      <c r="D11" s="27">
        <v>1.942548462</v>
      </c>
      <c r="E11" s="24"/>
      <c r="F11" s="24"/>
      <c r="G11" s="24"/>
      <c r="H11" s="28">
        <f t="shared" si="1"/>
        <v>308.01632616199998</v>
      </c>
    </row>
    <row r="12" spans="1:8" x14ac:dyDescent="0.2">
      <c r="A12" s="26" t="s">
        <v>10</v>
      </c>
      <c r="B12" s="27">
        <v>2746.4191626845718</v>
      </c>
      <c r="C12" s="29">
        <v>4.1050386671076575</v>
      </c>
      <c r="D12" s="27">
        <v>25.267245919880821</v>
      </c>
      <c r="E12" s="24"/>
      <c r="F12" s="24"/>
      <c r="G12" s="24"/>
      <c r="H12" s="28">
        <f t="shared" si="1"/>
        <v>2775.7914472715602</v>
      </c>
    </row>
    <row r="13" spans="1:8" x14ac:dyDescent="0.2">
      <c r="A13" s="26" t="s">
        <v>11</v>
      </c>
      <c r="B13" s="27">
        <v>640.47403899999995</v>
      </c>
      <c r="C13" s="27">
        <v>22.424785875000001</v>
      </c>
      <c r="D13" s="27">
        <v>4.4394895679999999</v>
      </c>
      <c r="E13" s="24"/>
      <c r="F13" s="24"/>
      <c r="G13" s="24"/>
      <c r="H13" s="28">
        <f t="shared" si="1"/>
        <v>667.33831444299994</v>
      </c>
    </row>
    <row r="14" spans="1:8" x14ac:dyDescent="0.2">
      <c r="A14" s="26" t="s">
        <v>12</v>
      </c>
      <c r="B14" s="27">
        <v>61.077019</v>
      </c>
      <c r="C14" s="27">
        <v>4.0905049999999998E-2</v>
      </c>
      <c r="D14" s="27">
        <v>0.500117904</v>
      </c>
      <c r="E14" s="24"/>
      <c r="F14" s="24"/>
      <c r="G14" s="24"/>
      <c r="H14" s="28">
        <f t="shared" si="1"/>
        <v>61.618041953999999</v>
      </c>
    </row>
    <row r="15" spans="1:8" x14ac:dyDescent="0.2">
      <c r="A15" s="22" t="s">
        <v>13</v>
      </c>
      <c r="B15" s="27">
        <f>SUM(B16:B17)</f>
        <v>1.817E-3</v>
      </c>
      <c r="C15" s="27">
        <f>SUM(C16:C17)</f>
        <v>1.787598225</v>
      </c>
      <c r="D15" s="27">
        <f>SUM(D16:D17)</f>
        <v>0</v>
      </c>
      <c r="E15" s="24"/>
      <c r="F15" s="24"/>
      <c r="G15" s="24"/>
      <c r="H15" s="28">
        <f t="shared" si="1"/>
        <v>1.7894152249999999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>
        <v>1.817E-3</v>
      </c>
      <c r="C17" s="31">
        <v>1.787598225</v>
      </c>
      <c r="D17" s="31"/>
      <c r="E17" s="32"/>
      <c r="F17" s="32"/>
      <c r="G17" s="32"/>
      <c r="H17" s="33">
        <f t="shared" si="1"/>
        <v>1.7894152249999999</v>
      </c>
    </row>
    <row r="18" spans="1:8" x14ac:dyDescent="0.2">
      <c r="A18" s="17" t="s">
        <v>16</v>
      </c>
      <c r="B18" s="34">
        <f t="shared" ref="B18:G18" si="2">SUM(B19:B26)</f>
        <v>168.26303187140002</v>
      </c>
      <c r="C18" s="34">
        <f t="shared" si="2"/>
        <v>0</v>
      </c>
      <c r="D18" s="34">
        <f t="shared" si="2"/>
        <v>11.202107570000001</v>
      </c>
      <c r="E18" s="34">
        <f t="shared" si="2"/>
        <v>364.72888713696295</v>
      </c>
      <c r="F18" s="34">
        <f t="shared" si="2"/>
        <v>1.3717395849999999E-2</v>
      </c>
      <c r="G18" s="35">
        <f t="shared" si="2"/>
        <v>4.6960024560000004</v>
      </c>
      <c r="H18" s="21">
        <f t="shared" si="1"/>
        <v>548.903746430213</v>
      </c>
    </row>
    <row r="19" spans="1:8" x14ac:dyDescent="0.2">
      <c r="A19" s="22" t="s">
        <v>17</v>
      </c>
      <c r="B19" s="23">
        <v>152.66983400000001</v>
      </c>
      <c r="C19" s="23"/>
      <c r="D19" s="23"/>
      <c r="E19" s="36"/>
      <c r="F19" s="36"/>
      <c r="G19" s="36"/>
      <c r="H19" s="25">
        <f t="shared" si="1"/>
        <v>152.66983400000001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15.593197871399999</v>
      </c>
      <c r="C22" s="27"/>
      <c r="D22" s="27"/>
      <c r="E22" s="24"/>
      <c r="F22" s="24"/>
      <c r="G22" s="24"/>
      <c r="H22" s="28">
        <f t="shared" si="1"/>
        <v>15.593197871399999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364.72888713696295</v>
      </c>
      <c r="F24" s="27">
        <v>1.3717395849999999E-2</v>
      </c>
      <c r="G24" s="27"/>
      <c r="H24" s="28">
        <f t="shared" si="1"/>
        <v>364.74260453281295</v>
      </c>
    </row>
    <row r="25" spans="1:8" x14ac:dyDescent="0.2">
      <c r="A25" s="22" t="s">
        <v>61</v>
      </c>
      <c r="B25" s="27"/>
      <c r="C25" s="27"/>
      <c r="D25" s="27">
        <v>11.202107570000001</v>
      </c>
      <c r="E25" s="27"/>
      <c r="F25" s="27"/>
      <c r="G25" s="27">
        <v>4.6960024560000004</v>
      </c>
      <c r="H25" s="28">
        <f t="shared" si="1"/>
        <v>15.898110026000001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0.663601</v>
      </c>
      <c r="C27" s="34">
        <f>SUM(C28:C35)</f>
        <v>174.39254299999999</v>
      </c>
      <c r="D27" s="34">
        <f>SUM(D28:D35)</f>
        <v>59.419447759999997</v>
      </c>
      <c r="E27" s="43"/>
      <c r="F27" s="43"/>
      <c r="G27" s="44"/>
      <c r="H27" s="21">
        <f t="shared" si="1"/>
        <v>234.47559175999999</v>
      </c>
    </row>
    <row r="28" spans="1:8" x14ac:dyDescent="0.2">
      <c r="A28" s="22" t="s">
        <v>20</v>
      </c>
      <c r="B28" s="36"/>
      <c r="C28" s="23">
        <v>135.48629794999999</v>
      </c>
      <c r="D28" s="45"/>
      <c r="E28" s="24"/>
      <c r="F28" s="24"/>
      <c r="G28" s="24"/>
      <c r="H28" s="25">
        <f t="shared" si="1"/>
        <v>135.48629794999999</v>
      </c>
    </row>
    <row r="29" spans="1:8" x14ac:dyDescent="0.2">
      <c r="A29" s="22" t="s">
        <v>21</v>
      </c>
      <c r="B29" s="24"/>
      <c r="C29" s="27">
        <v>38.735311449999998</v>
      </c>
      <c r="D29" s="27">
        <v>10.662738894</v>
      </c>
      <c r="E29" s="24"/>
      <c r="F29" s="24"/>
      <c r="G29" s="24"/>
      <c r="H29" s="28">
        <f t="shared" si="1"/>
        <v>49.398050343999998</v>
      </c>
    </row>
    <row r="30" spans="1:8" x14ac:dyDescent="0.2">
      <c r="A30" s="22" t="s">
        <v>22</v>
      </c>
      <c r="B30" s="24"/>
      <c r="C30" s="27">
        <v>0.158811125</v>
      </c>
      <c r="D30" s="46"/>
      <c r="E30" s="24"/>
      <c r="F30" s="24"/>
      <c r="G30" s="24"/>
      <c r="H30" s="28">
        <f t="shared" si="1"/>
        <v>0.158811125</v>
      </c>
    </row>
    <row r="31" spans="1:8" x14ac:dyDescent="0.2">
      <c r="A31" s="22" t="s">
        <v>23</v>
      </c>
      <c r="B31" s="47"/>
      <c r="C31" s="27"/>
      <c r="D31" s="27">
        <v>48.752962707999998</v>
      </c>
      <c r="E31" s="24"/>
      <c r="F31" s="24"/>
      <c r="G31" s="24"/>
      <c r="H31" s="28">
        <f t="shared" si="1"/>
        <v>48.752962707999998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1.2122475000000001E-2</v>
      </c>
      <c r="D33" s="27">
        <v>3.7461579999999999E-3</v>
      </c>
      <c r="E33" s="24"/>
      <c r="F33" s="24"/>
      <c r="G33" s="24"/>
      <c r="H33" s="28">
        <f t="shared" si="1"/>
        <v>1.5868633E-2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0.663601</v>
      </c>
      <c r="C35" s="31"/>
      <c r="D35" s="31"/>
      <c r="E35" s="32"/>
      <c r="F35" s="32"/>
      <c r="G35" s="32"/>
      <c r="H35" s="33">
        <f t="shared" si="1"/>
        <v>0.663601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0</v>
      </c>
      <c r="C37" s="34">
        <f>SUM(C38:C42)</f>
        <v>325.10674295000001</v>
      </c>
      <c r="D37" s="34">
        <f>SUM(D38:D42)</f>
        <v>22.676626475999999</v>
      </c>
      <c r="E37" s="43"/>
      <c r="F37" s="43"/>
      <c r="G37" s="44"/>
      <c r="H37" s="52">
        <f t="shared" si="1"/>
        <v>347.78336942600004</v>
      </c>
    </row>
    <row r="38" spans="1:8" x14ac:dyDescent="0.2">
      <c r="A38" s="22" t="s">
        <v>25</v>
      </c>
      <c r="B38" s="23"/>
      <c r="C38" s="23">
        <v>306.30575535000003</v>
      </c>
      <c r="D38" s="23"/>
      <c r="E38" s="24"/>
      <c r="F38" s="24"/>
      <c r="G38" s="24"/>
      <c r="H38" s="25">
        <f t="shared" si="1"/>
        <v>306.30575535000003</v>
      </c>
    </row>
    <row r="39" spans="1:8" x14ac:dyDescent="0.2">
      <c r="A39" s="22" t="s">
        <v>70</v>
      </c>
      <c r="B39" s="23"/>
      <c r="C39" s="23">
        <v>5.4323399999999999</v>
      </c>
      <c r="D39" s="23">
        <v>3.4494811200000002</v>
      </c>
      <c r="E39" s="24"/>
      <c r="F39" s="24"/>
      <c r="G39" s="24"/>
      <c r="H39" s="25">
        <f t="shared" si="1"/>
        <v>8.8818211199999997</v>
      </c>
    </row>
    <row r="40" spans="1:8" x14ac:dyDescent="0.2">
      <c r="A40" s="22" t="s">
        <v>26</v>
      </c>
      <c r="B40" s="27"/>
      <c r="C40" s="27">
        <v>0.85898552500000003</v>
      </c>
      <c r="D40" s="27">
        <v>0.64590665599999997</v>
      </c>
      <c r="E40" s="24"/>
      <c r="F40" s="24"/>
      <c r="G40" s="24"/>
      <c r="H40" s="28">
        <f t="shared" si="1"/>
        <v>1.504892181</v>
      </c>
    </row>
    <row r="41" spans="1:8" x14ac:dyDescent="0.2">
      <c r="A41" s="22" t="s">
        <v>69</v>
      </c>
      <c r="B41" s="24"/>
      <c r="C41" s="27">
        <v>12.47760165</v>
      </c>
      <c r="D41" s="27">
        <v>18.5812387</v>
      </c>
      <c r="E41" s="24"/>
      <c r="F41" s="24"/>
      <c r="G41" s="24"/>
      <c r="H41" s="28">
        <f t="shared" si="1"/>
        <v>31.058840350000001</v>
      </c>
    </row>
    <row r="42" spans="1:8" ht="13.5" thickBot="1" x14ac:dyDescent="0.25">
      <c r="A42" s="22" t="s">
        <v>71</v>
      </c>
      <c r="B42" s="27"/>
      <c r="C42" s="27">
        <v>3.2060424999999997E-2</v>
      </c>
      <c r="D42" s="27"/>
      <c r="E42" s="24"/>
      <c r="F42" s="24"/>
      <c r="G42" s="24"/>
      <c r="H42" s="28">
        <f t="shared" si="1"/>
        <v>3.2060424999999997E-2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75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7504.5306839757168</v>
      </c>
      <c r="C7" s="15">
        <f t="shared" si="0"/>
        <v>509.62036550966394</v>
      </c>
      <c r="D7" s="15">
        <f t="shared" si="0"/>
        <v>150.51210847397539</v>
      </c>
      <c r="E7" s="15">
        <f t="shared" si="0"/>
        <v>373.57636934304492</v>
      </c>
      <c r="F7" s="15">
        <f t="shared" si="0"/>
        <v>1.2965382730000001E-2</v>
      </c>
      <c r="G7" s="15">
        <f t="shared" si="0"/>
        <v>4.5657398544000003</v>
      </c>
      <c r="H7" s="16">
        <f>SUM(B7:G7)</f>
        <v>8542.8182325395319</v>
      </c>
    </row>
    <row r="8" spans="1:8" x14ac:dyDescent="0.2">
      <c r="A8" s="17" t="s">
        <v>6</v>
      </c>
      <c r="B8" s="18">
        <f>SUM(B9,B15)</f>
        <v>7334.347296335317</v>
      </c>
      <c r="C8" s="18">
        <f>SUM(C9,C15)</f>
        <v>47.278663334663953</v>
      </c>
      <c r="D8" s="18">
        <f>SUM(D9,D15)</f>
        <v>54.69418558197539</v>
      </c>
      <c r="E8" s="19"/>
      <c r="F8" s="19"/>
      <c r="G8" s="20"/>
      <c r="H8" s="21">
        <f t="shared" ref="H8:H43" si="1">SUM(B8:G8)</f>
        <v>7436.3201452519561</v>
      </c>
    </row>
    <row r="9" spans="1:8" x14ac:dyDescent="0.2">
      <c r="A9" s="22" t="s">
        <v>7</v>
      </c>
      <c r="B9" s="23">
        <f>SUM(B10:B14)</f>
        <v>7334.3454593353172</v>
      </c>
      <c r="C9" s="23">
        <f>SUM(C10:C14)</f>
        <v>45.61102233466395</v>
      </c>
      <c r="D9" s="23">
        <f>SUM(D10:D14)</f>
        <v>54.69418558197539</v>
      </c>
      <c r="E9" s="24"/>
      <c r="F9" s="24"/>
      <c r="G9" s="24"/>
      <c r="H9" s="25">
        <f t="shared" si="1"/>
        <v>7434.6506672519563</v>
      </c>
    </row>
    <row r="10" spans="1:8" x14ac:dyDescent="0.2">
      <c r="A10" s="26" t="s">
        <v>8</v>
      </c>
      <c r="B10" s="27">
        <v>3832.104535203192</v>
      </c>
      <c r="C10" s="27">
        <v>15.52149548512744</v>
      </c>
      <c r="D10" s="27">
        <v>24.451547412080377</v>
      </c>
      <c r="E10" s="24"/>
      <c r="F10" s="24"/>
      <c r="G10" s="24"/>
      <c r="H10" s="28">
        <f t="shared" si="1"/>
        <v>3872.0775781003999</v>
      </c>
    </row>
    <row r="11" spans="1:8" x14ac:dyDescent="0.2">
      <c r="A11" s="26" t="s">
        <v>9</v>
      </c>
      <c r="B11" s="27">
        <v>283.90796599999999</v>
      </c>
      <c r="C11" s="27">
        <v>8.0620492250000009</v>
      </c>
      <c r="D11" s="27">
        <v>1.480895206</v>
      </c>
      <c r="E11" s="24"/>
      <c r="F11" s="24"/>
      <c r="G11" s="24"/>
      <c r="H11" s="28">
        <f t="shared" si="1"/>
        <v>293.45091043100001</v>
      </c>
    </row>
    <row r="12" spans="1:8" x14ac:dyDescent="0.2">
      <c r="A12" s="26" t="s">
        <v>10</v>
      </c>
      <c r="B12" s="27">
        <v>2617.6726231321245</v>
      </c>
      <c r="C12" s="29">
        <v>3.2757041745365059</v>
      </c>
      <c r="D12" s="27">
        <v>23.950794309895013</v>
      </c>
      <c r="E12" s="24"/>
      <c r="F12" s="24"/>
      <c r="G12" s="24"/>
      <c r="H12" s="28">
        <f t="shared" si="1"/>
        <v>2644.8991216165564</v>
      </c>
    </row>
    <row r="13" spans="1:8" x14ac:dyDescent="0.2">
      <c r="A13" s="26" t="s">
        <v>11</v>
      </c>
      <c r="B13" s="27">
        <v>560.09600999999998</v>
      </c>
      <c r="C13" s="27">
        <v>18.738989475</v>
      </c>
      <c r="D13" s="27">
        <v>4.4772366320000003</v>
      </c>
      <c r="E13" s="24"/>
      <c r="F13" s="24"/>
      <c r="G13" s="24"/>
      <c r="H13" s="28">
        <f t="shared" si="1"/>
        <v>583.31223610699999</v>
      </c>
    </row>
    <row r="14" spans="1:8" x14ac:dyDescent="0.2">
      <c r="A14" s="26" t="s">
        <v>12</v>
      </c>
      <c r="B14" s="27">
        <v>40.564324999999997</v>
      </c>
      <c r="C14" s="27">
        <v>1.2783975E-2</v>
      </c>
      <c r="D14" s="27">
        <v>0.333712022</v>
      </c>
      <c r="E14" s="24"/>
      <c r="F14" s="24"/>
      <c r="G14" s="24"/>
      <c r="H14" s="28">
        <f t="shared" si="1"/>
        <v>40.910820996999995</v>
      </c>
    </row>
    <row r="15" spans="1:8" x14ac:dyDescent="0.2">
      <c r="A15" s="22" t="s">
        <v>13</v>
      </c>
      <c r="B15" s="27">
        <f>SUM(B16:B17)</f>
        <v>1.8370000000000001E-3</v>
      </c>
      <c r="C15" s="27">
        <f>SUM(C16:C17)</f>
        <v>1.6676409999999999</v>
      </c>
      <c r="D15" s="27">
        <f>SUM(D16:D17)</f>
        <v>0</v>
      </c>
      <c r="E15" s="24"/>
      <c r="F15" s="24"/>
      <c r="G15" s="24"/>
      <c r="H15" s="28">
        <f t="shared" si="1"/>
        <v>1.669478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>
        <v>1.8370000000000001E-3</v>
      </c>
      <c r="C17" s="31">
        <v>1.6676409999999999</v>
      </c>
      <c r="D17" s="31"/>
      <c r="E17" s="32"/>
      <c r="F17" s="32"/>
      <c r="G17" s="32"/>
      <c r="H17" s="33">
        <f t="shared" si="1"/>
        <v>1.669478</v>
      </c>
    </row>
    <row r="18" spans="1:8" x14ac:dyDescent="0.2">
      <c r="A18" s="17" t="s">
        <v>16</v>
      </c>
      <c r="B18" s="34">
        <f t="shared" ref="B18:G18" si="2">SUM(B19:B26)</f>
        <v>168.9463966404</v>
      </c>
      <c r="C18" s="34">
        <f t="shared" si="2"/>
        <v>0</v>
      </c>
      <c r="D18" s="34">
        <f t="shared" si="2"/>
        <v>9.2572341120000008</v>
      </c>
      <c r="E18" s="34">
        <f t="shared" si="2"/>
        <v>373.57636934304492</v>
      </c>
      <c r="F18" s="34">
        <f t="shared" si="2"/>
        <v>1.2965382730000001E-2</v>
      </c>
      <c r="G18" s="35">
        <f t="shared" si="2"/>
        <v>4.5657398544000003</v>
      </c>
      <c r="H18" s="21">
        <f t="shared" si="1"/>
        <v>556.35870533257491</v>
      </c>
    </row>
    <row r="19" spans="1:8" x14ac:dyDescent="0.2">
      <c r="A19" s="22" t="s">
        <v>17</v>
      </c>
      <c r="B19" s="23">
        <v>153.09018</v>
      </c>
      <c r="C19" s="23"/>
      <c r="D19" s="23"/>
      <c r="E19" s="36"/>
      <c r="F19" s="36"/>
      <c r="G19" s="36"/>
      <c r="H19" s="25">
        <f t="shared" si="1"/>
        <v>153.09018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15.8562166404</v>
      </c>
      <c r="C22" s="27"/>
      <c r="D22" s="27"/>
      <c r="E22" s="24"/>
      <c r="F22" s="24"/>
      <c r="G22" s="24"/>
      <c r="H22" s="28">
        <f t="shared" si="1"/>
        <v>15.8562166404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373.57636934304492</v>
      </c>
      <c r="F24" s="27">
        <v>1.2965382730000001E-2</v>
      </c>
      <c r="G24" s="27"/>
      <c r="H24" s="28">
        <f t="shared" si="1"/>
        <v>373.5893347257749</v>
      </c>
    </row>
    <row r="25" spans="1:8" x14ac:dyDescent="0.2">
      <c r="A25" s="22" t="s">
        <v>61</v>
      </c>
      <c r="B25" s="27"/>
      <c r="C25" s="27"/>
      <c r="D25" s="27">
        <v>9.2572341120000008</v>
      </c>
      <c r="E25" s="27"/>
      <c r="F25" s="27"/>
      <c r="G25" s="27">
        <v>4.5657398544000003</v>
      </c>
      <c r="H25" s="28">
        <f t="shared" si="1"/>
        <v>13.822973966400001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1.236991</v>
      </c>
      <c r="C27" s="34">
        <f>SUM(C28:C35)</f>
        <v>160.89233635000002</v>
      </c>
      <c r="D27" s="34">
        <f>SUM(D28:D35)</f>
        <v>62.063686093999998</v>
      </c>
      <c r="E27" s="43"/>
      <c r="F27" s="43"/>
      <c r="G27" s="44"/>
      <c r="H27" s="21">
        <f t="shared" si="1"/>
        <v>224.193013444</v>
      </c>
    </row>
    <row r="28" spans="1:8" x14ac:dyDescent="0.2">
      <c r="A28" s="22" t="s">
        <v>20</v>
      </c>
      <c r="B28" s="36"/>
      <c r="C28" s="23">
        <v>124.586693625</v>
      </c>
      <c r="D28" s="45"/>
      <c r="E28" s="24"/>
      <c r="F28" s="24"/>
      <c r="G28" s="24"/>
      <c r="H28" s="25">
        <f t="shared" si="1"/>
        <v>124.586693625</v>
      </c>
    </row>
    <row r="29" spans="1:8" x14ac:dyDescent="0.2">
      <c r="A29" s="22" t="s">
        <v>21</v>
      </c>
      <c r="B29" s="24"/>
      <c r="C29" s="27">
        <v>36.164486224999997</v>
      </c>
      <c r="D29" s="27">
        <v>9.8417179019999992</v>
      </c>
      <c r="E29" s="24"/>
      <c r="F29" s="24"/>
      <c r="G29" s="24"/>
      <c r="H29" s="28">
        <f t="shared" si="1"/>
        <v>46.006204126999997</v>
      </c>
    </row>
    <row r="30" spans="1:8" x14ac:dyDescent="0.2">
      <c r="A30" s="22" t="s">
        <v>22</v>
      </c>
      <c r="B30" s="24"/>
      <c r="C30" s="27">
        <v>0.129034025</v>
      </c>
      <c r="D30" s="46"/>
      <c r="E30" s="24"/>
      <c r="F30" s="24"/>
      <c r="G30" s="24"/>
      <c r="H30" s="28">
        <f t="shared" si="1"/>
        <v>0.129034025</v>
      </c>
    </row>
    <row r="31" spans="1:8" x14ac:dyDescent="0.2">
      <c r="A31" s="22" t="s">
        <v>23</v>
      </c>
      <c r="B31" s="47"/>
      <c r="C31" s="27"/>
      <c r="D31" s="27">
        <v>52.218222034</v>
      </c>
      <c r="E31" s="24"/>
      <c r="F31" s="24"/>
      <c r="G31" s="24"/>
      <c r="H31" s="28">
        <f t="shared" si="1"/>
        <v>52.218222034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1.2122475000000001E-2</v>
      </c>
      <c r="D33" s="27">
        <v>3.7461579999999999E-3</v>
      </c>
      <c r="E33" s="24"/>
      <c r="F33" s="24"/>
      <c r="G33" s="24"/>
      <c r="H33" s="28">
        <f t="shared" si="1"/>
        <v>1.5868633E-2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1.236991</v>
      </c>
      <c r="C35" s="31"/>
      <c r="D35" s="31"/>
      <c r="E35" s="32"/>
      <c r="F35" s="32"/>
      <c r="G35" s="32"/>
      <c r="H35" s="33">
        <f t="shared" si="1"/>
        <v>1.236991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0</v>
      </c>
      <c r="C37" s="34">
        <f>SUM(C38:C42)</f>
        <v>301.44936582499997</v>
      </c>
      <c r="D37" s="34">
        <f>SUM(D38:D42)</f>
        <v>24.497002686000002</v>
      </c>
      <c r="E37" s="43"/>
      <c r="F37" s="43"/>
      <c r="G37" s="44"/>
      <c r="H37" s="52">
        <f t="shared" si="1"/>
        <v>325.94636851099995</v>
      </c>
    </row>
    <row r="38" spans="1:8" x14ac:dyDescent="0.2">
      <c r="A38" s="22" t="s">
        <v>25</v>
      </c>
      <c r="B38" s="23"/>
      <c r="C38" s="23">
        <v>281.26723385000003</v>
      </c>
      <c r="D38" s="23"/>
      <c r="E38" s="24"/>
      <c r="F38" s="24"/>
      <c r="G38" s="24"/>
      <c r="H38" s="25">
        <f t="shared" si="1"/>
        <v>281.26723385000003</v>
      </c>
    </row>
    <row r="39" spans="1:8" x14ac:dyDescent="0.2">
      <c r="A39" s="22" t="s">
        <v>70</v>
      </c>
      <c r="B39" s="23"/>
      <c r="C39" s="23">
        <v>7.0327200000000003</v>
      </c>
      <c r="D39" s="23">
        <v>4.5607588799999998</v>
      </c>
      <c r="E39" s="24"/>
      <c r="F39" s="24"/>
      <c r="G39" s="24"/>
      <c r="H39" s="25">
        <f t="shared" si="1"/>
        <v>11.593478879999999</v>
      </c>
    </row>
    <row r="40" spans="1:8" x14ac:dyDescent="0.2">
      <c r="A40" s="22" t="s">
        <v>26</v>
      </c>
      <c r="B40" s="27"/>
      <c r="C40" s="27">
        <v>0.93166459999999995</v>
      </c>
      <c r="D40" s="27">
        <v>0.71077678600000005</v>
      </c>
      <c r="E40" s="24"/>
      <c r="F40" s="24"/>
      <c r="G40" s="24"/>
      <c r="H40" s="28">
        <f t="shared" si="1"/>
        <v>1.642441386</v>
      </c>
    </row>
    <row r="41" spans="1:8" x14ac:dyDescent="0.2">
      <c r="A41" s="22" t="s">
        <v>69</v>
      </c>
      <c r="B41" s="24"/>
      <c r="C41" s="27">
        <v>12.185686949999999</v>
      </c>
      <c r="D41" s="27">
        <v>19.22546702</v>
      </c>
      <c r="E41" s="24"/>
      <c r="F41" s="24"/>
      <c r="G41" s="24"/>
      <c r="H41" s="28">
        <f t="shared" si="1"/>
        <v>31.411153970000001</v>
      </c>
    </row>
    <row r="42" spans="1:8" ht="13.5" thickBot="1" x14ac:dyDescent="0.25">
      <c r="A42" s="22" t="s">
        <v>71</v>
      </c>
      <c r="B42" s="27"/>
      <c r="C42" s="27">
        <v>3.2060424999999997E-2</v>
      </c>
      <c r="D42" s="27"/>
      <c r="E42" s="24"/>
      <c r="F42" s="24"/>
      <c r="G42" s="24"/>
      <c r="H42" s="28">
        <f t="shared" si="1"/>
        <v>3.2060424999999997E-2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83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7213.1790980940314</v>
      </c>
      <c r="C7" s="15">
        <f t="shared" si="0"/>
        <v>494.40457172428194</v>
      </c>
      <c r="D7" s="15">
        <f t="shared" si="0"/>
        <v>158.79142910432265</v>
      </c>
      <c r="E7" s="15">
        <f t="shared" si="0"/>
        <v>372.20144856364993</v>
      </c>
      <c r="F7" s="15">
        <f t="shared" si="0"/>
        <v>3.3047662230000004E-2</v>
      </c>
      <c r="G7" s="15">
        <f t="shared" si="0"/>
        <v>4.4844929208000002</v>
      </c>
      <c r="H7" s="16">
        <f>SUM(B7:G7)</f>
        <v>8243.0940880693142</v>
      </c>
    </row>
    <row r="8" spans="1:8" x14ac:dyDescent="0.2">
      <c r="A8" s="17" t="s">
        <v>6</v>
      </c>
      <c r="B8" s="18">
        <f>SUM(B9,B15)</f>
        <v>7046.0581767382319</v>
      </c>
      <c r="C8" s="18">
        <f>SUM(C9,C15)</f>
        <v>45.153938574281938</v>
      </c>
      <c r="D8" s="18">
        <f>SUM(D9,D15)</f>
        <v>55.826456886322624</v>
      </c>
      <c r="E8" s="19"/>
      <c r="F8" s="19"/>
      <c r="G8" s="20"/>
      <c r="H8" s="21">
        <f t="shared" ref="H8:H43" si="1">SUM(B8:G8)</f>
        <v>7147.0385721988359</v>
      </c>
    </row>
    <row r="9" spans="1:8" x14ac:dyDescent="0.2">
      <c r="A9" s="22" t="s">
        <v>7</v>
      </c>
      <c r="B9" s="23">
        <f>SUM(B10:B14)</f>
        <v>7046.0562937382319</v>
      </c>
      <c r="C9" s="23">
        <f>SUM(C10:C14)</f>
        <v>43.621768349281936</v>
      </c>
      <c r="D9" s="23">
        <f>SUM(D10:D14)</f>
        <v>55.826456886322624</v>
      </c>
      <c r="E9" s="24"/>
      <c r="F9" s="24"/>
      <c r="G9" s="24"/>
      <c r="H9" s="25">
        <f t="shared" si="1"/>
        <v>7145.5045189738366</v>
      </c>
    </row>
    <row r="10" spans="1:8" x14ac:dyDescent="0.2">
      <c r="A10" s="26" t="s">
        <v>8</v>
      </c>
      <c r="B10" s="27">
        <v>3552.7391391299357</v>
      </c>
      <c r="C10" s="27">
        <v>15.544393310453264</v>
      </c>
      <c r="D10" s="27">
        <v>24.462087782378834</v>
      </c>
      <c r="E10" s="24"/>
      <c r="F10" s="24"/>
      <c r="G10" s="24"/>
      <c r="H10" s="28">
        <f t="shared" si="1"/>
        <v>3592.7456202227681</v>
      </c>
    </row>
    <row r="11" spans="1:8" x14ac:dyDescent="0.2">
      <c r="A11" s="26" t="s">
        <v>9</v>
      </c>
      <c r="B11" s="27">
        <v>257.35059200000001</v>
      </c>
      <c r="C11" s="27">
        <v>6.9707507499999997</v>
      </c>
      <c r="D11" s="27">
        <v>1.3544097020000001</v>
      </c>
      <c r="E11" s="24"/>
      <c r="F11" s="24"/>
      <c r="G11" s="24"/>
      <c r="H11" s="28">
        <f t="shared" si="1"/>
        <v>265.67575245199998</v>
      </c>
    </row>
    <row r="12" spans="1:8" x14ac:dyDescent="0.2">
      <c r="A12" s="26" t="s">
        <v>10</v>
      </c>
      <c r="B12" s="27">
        <v>2690.982641608296</v>
      </c>
      <c r="C12" s="29">
        <v>3.1839056138286712</v>
      </c>
      <c r="D12" s="27">
        <v>25.199970903943782</v>
      </c>
      <c r="E12" s="24"/>
      <c r="F12" s="24"/>
      <c r="G12" s="24"/>
      <c r="H12" s="28">
        <f t="shared" si="1"/>
        <v>2719.3665181260685</v>
      </c>
    </row>
    <row r="13" spans="1:8" x14ac:dyDescent="0.2">
      <c r="A13" s="26" t="s">
        <v>11</v>
      </c>
      <c r="B13" s="27">
        <v>494.50284499999998</v>
      </c>
      <c r="C13" s="27">
        <v>17.897460200000001</v>
      </c>
      <c r="D13" s="27">
        <v>4.3942570419999996</v>
      </c>
      <c r="E13" s="24"/>
      <c r="F13" s="24"/>
      <c r="G13" s="24"/>
      <c r="H13" s="28">
        <f t="shared" si="1"/>
        <v>516.79456224199998</v>
      </c>
    </row>
    <row r="14" spans="1:8" x14ac:dyDescent="0.2">
      <c r="A14" s="26" t="s">
        <v>12</v>
      </c>
      <c r="B14" s="27">
        <v>50.481076000000002</v>
      </c>
      <c r="C14" s="27">
        <v>2.5258474999999999E-2</v>
      </c>
      <c r="D14" s="27">
        <v>0.415731456</v>
      </c>
      <c r="E14" s="24"/>
      <c r="F14" s="24"/>
      <c r="G14" s="24"/>
      <c r="H14" s="28">
        <f t="shared" si="1"/>
        <v>50.922065931000006</v>
      </c>
    </row>
    <row r="15" spans="1:8" x14ac:dyDescent="0.2">
      <c r="A15" s="22" t="s">
        <v>13</v>
      </c>
      <c r="B15" s="27">
        <f>SUM(B16:B17)</f>
        <v>1.8829999999999999E-3</v>
      </c>
      <c r="C15" s="27">
        <f>SUM(C16:C17)</f>
        <v>1.532170225</v>
      </c>
      <c r="D15" s="27">
        <f>SUM(D16:D17)</f>
        <v>0</v>
      </c>
      <c r="E15" s="24"/>
      <c r="F15" s="24"/>
      <c r="G15" s="24"/>
      <c r="H15" s="28">
        <f t="shared" si="1"/>
        <v>1.5340532250000001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>
        <v>1.8829999999999999E-3</v>
      </c>
      <c r="C17" s="31">
        <v>1.532170225</v>
      </c>
      <c r="D17" s="31"/>
      <c r="E17" s="32"/>
      <c r="F17" s="32"/>
      <c r="G17" s="32"/>
      <c r="H17" s="33">
        <f t="shared" si="1"/>
        <v>1.5340532250000001</v>
      </c>
    </row>
    <row r="18" spans="1:8" x14ac:dyDescent="0.2">
      <c r="A18" s="17" t="s">
        <v>16</v>
      </c>
      <c r="B18" s="34">
        <f t="shared" ref="B18:G18" si="2">SUM(B19:B26)</f>
        <v>164.73968435579999</v>
      </c>
      <c r="C18" s="34">
        <f t="shared" si="2"/>
        <v>0</v>
      </c>
      <c r="D18" s="34">
        <f t="shared" si="2"/>
        <v>9.4107890419999993</v>
      </c>
      <c r="E18" s="34">
        <f t="shared" si="2"/>
        <v>372.20144856364993</v>
      </c>
      <c r="F18" s="34">
        <f t="shared" si="2"/>
        <v>3.3047662230000004E-2</v>
      </c>
      <c r="G18" s="35">
        <f t="shared" si="2"/>
        <v>4.4844929208000002</v>
      </c>
      <c r="H18" s="21">
        <f t="shared" si="1"/>
        <v>550.86946254448003</v>
      </c>
    </row>
    <row r="19" spans="1:8" x14ac:dyDescent="0.2">
      <c r="A19" s="22" t="s">
        <v>17</v>
      </c>
      <c r="B19" s="23">
        <v>148.250451</v>
      </c>
      <c r="C19" s="23"/>
      <c r="D19" s="23"/>
      <c r="E19" s="36"/>
      <c r="F19" s="36"/>
      <c r="G19" s="36"/>
      <c r="H19" s="25">
        <f t="shared" si="1"/>
        <v>148.250451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16.4892333558</v>
      </c>
      <c r="C22" s="27"/>
      <c r="D22" s="27"/>
      <c r="E22" s="24"/>
      <c r="F22" s="24"/>
      <c r="G22" s="24"/>
      <c r="H22" s="28">
        <f t="shared" si="1"/>
        <v>16.4892333558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372.20144856364993</v>
      </c>
      <c r="F24" s="27">
        <v>3.3047662230000004E-2</v>
      </c>
      <c r="G24" s="27"/>
      <c r="H24" s="28">
        <f t="shared" si="1"/>
        <v>372.23449622587992</v>
      </c>
    </row>
    <row r="25" spans="1:8" x14ac:dyDescent="0.2">
      <c r="A25" s="22" t="s">
        <v>61</v>
      </c>
      <c r="B25" s="27"/>
      <c r="C25" s="27"/>
      <c r="D25" s="27">
        <v>9.4107890419999993</v>
      </c>
      <c r="E25" s="27"/>
      <c r="F25" s="27"/>
      <c r="G25" s="27">
        <v>4.4844929208000002</v>
      </c>
      <c r="H25" s="28">
        <f t="shared" si="1"/>
        <v>13.895281962799999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2.381237</v>
      </c>
      <c r="C27" s="34">
        <f>SUM(C28:C35)</f>
        <v>156.37409767500003</v>
      </c>
      <c r="D27" s="34">
        <f>SUM(D28:D35)</f>
        <v>69.489637791999996</v>
      </c>
      <c r="E27" s="43"/>
      <c r="F27" s="43"/>
      <c r="G27" s="44"/>
      <c r="H27" s="21">
        <f t="shared" si="1"/>
        <v>228.24497246700003</v>
      </c>
    </row>
    <row r="28" spans="1:8" x14ac:dyDescent="0.2">
      <c r="A28" s="22" t="s">
        <v>20</v>
      </c>
      <c r="B28" s="36"/>
      <c r="C28" s="23">
        <v>119.63290910000001</v>
      </c>
      <c r="D28" s="45"/>
      <c r="E28" s="24"/>
      <c r="F28" s="24"/>
      <c r="G28" s="24"/>
      <c r="H28" s="25">
        <f t="shared" si="1"/>
        <v>119.63290910000001</v>
      </c>
    </row>
    <row r="29" spans="1:8" x14ac:dyDescent="0.2">
      <c r="A29" s="22" t="s">
        <v>21</v>
      </c>
      <c r="B29" s="24"/>
      <c r="C29" s="27">
        <v>36.590106374999998</v>
      </c>
      <c r="D29" s="27">
        <v>9.0300669239999998</v>
      </c>
      <c r="E29" s="24"/>
      <c r="F29" s="24"/>
      <c r="G29" s="24"/>
      <c r="H29" s="28">
        <f t="shared" si="1"/>
        <v>45.620173299000001</v>
      </c>
    </row>
    <row r="30" spans="1:8" x14ac:dyDescent="0.2">
      <c r="A30" s="22" t="s">
        <v>22</v>
      </c>
      <c r="B30" s="24"/>
      <c r="C30" s="27">
        <v>0.13895972500000001</v>
      </c>
      <c r="D30" s="46"/>
      <c r="E30" s="24"/>
      <c r="F30" s="24"/>
      <c r="G30" s="24"/>
      <c r="H30" s="28">
        <f t="shared" si="1"/>
        <v>0.13895972500000001</v>
      </c>
    </row>
    <row r="31" spans="1:8" x14ac:dyDescent="0.2">
      <c r="A31" s="22" t="s">
        <v>23</v>
      </c>
      <c r="B31" s="47"/>
      <c r="C31" s="27"/>
      <c r="D31" s="27">
        <v>60.455824710000002</v>
      </c>
      <c r="E31" s="24"/>
      <c r="F31" s="24"/>
      <c r="G31" s="24"/>
      <c r="H31" s="28">
        <f t="shared" si="1"/>
        <v>60.455824710000002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1.2122475000000001E-2</v>
      </c>
      <c r="D33" s="27">
        <v>3.7461579999999999E-3</v>
      </c>
      <c r="E33" s="24"/>
      <c r="F33" s="24"/>
      <c r="G33" s="24"/>
      <c r="H33" s="28">
        <f t="shared" si="1"/>
        <v>1.5868633E-2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2.381237</v>
      </c>
      <c r="C35" s="31"/>
      <c r="D35" s="31"/>
      <c r="E35" s="32"/>
      <c r="F35" s="32"/>
      <c r="G35" s="32"/>
      <c r="H35" s="33">
        <f t="shared" si="1"/>
        <v>2.381237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0</v>
      </c>
      <c r="C37" s="34">
        <f>SUM(C38:C42)</f>
        <v>292.87653547499997</v>
      </c>
      <c r="D37" s="34">
        <f>SUM(D38:D42)</f>
        <v>24.064545384000002</v>
      </c>
      <c r="E37" s="43"/>
      <c r="F37" s="43"/>
      <c r="G37" s="44"/>
      <c r="H37" s="52">
        <f t="shared" si="1"/>
        <v>316.94108085899995</v>
      </c>
    </row>
    <row r="38" spans="1:8" x14ac:dyDescent="0.2">
      <c r="A38" s="22" t="s">
        <v>25</v>
      </c>
      <c r="B38" s="23"/>
      <c r="C38" s="23">
        <v>272.41574839999998</v>
      </c>
      <c r="D38" s="23"/>
      <c r="E38" s="24"/>
      <c r="F38" s="24"/>
      <c r="G38" s="24"/>
      <c r="H38" s="25">
        <f t="shared" si="1"/>
        <v>272.41574839999998</v>
      </c>
    </row>
    <row r="39" spans="1:8" x14ac:dyDescent="0.2">
      <c r="A39" s="22" t="s">
        <v>70</v>
      </c>
      <c r="B39" s="23"/>
      <c r="C39" s="23">
        <v>7.0129999999999999</v>
      </c>
      <c r="D39" s="23">
        <v>4.5118391999999998</v>
      </c>
      <c r="E39" s="24"/>
      <c r="F39" s="24"/>
      <c r="G39" s="24"/>
      <c r="H39" s="25">
        <f t="shared" si="1"/>
        <v>11.524839199999999</v>
      </c>
    </row>
    <row r="40" spans="1:8" x14ac:dyDescent="0.2">
      <c r="A40" s="22" t="s">
        <v>26</v>
      </c>
      <c r="B40" s="27"/>
      <c r="C40" s="27">
        <v>0.91754877499999998</v>
      </c>
      <c r="D40" s="27">
        <v>0.69542710399999996</v>
      </c>
      <c r="E40" s="24"/>
      <c r="F40" s="24"/>
      <c r="G40" s="24"/>
      <c r="H40" s="28">
        <f t="shared" si="1"/>
        <v>1.6129758789999999</v>
      </c>
    </row>
    <row r="41" spans="1:8" x14ac:dyDescent="0.2">
      <c r="A41" s="22" t="s">
        <v>69</v>
      </c>
      <c r="B41" s="24"/>
      <c r="C41" s="27">
        <v>12.498177875</v>
      </c>
      <c r="D41" s="27">
        <v>18.857279080000001</v>
      </c>
      <c r="E41" s="24"/>
      <c r="F41" s="24"/>
      <c r="G41" s="24"/>
      <c r="H41" s="28">
        <f t="shared" si="1"/>
        <v>31.355456955000001</v>
      </c>
    </row>
    <row r="42" spans="1:8" ht="13.5" thickBot="1" x14ac:dyDescent="0.25">
      <c r="A42" s="22" t="s">
        <v>71</v>
      </c>
      <c r="B42" s="27"/>
      <c r="C42" s="27">
        <v>3.2060424999999997E-2</v>
      </c>
      <c r="D42" s="27"/>
      <c r="E42" s="24"/>
      <c r="F42" s="24"/>
      <c r="G42" s="24"/>
      <c r="H42" s="28">
        <f t="shared" si="1"/>
        <v>3.2060424999999997E-2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84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7632.8122747656562</v>
      </c>
      <c r="C7" s="15">
        <f t="shared" si="0"/>
        <v>513.68292240768574</v>
      </c>
      <c r="D7" s="15">
        <f t="shared" si="0"/>
        <v>151.67419732628883</v>
      </c>
      <c r="E7" s="15">
        <f t="shared" si="0"/>
        <v>216.29123755924701</v>
      </c>
      <c r="F7" s="15">
        <f t="shared" si="0"/>
        <v>0.16434525114999998</v>
      </c>
      <c r="G7" s="15">
        <f t="shared" si="0"/>
        <v>4.7276879124000004</v>
      </c>
      <c r="H7" s="16">
        <f>SUM(B7:G7)</f>
        <v>8519.35266522243</v>
      </c>
    </row>
    <row r="8" spans="1:8" x14ac:dyDescent="0.2">
      <c r="A8" s="17" t="s">
        <v>6</v>
      </c>
      <c r="B8" s="18">
        <f>SUM(B9,B15)</f>
        <v>7461.485768024656</v>
      </c>
      <c r="C8" s="18">
        <f>SUM(C9,C15)</f>
        <v>56.319537882685722</v>
      </c>
      <c r="D8" s="18">
        <f>SUM(D9,D15)</f>
        <v>60.468897830288824</v>
      </c>
      <c r="E8" s="19"/>
      <c r="F8" s="19"/>
      <c r="G8" s="20"/>
      <c r="H8" s="21">
        <f t="shared" ref="H8:H43" si="1">SUM(B8:G8)</f>
        <v>7578.2742037376302</v>
      </c>
    </row>
    <row r="9" spans="1:8" x14ac:dyDescent="0.2">
      <c r="A9" s="22" t="s">
        <v>7</v>
      </c>
      <c r="B9" s="23">
        <f>SUM(B10:B14)</f>
        <v>7461.4835220246559</v>
      </c>
      <c r="C9" s="23">
        <f>SUM(C10:C14)</f>
        <v>54.13857243268572</v>
      </c>
      <c r="D9" s="23">
        <f>SUM(D10:D14)</f>
        <v>60.468897830288824</v>
      </c>
      <c r="E9" s="24"/>
      <c r="F9" s="24"/>
      <c r="G9" s="24"/>
      <c r="H9" s="25">
        <f t="shared" si="1"/>
        <v>7576.0909922876308</v>
      </c>
    </row>
    <row r="10" spans="1:8" x14ac:dyDescent="0.2">
      <c r="A10" s="26" t="s">
        <v>8</v>
      </c>
      <c r="B10" s="27">
        <v>3696.3229145223772</v>
      </c>
      <c r="C10" s="27">
        <v>26.408624519139895</v>
      </c>
      <c r="D10" s="27">
        <v>26.355292096840589</v>
      </c>
      <c r="E10" s="24"/>
      <c r="F10" s="24"/>
      <c r="G10" s="24"/>
      <c r="H10" s="28">
        <f t="shared" si="1"/>
        <v>3749.0868311383574</v>
      </c>
    </row>
    <row r="11" spans="1:8" x14ac:dyDescent="0.2">
      <c r="A11" s="26" t="s">
        <v>9</v>
      </c>
      <c r="B11" s="27">
        <v>277.92752300000001</v>
      </c>
      <c r="C11" s="27">
        <v>6.3305725749999997</v>
      </c>
      <c r="D11" s="27">
        <v>1.6744065720000001</v>
      </c>
      <c r="E11" s="24"/>
      <c r="F11" s="24"/>
      <c r="G11" s="24"/>
      <c r="H11" s="28">
        <f t="shared" si="1"/>
        <v>285.93250214700004</v>
      </c>
    </row>
    <row r="12" spans="1:8" x14ac:dyDescent="0.2">
      <c r="A12" s="26" t="s">
        <v>10</v>
      </c>
      <c r="B12" s="27">
        <v>2880.4159865022784</v>
      </c>
      <c r="C12" s="29">
        <v>3.3071483635458185</v>
      </c>
      <c r="D12" s="27">
        <v>27.279501405448237</v>
      </c>
      <c r="E12" s="24"/>
      <c r="F12" s="24"/>
      <c r="G12" s="24"/>
      <c r="H12" s="28">
        <f t="shared" si="1"/>
        <v>2911.0026362712724</v>
      </c>
    </row>
    <row r="13" spans="1:8" x14ac:dyDescent="0.2">
      <c r="A13" s="26" t="s">
        <v>11</v>
      </c>
      <c r="B13" s="27">
        <v>529.168679</v>
      </c>
      <c r="C13" s="27">
        <v>18.027007075</v>
      </c>
      <c r="D13" s="27">
        <v>4.5267296640000003</v>
      </c>
      <c r="E13" s="24"/>
      <c r="F13" s="24"/>
      <c r="G13" s="24"/>
      <c r="H13" s="28">
        <f t="shared" si="1"/>
        <v>551.72241573899998</v>
      </c>
    </row>
    <row r="14" spans="1:8" x14ac:dyDescent="0.2">
      <c r="A14" s="26" t="s">
        <v>12</v>
      </c>
      <c r="B14" s="27">
        <v>77.648419000000004</v>
      </c>
      <c r="C14" s="27">
        <v>6.5219899999999997E-2</v>
      </c>
      <c r="D14" s="27">
        <v>0.63296809200000004</v>
      </c>
      <c r="E14" s="24"/>
      <c r="F14" s="24"/>
      <c r="G14" s="24"/>
      <c r="H14" s="28">
        <f t="shared" si="1"/>
        <v>78.346606992000005</v>
      </c>
    </row>
    <row r="15" spans="1:8" x14ac:dyDescent="0.2">
      <c r="A15" s="22" t="s">
        <v>13</v>
      </c>
      <c r="B15" s="27">
        <f>SUM(B16:B17)</f>
        <v>2.2460000000000002E-3</v>
      </c>
      <c r="C15" s="27">
        <f>SUM(C16:C17)</f>
        <v>2.18096545</v>
      </c>
      <c r="D15" s="27">
        <f>SUM(D16:D17)</f>
        <v>0</v>
      </c>
      <c r="E15" s="24"/>
      <c r="F15" s="24"/>
      <c r="G15" s="24"/>
      <c r="H15" s="28">
        <f t="shared" si="1"/>
        <v>2.1832114499999999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>
        <v>2.2460000000000002E-3</v>
      </c>
      <c r="C17" s="31">
        <v>2.18096545</v>
      </c>
      <c r="D17" s="31"/>
      <c r="E17" s="32"/>
      <c r="F17" s="32"/>
      <c r="G17" s="32"/>
      <c r="H17" s="33">
        <f t="shared" si="1"/>
        <v>2.1832114499999999</v>
      </c>
    </row>
    <row r="18" spans="1:8" x14ac:dyDescent="0.2">
      <c r="A18" s="17" t="s">
        <v>16</v>
      </c>
      <c r="B18" s="34">
        <f t="shared" ref="B18:G18" si="2">SUM(B19:B26)</f>
        <v>169.94694474100001</v>
      </c>
      <c r="C18" s="34">
        <f t="shared" si="2"/>
        <v>0</v>
      </c>
      <c r="D18" s="34">
        <f t="shared" si="2"/>
        <v>7.541285148</v>
      </c>
      <c r="E18" s="34">
        <f t="shared" si="2"/>
        <v>216.29123755924701</v>
      </c>
      <c r="F18" s="34">
        <f t="shared" si="2"/>
        <v>0.16434525114999998</v>
      </c>
      <c r="G18" s="35">
        <f t="shared" si="2"/>
        <v>4.7276879124000004</v>
      </c>
      <c r="H18" s="21">
        <f t="shared" si="1"/>
        <v>398.671500611797</v>
      </c>
    </row>
    <row r="19" spans="1:8" x14ac:dyDescent="0.2">
      <c r="A19" s="22" t="s">
        <v>17</v>
      </c>
      <c r="B19" s="23">
        <v>153.18042500000001</v>
      </c>
      <c r="C19" s="23"/>
      <c r="D19" s="23"/>
      <c r="E19" s="36"/>
      <c r="F19" s="36"/>
      <c r="G19" s="36"/>
      <c r="H19" s="25">
        <f t="shared" si="1"/>
        <v>153.18042500000001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16.766519741</v>
      </c>
      <c r="C22" s="27"/>
      <c r="D22" s="27"/>
      <c r="E22" s="24"/>
      <c r="F22" s="24"/>
      <c r="G22" s="24"/>
      <c r="H22" s="28">
        <f t="shared" si="1"/>
        <v>16.766519741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216.29123755924701</v>
      </c>
      <c r="F24" s="27">
        <v>0.16434525114999998</v>
      </c>
      <c r="G24" s="27"/>
      <c r="H24" s="28">
        <f t="shared" si="1"/>
        <v>216.455582810397</v>
      </c>
    </row>
    <row r="25" spans="1:8" x14ac:dyDescent="0.2">
      <c r="A25" s="22" t="s">
        <v>61</v>
      </c>
      <c r="B25" s="27"/>
      <c r="C25" s="27"/>
      <c r="D25" s="27">
        <v>7.541285148</v>
      </c>
      <c r="E25" s="27"/>
      <c r="F25" s="27"/>
      <c r="G25" s="27">
        <v>4.7276879124000004</v>
      </c>
      <c r="H25" s="28">
        <f t="shared" si="1"/>
        <v>12.2689730604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1.379562</v>
      </c>
      <c r="C27" s="34">
        <f>SUM(C28:C35)</f>
        <v>147.98503012500001</v>
      </c>
      <c r="D27" s="34">
        <f>SUM(D28:D35)</f>
        <v>58.968357412000003</v>
      </c>
      <c r="E27" s="43"/>
      <c r="F27" s="43"/>
      <c r="G27" s="44"/>
      <c r="H27" s="21">
        <f t="shared" si="1"/>
        <v>208.33294953699999</v>
      </c>
    </row>
    <row r="28" spans="1:8" x14ac:dyDescent="0.2">
      <c r="A28" s="22" t="s">
        <v>20</v>
      </c>
      <c r="B28" s="36"/>
      <c r="C28" s="23">
        <v>114.299518475</v>
      </c>
      <c r="D28" s="45"/>
      <c r="E28" s="24"/>
      <c r="F28" s="24"/>
      <c r="G28" s="24"/>
      <c r="H28" s="25">
        <f t="shared" si="1"/>
        <v>114.299518475</v>
      </c>
    </row>
    <row r="29" spans="1:8" x14ac:dyDescent="0.2">
      <c r="A29" s="22" t="s">
        <v>21</v>
      </c>
      <c r="B29" s="24"/>
      <c r="C29" s="27">
        <v>33.534531475000001</v>
      </c>
      <c r="D29" s="27">
        <v>8.7778558160000006</v>
      </c>
      <c r="E29" s="24"/>
      <c r="F29" s="24"/>
      <c r="G29" s="24"/>
      <c r="H29" s="28">
        <f t="shared" si="1"/>
        <v>42.312387291</v>
      </c>
    </row>
    <row r="30" spans="1:8" x14ac:dyDescent="0.2">
      <c r="A30" s="22" t="s">
        <v>22</v>
      </c>
      <c r="B30" s="24"/>
      <c r="C30" s="27">
        <v>0.13895972500000001</v>
      </c>
      <c r="D30" s="46"/>
      <c r="E30" s="24"/>
      <c r="F30" s="24"/>
      <c r="G30" s="24"/>
      <c r="H30" s="28">
        <f t="shared" si="1"/>
        <v>0.13895972500000001</v>
      </c>
    </row>
    <row r="31" spans="1:8" x14ac:dyDescent="0.2">
      <c r="A31" s="22" t="s">
        <v>23</v>
      </c>
      <c r="B31" s="47"/>
      <c r="C31" s="27"/>
      <c r="D31" s="27">
        <v>50.186786728000001</v>
      </c>
      <c r="E31" s="24"/>
      <c r="F31" s="24"/>
      <c r="G31" s="24"/>
      <c r="H31" s="28">
        <f t="shared" si="1"/>
        <v>50.186786728000001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1.202045E-2</v>
      </c>
      <c r="D33" s="27">
        <v>3.7148680000000001E-3</v>
      </c>
      <c r="E33" s="24"/>
      <c r="F33" s="24"/>
      <c r="G33" s="24"/>
      <c r="H33" s="28">
        <f t="shared" si="1"/>
        <v>1.5735318000000002E-2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1.379562</v>
      </c>
      <c r="C35" s="31"/>
      <c r="D35" s="31"/>
      <c r="E35" s="32"/>
      <c r="F35" s="32"/>
      <c r="G35" s="32"/>
      <c r="H35" s="33">
        <f t="shared" si="1"/>
        <v>1.379562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0</v>
      </c>
      <c r="C37" s="34">
        <f>SUM(C38:C42)</f>
        <v>309.37835439999998</v>
      </c>
      <c r="D37" s="34">
        <f>SUM(D38:D42)</f>
        <v>24.695656936000002</v>
      </c>
      <c r="E37" s="43"/>
      <c r="F37" s="43"/>
      <c r="G37" s="44"/>
      <c r="H37" s="52">
        <f t="shared" si="1"/>
        <v>334.07401133599996</v>
      </c>
    </row>
    <row r="38" spans="1:8" x14ac:dyDescent="0.2">
      <c r="A38" s="22" t="s">
        <v>25</v>
      </c>
      <c r="B38" s="23"/>
      <c r="C38" s="23">
        <v>287.64530227500001</v>
      </c>
      <c r="D38" s="23"/>
      <c r="E38" s="24"/>
      <c r="F38" s="24"/>
      <c r="G38" s="24"/>
      <c r="H38" s="25">
        <f t="shared" si="1"/>
        <v>287.64530227500001</v>
      </c>
    </row>
    <row r="39" spans="1:8" x14ac:dyDescent="0.2">
      <c r="A39" s="22" t="s">
        <v>70</v>
      </c>
      <c r="B39" s="23"/>
      <c r="C39" s="23">
        <v>8.0017800000000001</v>
      </c>
      <c r="D39" s="23">
        <v>5.1460070399999998</v>
      </c>
      <c r="E39" s="24"/>
      <c r="F39" s="24"/>
      <c r="G39" s="24"/>
      <c r="H39" s="25">
        <f t="shared" si="1"/>
        <v>13.147787040000001</v>
      </c>
    </row>
    <row r="40" spans="1:8" x14ac:dyDescent="0.2">
      <c r="A40" s="22" t="s">
        <v>26</v>
      </c>
      <c r="B40" s="27"/>
      <c r="C40" s="27">
        <v>1.007250625</v>
      </c>
      <c r="D40" s="27">
        <v>0.78733149599999996</v>
      </c>
      <c r="E40" s="24"/>
      <c r="F40" s="24"/>
      <c r="G40" s="24"/>
      <c r="H40" s="28">
        <f t="shared" si="1"/>
        <v>1.7945821209999999</v>
      </c>
    </row>
    <row r="41" spans="1:8" x14ac:dyDescent="0.2">
      <c r="A41" s="22" t="s">
        <v>69</v>
      </c>
      <c r="B41" s="24"/>
      <c r="C41" s="27">
        <v>12.691961075</v>
      </c>
      <c r="D41" s="27">
        <v>18.762318400000002</v>
      </c>
      <c r="E41" s="24"/>
      <c r="F41" s="24"/>
      <c r="G41" s="24"/>
      <c r="H41" s="28">
        <f t="shared" si="1"/>
        <v>31.454279475</v>
      </c>
    </row>
    <row r="42" spans="1:8" ht="13.5" thickBot="1" x14ac:dyDescent="0.25">
      <c r="A42" s="22" t="s">
        <v>71</v>
      </c>
      <c r="B42" s="27"/>
      <c r="C42" s="27">
        <v>3.2060424999999997E-2</v>
      </c>
      <c r="D42" s="27"/>
      <c r="E42" s="24"/>
      <c r="F42" s="24"/>
      <c r="G42" s="24"/>
      <c r="H42" s="28">
        <f t="shared" si="1"/>
        <v>3.2060424999999997E-2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85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7873.5974636579513</v>
      </c>
      <c r="C7" s="15">
        <f t="shared" si="0"/>
        <v>482.15071464942957</v>
      </c>
      <c r="D7" s="15">
        <f t="shared" si="0"/>
        <v>153.75629819957692</v>
      </c>
      <c r="E7" s="15">
        <f t="shared" si="0"/>
        <v>215.091063446927</v>
      </c>
      <c r="F7" s="15">
        <f t="shared" si="0"/>
        <v>0.13725570573000001</v>
      </c>
      <c r="G7" s="15">
        <f t="shared" si="0"/>
        <v>4.9053820151999998</v>
      </c>
      <c r="H7" s="16">
        <f>SUM(B7:G7)</f>
        <v>8729.6381776748149</v>
      </c>
    </row>
    <row r="8" spans="1:8" x14ac:dyDescent="0.2">
      <c r="A8" s="17" t="s">
        <v>6</v>
      </c>
      <c r="B8" s="18">
        <f>SUM(B9,B15)</f>
        <v>7709.8982526223517</v>
      </c>
      <c r="C8" s="18">
        <f>SUM(C9,C15)</f>
        <v>48.997705624429528</v>
      </c>
      <c r="D8" s="18">
        <f>SUM(D9,D15)</f>
        <v>63.150072275576882</v>
      </c>
      <c r="E8" s="19"/>
      <c r="F8" s="19"/>
      <c r="G8" s="20"/>
      <c r="H8" s="21">
        <f t="shared" ref="H8:H43" si="1">SUM(B8:G8)</f>
        <v>7822.0460305223587</v>
      </c>
    </row>
    <row r="9" spans="1:8" x14ac:dyDescent="0.2">
      <c r="A9" s="22" t="s">
        <v>7</v>
      </c>
      <c r="B9" s="23">
        <f>SUM(B10:B14)</f>
        <v>7709.8957876223521</v>
      </c>
      <c r="C9" s="23">
        <f>SUM(C10:C14)</f>
        <v>46.49570554942953</v>
      </c>
      <c r="D9" s="23">
        <f>SUM(D10:D14)</f>
        <v>63.150072275576882</v>
      </c>
      <c r="E9" s="24"/>
      <c r="F9" s="24"/>
      <c r="G9" s="24"/>
      <c r="H9" s="25">
        <f t="shared" si="1"/>
        <v>7819.5415654473591</v>
      </c>
    </row>
    <row r="10" spans="1:8" x14ac:dyDescent="0.2">
      <c r="A10" s="26" t="s">
        <v>8</v>
      </c>
      <c r="B10" s="27">
        <v>3642.4671576730339</v>
      </c>
      <c r="C10" s="27">
        <v>18.846009087083338</v>
      </c>
      <c r="D10" s="27">
        <v>25.948912853921936</v>
      </c>
      <c r="E10" s="24"/>
      <c r="F10" s="24"/>
      <c r="G10" s="24"/>
      <c r="H10" s="28">
        <f t="shared" si="1"/>
        <v>3687.2620796140395</v>
      </c>
    </row>
    <row r="11" spans="1:8" x14ac:dyDescent="0.2">
      <c r="A11" s="26" t="s">
        <v>9</v>
      </c>
      <c r="B11" s="27">
        <v>272.97291097413716</v>
      </c>
      <c r="C11" s="27">
        <v>5.2236121091505776</v>
      </c>
      <c r="D11" s="27">
        <v>1.685565109316707</v>
      </c>
      <c r="E11" s="24"/>
      <c r="F11" s="24"/>
      <c r="G11" s="24"/>
      <c r="H11" s="28">
        <f t="shared" si="1"/>
        <v>279.88208819260444</v>
      </c>
    </row>
    <row r="12" spans="1:8" x14ac:dyDescent="0.2">
      <c r="A12" s="26" t="s">
        <v>10</v>
      </c>
      <c r="B12" s="27">
        <v>3168.2997259751805</v>
      </c>
      <c r="C12" s="29">
        <v>3.6822499781956184</v>
      </c>
      <c r="D12" s="27">
        <v>30.25730802433824</v>
      </c>
      <c r="E12" s="24"/>
      <c r="F12" s="24"/>
      <c r="G12" s="24"/>
      <c r="H12" s="28">
        <f t="shared" si="1"/>
        <v>3202.2392839777144</v>
      </c>
    </row>
    <row r="13" spans="1:8" x14ac:dyDescent="0.2">
      <c r="A13" s="26" t="s">
        <v>11</v>
      </c>
      <c r="B13" s="27">
        <v>555.99141199999997</v>
      </c>
      <c r="C13" s="27">
        <v>18.7057991</v>
      </c>
      <c r="D13" s="27">
        <v>4.6814953680000002</v>
      </c>
      <c r="E13" s="24"/>
      <c r="F13" s="24"/>
      <c r="G13" s="24"/>
      <c r="H13" s="28">
        <f t="shared" si="1"/>
        <v>579.37870646800002</v>
      </c>
    </row>
    <row r="14" spans="1:8" x14ac:dyDescent="0.2">
      <c r="A14" s="26" t="s">
        <v>12</v>
      </c>
      <c r="B14" s="27">
        <v>70.164580999999998</v>
      </c>
      <c r="C14" s="27">
        <v>3.8035275E-2</v>
      </c>
      <c r="D14" s="27">
        <v>0.57679091999999998</v>
      </c>
      <c r="E14" s="24"/>
      <c r="F14" s="24"/>
      <c r="G14" s="24"/>
      <c r="H14" s="28">
        <f t="shared" si="1"/>
        <v>70.77940719499999</v>
      </c>
    </row>
    <row r="15" spans="1:8" x14ac:dyDescent="0.2">
      <c r="A15" s="22" t="s">
        <v>13</v>
      </c>
      <c r="B15" s="27">
        <f>SUM(B16:B17)</f>
        <v>2.4650000000000002E-3</v>
      </c>
      <c r="C15" s="27">
        <f>SUM(C16:C17)</f>
        <v>2.5020000750000002</v>
      </c>
      <c r="D15" s="27">
        <f>SUM(D16:D17)</f>
        <v>0</v>
      </c>
      <c r="E15" s="24"/>
      <c r="F15" s="24"/>
      <c r="G15" s="24"/>
      <c r="H15" s="28">
        <f t="shared" si="1"/>
        <v>2.5044650750000002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>
        <v>2.4650000000000002E-3</v>
      </c>
      <c r="C17" s="31">
        <v>2.5020000750000002</v>
      </c>
      <c r="D17" s="31"/>
      <c r="E17" s="32"/>
      <c r="F17" s="32"/>
      <c r="G17" s="32"/>
      <c r="H17" s="33">
        <f t="shared" si="1"/>
        <v>2.5044650750000002</v>
      </c>
    </row>
    <row r="18" spans="1:8" x14ac:dyDescent="0.2">
      <c r="A18" s="17" t="s">
        <v>16</v>
      </c>
      <c r="B18" s="34">
        <f t="shared" ref="B18:G18" si="2">SUM(B19:B26)</f>
        <v>162.29826503559994</v>
      </c>
      <c r="C18" s="34">
        <f t="shared" si="2"/>
        <v>0</v>
      </c>
      <c r="D18" s="34">
        <f t="shared" si="2"/>
        <v>8.1000539220000007</v>
      </c>
      <c r="E18" s="34">
        <f t="shared" si="2"/>
        <v>215.091063446927</v>
      </c>
      <c r="F18" s="34">
        <f t="shared" si="2"/>
        <v>0.13725570573000001</v>
      </c>
      <c r="G18" s="35">
        <f t="shared" si="2"/>
        <v>4.9053820151999998</v>
      </c>
      <c r="H18" s="21">
        <f t="shared" si="1"/>
        <v>390.532020125457</v>
      </c>
    </row>
    <row r="19" spans="1:8" x14ac:dyDescent="0.2">
      <c r="A19" s="22" t="s">
        <v>17</v>
      </c>
      <c r="B19" s="23">
        <v>144.72475499999993</v>
      </c>
      <c r="C19" s="23"/>
      <c r="D19" s="23"/>
      <c r="E19" s="36"/>
      <c r="F19" s="36"/>
      <c r="G19" s="36"/>
      <c r="H19" s="25">
        <f t="shared" si="1"/>
        <v>144.72475499999993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17.573510035599998</v>
      </c>
      <c r="C22" s="27"/>
      <c r="D22" s="27"/>
      <c r="E22" s="24"/>
      <c r="F22" s="24"/>
      <c r="G22" s="24"/>
      <c r="H22" s="28">
        <f t="shared" si="1"/>
        <v>17.573510035599998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215.091063446927</v>
      </c>
      <c r="F24" s="27">
        <v>0.13725570573000001</v>
      </c>
      <c r="G24" s="27"/>
      <c r="H24" s="28">
        <f t="shared" si="1"/>
        <v>215.22831915265701</v>
      </c>
    </row>
    <row r="25" spans="1:8" x14ac:dyDescent="0.2">
      <c r="A25" s="22" t="s">
        <v>61</v>
      </c>
      <c r="B25" s="27"/>
      <c r="C25" s="27"/>
      <c r="D25" s="27">
        <v>8.1000539220000007</v>
      </c>
      <c r="E25" s="27"/>
      <c r="F25" s="27"/>
      <c r="G25" s="27">
        <v>4.9053820151999998</v>
      </c>
      <c r="H25" s="28">
        <f t="shared" si="1"/>
        <v>13.005435937200001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1.400946</v>
      </c>
      <c r="C27" s="34">
        <f>SUM(C28:C35)</f>
        <v>147.32885072500002</v>
      </c>
      <c r="D27" s="34">
        <f>SUM(D28:D35)</f>
        <v>57.706906128</v>
      </c>
      <c r="E27" s="43"/>
      <c r="F27" s="43"/>
      <c r="G27" s="44"/>
      <c r="H27" s="21">
        <f t="shared" si="1"/>
        <v>206.43670285300004</v>
      </c>
    </row>
    <row r="28" spans="1:8" x14ac:dyDescent="0.2">
      <c r="A28" s="22" t="s">
        <v>20</v>
      </c>
      <c r="B28" s="36"/>
      <c r="C28" s="23">
        <v>114.28847892500001</v>
      </c>
      <c r="D28" s="45"/>
      <c r="E28" s="24"/>
      <c r="F28" s="24"/>
      <c r="G28" s="24"/>
      <c r="H28" s="25">
        <f t="shared" si="1"/>
        <v>114.28847892500001</v>
      </c>
    </row>
    <row r="29" spans="1:8" x14ac:dyDescent="0.2">
      <c r="A29" s="22" t="s">
        <v>21</v>
      </c>
      <c r="B29" s="24"/>
      <c r="C29" s="27">
        <v>33.028561074999999</v>
      </c>
      <c r="D29" s="27">
        <v>8.7292403939999996</v>
      </c>
      <c r="E29" s="24"/>
      <c r="F29" s="24"/>
      <c r="G29" s="24"/>
      <c r="H29" s="28">
        <f t="shared" si="1"/>
        <v>41.757801469</v>
      </c>
    </row>
    <row r="30" spans="1:8" x14ac:dyDescent="0.2">
      <c r="A30" s="22" t="s">
        <v>22</v>
      </c>
      <c r="B30" s="24"/>
      <c r="C30" s="27"/>
      <c r="D30" s="46"/>
      <c r="E30" s="24"/>
      <c r="F30" s="24"/>
      <c r="G30" s="24"/>
      <c r="H30" s="28">
        <f t="shared" si="1"/>
        <v>0</v>
      </c>
    </row>
    <row r="31" spans="1:8" x14ac:dyDescent="0.2">
      <c r="A31" s="22" t="s">
        <v>23</v>
      </c>
      <c r="B31" s="47"/>
      <c r="C31" s="27"/>
      <c r="D31" s="27">
        <v>48.974015829999999</v>
      </c>
      <c r="E31" s="24"/>
      <c r="F31" s="24"/>
      <c r="G31" s="24"/>
      <c r="H31" s="28">
        <f t="shared" si="1"/>
        <v>48.974015829999999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1.1810724999999999E-2</v>
      </c>
      <c r="D33" s="27">
        <v>3.6499039999999998E-3</v>
      </c>
      <c r="E33" s="24"/>
      <c r="F33" s="24"/>
      <c r="G33" s="24"/>
      <c r="H33" s="28">
        <f t="shared" si="1"/>
        <v>1.5460629E-2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1.400946</v>
      </c>
      <c r="C35" s="31"/>
      <c r="D35" s="31"/>
      <c r="E35" s="32"/>
      <c r="F35" s="32"/>
      <c r="G35" s="32"/>
      <c r="H35" s="33">
        <f t="shared" si="1"/>
        <v>1.400946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0</v>
      </c>
      <c r="C37" s="34">
        <f>SUM(C38:C42)</f>
        <v>285.82415830000002</v>
      </c>
      <c r="D37" s="34">
        <f>SUM(D38:D42)</f>
        <v>24.799265874</v>
      </c>
      <c r="E37" s="43"/>
      <c r="F37" s="43"/>
      <c r="G37" s="44"/>
      <c r="H37" s="52">
        <f t="shared" si="1"/>
        <v>310.62342417400004</v>
      </c>
    </row>
    <row r="38" spans="1:8" x14ac:dyDescent="0.2">
      <c r="A38" s="22" t="s">
        <v>25</v>
      </c>
      <c r="B38" s="23"/>
      <c r="C38" s="23">
        <v>264.304562825</v>
      </c>
      <c r="D38" s="23"/>
      <c r="E38" s="24"/>
      <c r="F38" s="24"/>
      <c r="G38" s="24"/>
      <c r="H38" s="25">
        <f t="shared" si="1"/>
        <v>264.304562825</v>
      </c>
    </row>
    <row r="39" spans="1:8" x14ac:dyDescent="0.2">
      <c r="A39" s="22" t="s">
        <v>70</v>
      </c>
      <c r="B39" s="23"/>
      <c r="C39" s="23">
        <v>7.5282400000000003</v>
      </c>
      <c r="D39" s="23">
        <v>4.8414033600000002</v>
      </c>
      <c r="E39" s="24"/>
      <c r="F39" s="24"/>
      <c r="G39" s="24"/>
      <c r="H39" s="25">
        <f t="shared" si="1"/>
        <v>12.369643360000001</v>
      </c>
    </row>
    <row r="40" spans="1:8" x14ac:dyDescent="0.2">
      <c r="A40" s="22" t="s">
        <v>26</v>
      </c>
      <c r="B40" s="27"/>
      <c r="C40" s="27">
        <v>1.0628687750000001</v>
      </c>
      <c r="D40" s="27">
        <v>0.79527647400000001</v>
      </c>
      <c r="E40" s="24"/>
      <c r="F40" s="24"/>
      <c r="G40" s="24"/>
      <c r="H40" s="28">
        <f t="shared" si="1"/>
        <v>1.8581452490000001</v>
      </c>
    </row>
    <row r="41" spans="1:8" x14ac:dyDescent="0.2">
      <c r="A41" s="22" t="s">
        <v>69</v>
      </c>
      <c r="B41" s="24"/>
      <c r="C41" s="27">
        <v>12.896426275</v>
      </c>
      <c r="D41" s="27">
        <v>19.162586040000001</v>
      </c>
      <c r="E41" s="24"/>
      <c r="F41" s="24"/>
      <c r="G41" s="24"/>
      <c r="H41" s="28">
        <f t="shared" si="1"/>
        <v>32.059012315000004</v>
      </c>
    </row>
    <row r="42" spans="1:8" ht="13.5" thickBot="1" x14ac:dyDescent="0.25">
      <c r="A42" s="22" t="s">
        <v>71</v>
      </c>
      <c r="B42" s="27"/>
      <c r="C42" s="27">
        <v>3.2060424999999997E-2</v>
      </c>
      <c r="D42" s="27"/>
      <c r="E42" s="24"/>
      <c r="F42" s="24"/>
      <c r="G42" s="24"/>
      <c r="H42" s="28">
        <f t="shared" si="1"/>
        <v>3.2060424999999997E-2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86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8461.3389410526179</v>
      </c>
      <c r="C7" s="15">
        <f t="shared" si="0"/>
        <v>500.81453809047724</v>
      </c>
      <c r="D7" s="15">
        <f t="shared" si="0"/>
        <v>162.73159134934076</v>
      </c>
      <c r="E7" s="15">
        <f t="shared" si="0"/>
        <v>177.74124587989303</v>
      </c>
      <c r="F7" s="15">
        <f t="shared" si="0"/>
        <v>0.19940468779000001</v>
      </c>
      <c r="G7" s="15">
        <f t="shared" si="0"/>
        <v>4.9669511352000004</v>
      </c>
      <c r="H7" s="16">
        <f>SUM(B7:G7)</f>
        <v>9307.792672195319</v>
      </c>
    </row>
    <row r="8" spans="1:8" x14ac:dyDescent="0.2">
      <c r="A8" s="17" t="s">
        <v>6</v>
      </c>
      <c r="B8" s="18">
        <f>SUM(B9,B15)</f>
        <v>8301.5704244268163</v>
      </c>
      <c r="C8" s="18">
        <f>SUM(C9,C15)</f>
        <v>53.863775415477235</v>
      </c>
      <c r="D8" s="18">
        <f>SUM(D9,D15)</f>
        <v>67.344122603340764</v>
      </c>
      <c r="E8" s="19"/>
      <c r="F8" s="19"/>
      <c r="G8" s="20"/>
      <c r="H8" s="21">
        <f t="shared" ref="H8:H43" si="1">SUM(B8:G8)</f>
        <v>8422.7783224456343</v>
      </c>
    </row>
    <row r="9" spans="1:8" x14ac:dyDescent="0.2">
      <c r="A9" s="22" t="s">
        <v>7</v>
      </c>
      <c r="B9" s="23">
        <f>SUM(B10:B14)</f>
        <v>8301.568669426817</v>
      </c>
      <c r="C9" s="23">
        <f>SUM(C10:C14)</f>
        <v>51.718597690477232</v>
      </c>
      <c r="D9" s="23">
        <f>SUM(D10:D14)</f>
        <v>67.344122603340764</v>
      </c>
      <c r="E9" s="24"/>
      <c r="F9" s="24"/>
      <c r="G9" s="24"/>
      <c r="H9" s="25">
        <f t="shared" si="1"/>
        <v>8420.6313897206346</v>
      </c>
    </row>
    <row r="10" spans="1:8" x14ac:dyDescent="0.2">
      <c r="A10" s="26" t="s">
        <v>8</v>
      </c>
      <c r="B10" s="27">
        <v>3936.6121025815187</v>
      </c>
      <c r="C10" s="27">
        <v>22.586355300338301</v>
      </c>
      <c r="D10" s="27">
        <v>27.840776042946199</v>
      </c>
      <c r="E10" s="24"/>
      <c r="F10" s="24"/>
      <c r="G10" s="24"/>
      <c r="H10" s="28">
        <f t="shared" si="1"/>
        <v>3987.0392339248033</v>
      </c>
    </row>
    <row r="11" spans="1:8" x14ac:dyDescent="0.2">
      <c r="A11" s="26" t="s">
        <v>9</v>
      </c>
      <c r="B11" s="27">
        <v>271.51890473589674</v>
      </c>
      <c r="C11" s="27">
        <v>5.7346307297885435</v>
      </c>
      <c r="D11" s="27">
        <v>1.2779258490164012</v>
      </c>
      <c r="E11" s="24"/>
      <c r="F11" s="24"/>
      <c r="G11" s="24"/>
      <c r="H11" s="28">
        <f t="shared" si="1"/>
        <v>278.53146131470169</v>
      </c>
    </row>
    <row r="12" spans="1:8" x14ac:dyDescent="0.2">
      <c r="A12" s="26" t="s">
        <v>10</v>
      </c>
      <c r="B12" s="27">
        <v>3483.9518011094001</v>
      </c>
      <c r="C12" s="29">
        <v>4.2231110603503819</v>
      </c>
      <c r="D12" s="27">
        <v>32.923264949378158</v>
      </c>
      <c r="E12" s="24"/>
      <c r="F12" s="24"/>
      <c r="G12" s="24"/>
      <c r="H12" s="28">
        <f t="shared" si="1"/>
        <v>3521.0981771191286</v>
      </c>
    </row>
    <row r="13" spans="1:8" x14ac:dyDescent="0.2">
      <c r="A13" s="26" t="s">
        <v>11</v>
      </c>
      <c r="B13" s="27">
        <v>538.98724500000003</v>
      </c>
      <c r="C13" s="27">
        <v>19.1350281</v>
      </c>
      <c r="D13" s="27">
        <v>4.7228157499999996</v>
      </c>
      <c r="E13" s="24"/>
      <c r="F13" s="24"/>
      <c r="G13" s="24"/>
      <c r="H13" s="28">
        <f t="shared" si="1"/>
        <v>562.84508885000002</v>
      </c>
    </row>
    <row r="14" spans="1:8" x14ac:dyDescent="0.2">
      <c r="A14" s="26" t="s">
        <v>12</v>
      </c>
      <c r="B14" s="27">
        <v>70.498615999999998</v>
      </c>
      <c r="C14" s="27">
        <v>3.9472500000000001E-2</v>
      </c>
      <c r="D14" s="27">
        <v>0.57934001199999996</v>
      </c>
      <c r="E14" s="24"/>
      <c r="F14" s="24"/>
      <c r="G14" s="24"/>
      <c r="H14" s="28">
        <f t="shared" si="1"/>
        <v>71.117428512000004</v>
      </c>
    </row>
    <row r="15" spans="1:8" x14ac:dyDescent="0.2">
      <c r="A15" s="22" t="s">
        <v>13</v>
      </c>
      <c r="B15" s="27">
        <f>SUM(B16:B17)</f>
        <v>1.755E-3</v>
      </c>
      <c r="C15" s="27">
        <f>SUM(C16:C17)</f>
        <v>2.1451777249999999</v>
      </c>
      <c r="D15" s="27">
        <f>SUM(D16:D17)</f>
        <v>0</v>
      </c>
      <c r="E15" s="24"/>
      <c r="F15" s="24"/>
      <c r="G15" s="24"/>
      <c r="H15" s="28">
        <f t="shared" si="1"/>
        <v>2.1469327250000001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>
        <v>1.755E-3</v>
      </c>
      <c r="C17" s="31">
        <v>2.1451777249999999</v>
      </c>
      <c r="D17" s="31"/>
      <c r="E17" s="32"/>
      <c r="F17" s="32"/>
      <c r="G17" s="32"/>
      <c r="H17" s="33">
        <f t="shared" si="1"/>
        <v>2.1469327250000001</v>
      </c>
    </row>
    <row r="18" spans="1:8" x14ac:dyDescent="0.2">
      <c r="A18" s="17" t="s">
        <v>16</v>
      </c>
      <c r="B18" s="34">
        <f t="shared" ref="B18:G18" si="2">SUM(B19:B26)</f>
        <v>157.5995526258003</v>
      </c>
      <c r="C18" s="34">
        <f t="shared" si="2"/>
        <v>0</v>
      </c>
      <c r="D18" s="34">
        <f t="shared" si="2"/>
        <v>8.4815612700000003</v>
      </c>
      <c r="E18" s="34">
        <f t="shared" si="2"/>
        <v>177.74124587989303</v>
      </c>
      <c r="F18" s="34">
        <f t="shared" si="2"/>
        <v>0.19940468779000001</v>
      </c>
      <c r="G18" s="35">
        <f t="shared" si="2"/>
        <v>4.9669511352000004</v>
      </c>
      <c r="H18" s="21">
        <f t="shared" si="1"/>
        <v>348.98871559868331</v>
      </c>
    </row>
    <row r="19" spans="1:8" x14ac:dyDescent="0.2">
      <c r="A19" s="22" t="s">
        <v>17</v>
      </c>
      <c r="B19" s="23">
        <v>138.14366199860029</v>
      </c>
      <c r="C19" s="23"/>
      <c r="D19" s="23"/>
      <c r="E19" s="36"/>
      <c r="F19" s="36"/>
      <c r="G19" s="36"/>
      <c r="H19" s="25">
        <f t="shared" si="1"/>
        <v>138.14366199860029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19.455890627199999</v>
      </c>
      <c r="C22" s="27"/>
      <c r="D22" s="27"/>
      <c r="E22" s="24"/>
      <c r="F22" s="24"/>
      <c r="G22" s="24"/>
      <c r="H22" s="28">
        <f t="shared" si="1"/>
        <v>19.455890627199999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177.74124587989303</v>
      </c>
      <c r="F24" s="27">
        <v>0.19940468779000001</v>
      </c>
      <c r="G24" s="27"/>
      <c r="H24" s="28">
        <f t="shared" si="1"/>
        <v>177.94065056768304</v>
      </c>
    </row>
    <row r="25" spans="1:8" x14ac:dyDescent="0.2">
      <c r="A25" s="22" t="s">
        <v>61</v>
      </c>
      <c r="B25" s="27"/>
      <c r="C25" s="27"/>
      <c r="D25" s="27">
        <v>8.4815612700000003</v>
      </c>
      <c r="E25" s="27"/>
      <c r="F25" s="27"/>
      <c r="G25" s="27">
        <v>4.9669511352000004</v>
      </c>
      <c r="H25" s="28">
        <f t="shared" si="1"/>
        <v>13.448512405200001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2.1689639999999999</v>
      </c>
      <c r="C27" s="34">
        <f>SUM(C28:C35)</f>
        <v>142.80801877499999</v>
      </c>
      <c r="D27" s="34">
        <f>SUM(D28:D35)</f>
        <v>63.608878673999996</v>
      </c>
      <c r="E27" s="43"/>
      <c r="F27" s="43"/>
      <c r="G27" s="44"/>
      <c r="H27" s="21">
        <f t="shared" si="1"/>
        <v>208.58586144899999</v>
      </c>
    </row>
    <row r="28" spans="1:8" x14ac:dyDescent="0.2">
      <c r="A28" s="22" t="s">
        <v>20</v>
      </c>
      <c r="B28" s="36"/>
      <c r="C28" s="23">
        <v>112.38535709999999</v>
      </c>
      <c r="D28" s="45"/>
      <c r="E28" s="24"/>
      <c r="F28" s="24"/>
      <c r="G28" s="24"/>
      <c r="H28" s="25">
        <f t="shared" si="1"/>
        <v>112.38535709999999</v>
      </c>
    </row>
    <row r="29" spans="1:8" x14ac:dyDescent="0.2">
      <c r="A29" s="22" t="s">
        <v>21</v>
      </c>
      <c r="B29" s="24"/>
      <c r="C29" s="27">
        <v>30.254932475</v>
      </c>
      <c r="D29" s="27">
        <v>8.3834757619999998</v>
      </c>
      <c r="E29" s="24"/>
      <c r="F29" s="24"/>
      <c r="G29" s="24"/>
      <c r="H29" s="28">
        <f t="shared" si="1"/>
        <v>38.638408237</v>
      </c>
    </row>
    <row r="30" spans="1:8" x14ac:dyDescent="0.2">
      <c r="A30" s="22" t="s">
        <v>22</v>
      </c>
      <c r="B30" s="24"/>
      <c r="C30" s="27">
        <v>0.158811125</v>
      </c>
      <c r="D30" s="46"/>
      <c r="E30" s="24"/>
      <c r="F30" s="24"/>
      <c r="G30" s="24"/>
      <c r="H30" s="28">
        <f t="shared" si="1"/>
        <v>0.158811125</v>
      </c>
    </row>
    <row r="31" spans="1:8" x14ac:dyDescent="0.2">
      <c r="A31" s="22" t="s">
        <v>23</v>
      </c>
      <c r="B31" s="47"/>
      <c r="C31" s="27"/>
      <c r="D31" s="27">
        <v>55.222647008000003</v>
      </c>
      <c r="E31" s="24"/>
      <c r="F31" s="24"/>
      <c r="G31" s="24"/>
      <c r="H31" s="28">
        <f t="shared" si="1"/>
        <v>55.222647008000003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8.9180749999999993E-3</v>
      </c>
      <c r="D33" s="27">
        <v>2.755904E-3</v>
      </c>
      <c r="E33" s="24"/>
      <c r="F33" s="24"/>
      <c r="G33" s="24"/>
      <c r="H33" s="28">
        <f t="shared" si="1"/>
        <v>1.1673978999999999E-2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2.1689639999999999</v>
      </c>
      <c r="C35" s="31"/>
      <c r="D35" s="31"/>
      <c r="E35" s="32"/>
      <c r="F35" s="32"/>
      <c r="G35" s="32"/>
      <c r="H35" s="33">
        <f t="shared" si="1"/>
        <v>2.1689639999999999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0</v>
      </c>
      <c r="C37" s="34">
        <f>SUM(C38:C42)</f>
        <v>304.14274390000003</v>
      </c>
      <c r="D37" s="34">
        <f>SUM(D38:D42)</f>
        <v>23.297028802</v>
      </c>
      <c r="E37" s="43"/>
      <c r="F37" s="43"/>
      <c r="G37" s="44"/>
      <c r="H37" s="52">
        <f t="shared" si="1"/>
        <v>327.43977270200003</v>
      </c>
    </row>
    <row r="38" spans="1:8" x14ac:dyDescent="0.2">
      <c r="A38" s="22" t="s">
        <v>25</v>
      </c>
      <c r="B38" s="23"/>
      <c r="C38" s="23">
        <v>283.681510925</v>
      </c>
      <c r="D38" s="23"/>
      <c r="E38" s="24"/>
      <c r="F38" s="24"/>
      <c r="G38" s="24"/>
      <c r="H38" s="25">
        <f t="shared" si="1"/>
        <v>283.681510925</v>
      </c>
    </row>
    <row r="39" spans="1:8" x14ac:dyDescent="0.2">
      <c r="A39" s="22" t="s">
        <v>70</v>
      </c>
      <c r="B39" s="23"/>
      <c r="C39" s="23">
        <v>6.5534400000000002</v>
      </c>
      <c r="D39" s="23">
        <v>4.1442264</v>
      </c>
      <c r="E39" s="24"/>
      <c r="F39" s="24"/>
      <c r="G39" s="24"/>
      <c r="H39" s="25">
        <f t="shared" si="1"/>
        <v>10.697666399999999</v>
      </c>
    </row>
    <row r="40" spans="1:8" x14ac:dyDescent="0.2">
      <c r="A40" s="22" t="s">
        <v>26</v>
      </c>
      <c r="B40" s="27"/>
      <c r="C40" s="27">
        <v>0.86089367500000002</v>
      </c>
      <c r="D40" s="27">
        <v>0.68610894200000005</v>
      </c>
      <c r="E40" s="24"/>
      <c r="F40" s="24"/>
      <c r="G40" s="24"/>
      <c r="H40" s="28">
        <f t="shared" si="1"/>
        <v>1.547002617</v>
      </c>
    </row>
    <row r="41" spans="1:8" x14ac:dyDescent="0.2">
      <c r="A41" s="22" t="s">
        <v>69</v>
      </c>
      <c r="B41" s="24"/>
      <c r="C41" s="27">
        <v>13.014838875000001</v>
      </c>
      <c r="D41" s="27">
        <v>18.466693459999998</v>
      </c>
      <c r="E41" s="24"/>
      <c r="F41" s="24"/>
      <c r="G41" s="24"/>
      <c r="H41" s="28">
        <f t="shared" si="1"/>
        <v>31.481532334999997</v>
      </c>
    </row>
    <row r="42" spans="1:8" ht="13.5" thickBot="1" x14ac:dyDescent="0.25">
      <c r="A42" s="22" t="s">
        <v>71</v>
      </c>
      <c r="B42" s="27"/>
      <c r="C42" s="27">
        <v>3.2060424999999997E-2</v>
      </c>
      <c r="D42" s="27"/>
      <c r="E42" s="24"/>
      <c r="F42" s="24"/>
      <c r="G42" s="24"/>
      <c r="H42" s="28">
        <f t="shared" si="1"/>
        <v>3.2060424999999997E-2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87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8610.7389049089506</v>
      </c>
      <c r="C7" s="15">
        <f t="shared" si="0"/>
        <v>502.80272004124458</v>
      </c>
      <c r="D7" s="15">
        <f t="shared" si="0"/>
        <v>163.05036753701054</v>
      </c>
      <c r="E7" s="15">
        <f t="shared" si="0"/>
        <v>153.288617882095</v>
      </c>
      <c r="F7" s="15">
        <f t="shared" si="0"/>
        <v>0.16763357993</v>
      </c>
      <c r="G7" s="15">
        <f t="shared" si="0"/>
        <v>5.0005986456000002</v>
      </c>
      <c r="H7" s="16">
        <f>SUM(B7:G7)</f>
        <v>9435.0488425948315</v>
      </c>
    </row>
    <row r="8" spans="1:8" x14ac:dyDescent="0.2">
      <c r="A8" s="17" t="s">
        <v>6</v>
      </c>
      <c r="B8" s="18">
        <f>SUM(B9,B15)</f>
        <v>8471.3342868319378</v>
      </c>
      <c r="C8" s="18">
        <f>SUM(C9,C15)</f>
        <v>55.561823316244634</v>
      </c>
      <c r="D8" s="18">
        <f>SUM(D9,D15)</f>
        <v>66.632048251010545</v>
      </c>
      <c r="E8" s="19"/>
      <c r="F8" s="19"/>
      <c r="G8" s="20"/>
      <c r="H8" s="21">
        <f t="shared" ref="H8:H43" si="1">SUM(B8:G8)</f>
        <v>8593.5281583991928</v>
      </c>
    </row>
    <row r="9" spans="1:8" x14ac:dyDescent="0.2">
      <c r="A9" s="22" t="s">
        <v>7</v>
      </c>
      <c r="B9" s="23">
        <f>SUM(B10:B14)</f>
        <v>8471.3327948319384</v>
      </c>
      <c r="C9" s="23">
        <f>SUM(C10:C14)</f>
        <v>53.838371991244635</v>
      </c>
      <c r="D9" s="23">
        <f>SUM(D10:D14)</f>
        <v>66.632048251010545</v>
      </c>
      <c r="E9" s="24"/>
      <c r="F9" s="24"/>
      <c r="G9" s="24"/>
      <c r="H9" s="25">
        <f t="shared" si="1"/>
        <v>8591.8032150741947</v>
      </c>
    </row>
    <row r="10" spans="1:8" x14ac:dyDescent="0.2">
      <c r="A10" s="26" t="s">
        <v>8</v>
      </c>
      <c r="B10" s="27">
        <v>4033.5628646363371</v>
      </c>
      <c r="C10" s="27">
        <v>23.501290967490103</v>
      </c>
      <c r="D10" s="27">
        <v>26.085385194583516</v>
      </c>
      <c r="E10" s="24"/>
      <c r="F10" s="24"/>
      <c r="G10" s="24"/>
      <c r="H10" s="28">
        <f t="shared" si="1"/>
        <v>4083.1495407984107</v>
      </c>
    </row>
    <row r="11" spans="1:8" x14ac:dyDescent="0.2">
      <c r="A11" s="26" t="s">
        <v>9</v>
      </c>
      <c r="B11" s="27">
        <v>257.15569044993055</v>
      </c>
      <c r="C11" s="27">
        <v>6.3613088532163538</v>
      </c>
      <c r="D11" s="27">
        <v>1.3784607088083984</v>
      </c>
      <c r="E11" s="24"/>
      <c r="F11" s="24"/>
      <c r="G11" s="24"/>
      <c r="H11" s="28">
        <f t="shared" si="1"/>
        <v>264.89546001195532</v>
      </c>
    </row>
    <row r="12" spans="1:8" x14ac:dyDescent="0.2">
      <c r="A12" s="26" t="s">
        <v>10</v>
      </c>
      <c r="B12" s="27">
        <v>3561.1932377456719</v>
      </c>
      <c r="C12" s="29">
        <v>4.3218635955381783</v>
      </c>
      <c r="D12" s="27">
        <v>33.82936934161863</v>
      </c>
      <c r="E12" s="24"/>
      <c r="F12" s="24"/>
      <c r="G12" s="24"/>
      <c r="H12" s="28">
        <f t="shared" si="1"/>
        <v>3599.3444706828286</v>
      </c>
    </row>
    <row r="13" spans="1:8" x14ac:dyDescent="0.2">
      <c r="A13" s="26" t="s">
        <v>11</v>
      </c>
      <c r="B13" s="27">
        <v>555.42531799999995</v>
      </c>
      <c r="C13" s="27">
        <v>19.612535600000001</v>
      </c>
      <c r="D13" s="27">
        <v>4.8119573840000003</v>
      </c>
      <c r="E13" s="24"/>
      <c r="F13" s="24"/>
      <c r="G13" s="24"/>
      <c r="H13" s="28">
        <f t="shared" si="1"/>
        <v>579.84981098399999</v>
      </c>
    </row>
    <row r="14" spans="1:8" x14ac:dyDescent="0.2">
      <c r="A14" s="26" t="s">
        <v>12</v>
      </c>
      <c r="B14" s="27">
        <v>63.995683999999997</v>
      </c>
      <c r="C14" s="27">
        <v>4.1372974999999999E-2</v>
      </c>
      <c r="D14" s="27">
        <v>0.52687562200000004</v>
      </c>
      <c r="E14" s="24"/>
      <c r="F14" s="24"/>
      <c r="G14" s="24"/>
      <c r="H14" s="28">
        <f t="shared" si="1"/>
        <v>64.563932597000004</v>
      </c>
    </row>
    <row r="15" spans="1:8" x14ac:dyDescent="0.2">
      <c r="A15" s="22" t="s">
        <v>13</v>
      </c>
      <c r="B15" s="27">
        <f>SUM(B16:B17)</f>
        <v>1.4920000000000001E-3</v>
      </c>
      <c r="C15" s="27">
        <f>SUM(C16:C17)</f>
        <v>1.7234513250000001</v>
      </c>
      <c r="D15" s="27">
        <f>SUM(D16:D17)</f>
        <v>0</v>
      </c>
      <c r="E15" s="24"/>
      <c r="F15" s="24"/>
      <c r="G15" s="24"/>
      <c r="H15" s="28">
        <f t="shared" si="1"/>
        <v>1.7249433250000001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>
        <v>1.4920000000000001E-3</v>
      </c>
      <c r="C17" s="31">
        <v>1.7234513250000001</v>
      </c>
      <c r="D17" s="31"/>
      <c r="E17" s="32"/>
      <c r="F17" s="32"/>
      <c r="G17" s="32"/>
      <c r="H17" s="33">
        <f t="shared" si="1"/>
        <v>1.7249433250000001</v>
      </c>
    </row>
    <row r="18" spans="1:8" x14ac:dyDescent="0.2">
      <c r="A18" s="17" t="s">
        <v>16</v>
      </c>
      <c r="B18" s="34">
        <f t="shared" ref="B18:G18" si="2">SUM(B19:B26)</f>
        <v>137.6048400770116</v>
      </c>
      <c r="C18" s="34">
        <f t="shared" si="2"/>
        <v>0</v>
      </c>
      <c r="D18" s="34">
        <f t="shared" si="2"/>
        <v>10.196657954000001</v>
      </c>
      <c r="E18" s="34">
        <f t="shared" si="2"/>
        <v>153.288617882095</v>
      </c>
      <c r="F18" s="34">
        <f t="shared" si="2"/>
        <v>0.16763357993</v>
      </c>
      <c r="G18" s="35">
        <f t="shared" si="2"/>
        <v>5.0005986456000002</v>
      </c>
      <c r="H18" s="21">
        <f t="shared" si="1"/>
        <v>306.25834813863662</v>
      </c>
    </row>
    <row r="19" spans="1:8" x14ac:dyDescent="0.2">
      <c r="A19" s="22" t="s">
        <v>17</v>
      </c>
      <c r="B19" s="23">
        <v>117.7511540056116</v>
      </c>
      <c r="C19" s="23"/>
      <c r="D19" s="23"/>
      <c r="E19" s="36"/>
      <c r="F19" s="36"/>
      <c r="G19" s="36"/>
      <c r="H19" s="25">
        <f t="shared" si="1"/>
        <v>117.7511540056116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19.853686071399999</v>
      </c>
      <c r="C22" s="27"/>
      <c r="D22" s="27"/>
      <c r="E22" s="24"/>
      <c r="F22" s="24"/>
      <c r="G22" s="24"/>
      <c r="H22" s="28">
        <f t="shared" si="1"/>
        <v>19.853686071399999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153.288617882095</v>
      </c>
      <c r="F24" s="27">
        <v>0.16763357993</v>
      </c>
      <c r="G24" s="27"/>
      <c r="H24" s="28">
        <f t="shared" si="1"/>
        <v>153.45625146202499</v>
      </c>
    </row>
    <row r="25" spans="1:8" x14ac:dyDescent="0.2">
      <c r="A25" s="22" t="s">
        <v>61</v>
      </c>
      <c r="B25" s="27"/>
      <c r="C25" s="27"/>
      <c r="D25" s="27">
        <v>10.196657954000001</v>
      </c>
      <c r="E25" s="27"/>
      <c r="F25" s="27"/>
      <c r="G25" s="27">
        <v>5.0005986456000002</v>
      </c>
      <c r="H25" s="28">
        <f t="shared" si="1"/>
        <v>15.197256599600001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1.7997780000000001</v>
      </c>
      <c r="C27" s="34">
        <f>SUM(C28:C35)</f>
        <v>142.95712835</v>
      </c>
      <c r="D27" s="34">
        <f>SUM(D28:D35)</f>
        <v>62.798942089999997</v>
      </c>
      <c r="E27" s="43"/>
      <c r="F27" s="43"/>
      <c r="G27" s="44"/>
      <c r="H27" s="21">
        <f t="shared" si="1"/>
        <v>207.55584844000001</v>
      </c>
    </row>
    <row r="28" spans="1:8" x14ac:dyDescent="0.2">
      <c r="A28" s="22" t="s">
        <v>20</v>
      </c>
      <c r="B28" s="36"/>
      <c r="C28" s="23">
        <v>111.43556617500001</v>
      </c>
      <c r="D28" s="45"/>
      <c r="E28" s="24"/>
      <c r="F28" s="24"/>
      <c r="G28" s="24"/>
      <c r="H28" s="25">
        <f t="shared" si="1"/>
        <v>111.43556617500001</v>
      </c>
    </row>
    <row r="29" spans="1:8" x14ac:dyDescent="0.2">
      <c r="A29" s="22" t="s">
        <v>21</v>
      </c>
      <c r="B29" s="24"/>
      <c r="C29" s="27">
        <v>31.353832975</v>
      </c>
      <c r="D29" s="27">
        <v>8.5988856580000004</v>
      </c>
      <c r="E29" s="24"/>
      <c r="F29" s="24"/>
      <c r="G29" s="24"/>
      <c r="H29" s="28">
        <f t="shared" si="1"/>
        <v>39.952718633000003</v>
      </c>
    </row>
    <row r="30" spans="1:8" x14ac:dyDescent="0.2">
      <c r="A30" s="22" t="s">
        <v>22</v>
      </c>
      <c r="B30" s="24"/>
      <c r="C30" s="27">
        <v>0.158811125</v>
      </c>
      <c r="D30" s="46"/>
      <c r="E30" s="24"/>
      <c r="F30" s="24"/>
      <c r="G30" s="24"/>
      <c r="H30" s="28">
        <f t="shared" si="1"/>
        <v>0.158811125</v>
      </c>
    </row>
    <row r="31" spans="1:8" x14ac:dyDescent="0.2">
      <c r="A31" s="22" t="s">
        <v>23</v>
      </c>
      <c r="B31" s="47"/>
      <c r="C31" s="27"/>
      <c r="D31" s="27">
        <v>54.197300528</v>
      </c>
      <c r="E31" s="24"/>
      <c r="F31" s="24"/>
      <c r="G31" s="24"/>
      <c r="H31" s="28">
        <f t="shared" si="1"/>
        <v>54.197300528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8.9180749999999993E-3</v>
      </c>
      <c r="D33" s="27">
        <v>2.755904E-3</v>
      </c>
      <c r="E33" s="24"/>
      <c r="F33" s="24"/>
      <c r="G33" s="24"/>
      <c r="H33" s="28">
        <f t="shared" si="1"/>
        <v>1.1673978999999999E-2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1.7997780000000001</v>
      </c>
      <c r="C35" s="31"/>
      <c r="D35" s="31"/>
      <c r="E35" s="32"/>
      <c r="F35" s="32"/>
      <c r="G35" s="32"/>
      <c r="H35" s="33">
        <f t="shared" si="1"/>
        <v>1.7997780000000001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0</v>
      </c>
      <c r="C37" s="34">
        <f>SUM(C38:C42)</f>
        <v>304.28376837499997</v>
      </c>
      <c r="D37" s="34">
        <f>SUM(D38:D42)</f>
        <v>23.422719241999999</v>
      </c>
      <c r="E37" s="43"/>
      <c r="F37" s="43"/>
      <c r="G37" s="44"/>
      <c r="H37" s="52">
        <f t="shared" si="1"/>
        <v>327.70648761699999</v>
      </c>
    </row>
    <row r="38" spans="1:8" x14ac:dyDescent="0.2">
      <c r="A38" s="22" t="s">
        <v>25</v>
      </c>
      <c r="B38" s="23"/>
      <c r="C38" s="23">
        <v>284.06656752499998</v>
      </c>
      <c r="D38" s="23"/>
      <c r="E38" s="24"/>
      <c r="F38" s="24"/>
      <c r="G38" s="24"/>
      <c r="H38" s="25">
        <f t="shared" si="1"/>
        <v>284.06656752499998</v>
      </c>
    </row>
    <row r="39" spans="1:8" x14ac:dyDescent="0.2">
      <c r="A39" s="22" t="s">
        <v>70</v>
      </c>
      <c r="B39" s="23"/>
      <c r="C39" s="23">
        <v>6.1598800000000002</v>
      </c>
      <c r="D39" s="23">
        <v>4.1442264</v>
      </c>
      <c r="E39" s="24"/>
      <c r="F39" s="24"/>
      <c r="G39" s="24"/>
      <c r="H39" s="25">
        <f t="shared" si="1"/>
        <v>10.3041064</v>
      </c>
    </row>
    <row r="40" spans="1:8" x14ac:dyDescent="0.2">
      <c r="A40" s="22" t="s">
        <v>26</v>
      </c>
      <c r="B40" s="27"/>
      <c r="C40" s="27">
        <v>0.86089367500000002</v>
      </c>
      <c r="D40" s="27">
        <v>0.68610894200000005</v>
      </c>
      <c r="E40" s="24"/>
      <c r="F40" s="24"/>
      <c r="G40" s="24"/>
      <c r="H40" s="28">
        <f t="shared" si="1"/>
        <v>1.547002617</v>
      </c>
    </row>
    <row r="41" spans="1:8" x14ac:dyDescent="0.2">
      <c r="A41" s="22" t="s">
        <v>69</v>
      </c>
      <c r="B41" s="24"/>
      <c r="C41" s="27">
        <v>13.164366749999999</v>
      </c>
      <c r="D41" s="27">
        <v>18.592383900000002</v>
      </c>
      <c r="E41" s="24"/>
      <c r="F41" s="24"/>
      <c r="G41" s="24"/>
      <c r="H41" s="28">
        <f t="shared" si="1"/>
        <v>31.756750650000001</v>
      </c>
    </row>
    <row r="42" spans="1:8" ht="13.5" thickBot="1" x14ac:dyDescent="0.25">
      <c r="A42" s="22" t="s">
        <v>71</v>
      </c>
      <c r="B42" s="27"/>
      <c r="C42" s="27">
        <v>3.2060424999999997E-2</v>
      </c>
      <c r="D42" s="27"/>
      <c r="E42" s="24"/>
      <c r="F42" s="24"/>
      <c r="G42" s="24"/>
      <c r="H42" s="28">
        <f t="shared" si="1"/>
        <v>3.2060424999999997E-2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53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5703.483166903954</v>
      </c>
      <c r="C7" s="15">
        <f t="shared" si="0"/>
        <v>429.42805834323588</v>
      </c>
      <c r="D7" s="15">
        <f t="shared" si="0"/>
        <v>125.5679447153927</v>
      </c>
      <c r="E7" s="15">
        <f t="shared" si="0"/>
        <v>0</v>
      </c>
      <c r="F7" s="15">
        <f t="shared" si="0"/>
        <v>0</v>
      </c>
      <c r="G7" s="15">
        <f t="shared" si="0"/>
        <v>1.2573495024000001</v>
      </c>
      <c r="H7" s="16">
        <f>SUM(B7:G7)</f>
        <v>6259.7365194649819</v>
      </c>
    </row>
    <row r="8" spans="1:8" x14ac:dyDescent="0.2">
      <c r="A8" s="17" t="s">
        <v>6</v>
      </c>
      <c r="B8" s="18">
        <f>SUM(B9,B15)</f>
        <v>5505.7174885045542</v>
      </c>
      <c r="C8" s="18">
        <f>SUM(C9,C15)</f>
        <v>39.93886379323591</v>
      </c>
      <c r="D8" s="18">
        <f>SUM(D9,D15)</f>
        <v>35.666990921392689</v>
      </c>
      <c r="E8" s="19"/>
      <c r="F8" s="19"/>
      <c r="G8" s="20"/>
      <c r="H8" s="21">
        <f t="shared" ref="H8:H43" si="1">SUM(B8:G8)</f>
        <v>5581.3233432191828</v>
      </c>
    </row>
    <row r="9" spans="1:8" x14ac:dyDescent="0.2">
      <c r="A9" s="22" t="s">
        <v>7</v>
      </c>
      <c r="B9" s="23">
        <f>SUM(B10:B14)</f>
        <v>5505.7174885045542</v>
      </c>
      <c r="C9" s="23">
        <f>SUM(C10:C14)</f>
        <v>39.93886379323591</v>
      </c>
      <c r="D9" s="23">
        <f>SUM(D10:D14)</f>
        <v>35.666990921392689</v>
      </c>
      <c r="E9" s="24"/>
      <c r="F9" s="24"/>
      <c r="G9" s="24"/>
      <c r="H9" s="25">
        <f t="shared" si="1"/>
        <v>5581.3233432191828</v>
      </c>
    </row>
    <row r="10" spans="1:8" x14ac:dyDescent="0.2">
      <c r="A10" s="26" t="s">
        <v>8</v>
      </c>
      <c r="B10" s="27">
        <v>2487.2709336559287</v>
      </c>
      <c r="C10" s="27">
        <v>1.2167705973268199</v>
      </c>
      <c r="D10" s="27">
        <v>9.2686396681515468</v>
      </c>
      <c r="E10" s="24"/>
      <c r="F10" s="24"/>
      <c r="G10" s="24"/>
      <c r="H10" s="28">
        <f t="shared" si="1"/>
        <v>2497.7563439214073</v>
      </c>
    </row>
    <row r="11" spans="1:8" x14ac:dyDescent="0.2">
      <c r="A11" s="26" t="s">
        <v>9</v>
      </c>
      <c r="B11" s="27">
        <v>301.22361000000001</v>
      </c>
      <c r="C11" s="27">
        <v>0.58156995</v>
      </c>
      <c r="D11" s="27">
        <v>1.6063889659999999</v>
      </c>
      <c r="E11" s="24"/>
      <c r="F11" s="24"/>
      <c r="G11" s="24"/>
      <c r="H11" s="28">
        <f t="shared" si="1"/>
        <v>303.41156891600002</v>
      </c>
    </row>
    <row r="12" spans="1:8" x14ac:dyDescent="0.2">
      <c r="A12" s="26" t="s">
        <v>10</v>
      </c>
      <c r="B12" s="27">
        <v>2259.4327948486257</v>
      </c>
      <c r="C12" s="29">
        <v>15.586932845909091</v>
      </c>
      <c r="D12" s="27">
        <v>19.716844977241138</v>
      </c>
      <c r="E12" s="24"/>
      <c r="F12" s="24"/>
      <c r="G12" s="24"/>
      <c r="H12" s="28">
        <f t="shared" si="1"/>
        <v>2294.7365726717758</v>
      </c>
    </row>
    <row r="13" spans="1:8" x14ac:dyDescent="0.2">
      <c r="A13" s="26" t="s">
        <v>11</v>
      </c>
      <c r="B13" s="27">
        <v>419.78815600000001</v>
      </c>
      <c r="C13" s="27">
        <v>22.506529874999998</v>
      </c>
      <c r="D13" s="27">
        <v>4.7670136200000002</v>
      </c>
      <c r="E13" s="24"/>
      <c r="F13" s="24"/>
      <c r="G13" s="24"/>
      <c r="H13" s="28">
        <f t="shared" si="1"/>
        <v>447.06169949500003</v>
      </c>
    </row>
    <row r="14" spans="1:8" x14ac:dyDescent="0.2">
      <c r="A14" s="26" t="s">
        <v>12</v>
      </c>
      <c r="B14" s="27">
        <v>38.001994000000003</v>
      </c>
      <c r="C14" s="27">
        <v>4.7060524999999999E-2</v>
      </c>
      <c r="D14" s="27">
        <v>0.30810368999999999</v>
      </c>
      <c r="E14" s="24"/>
      <c r="F14" s="24"/>
      <c r="G14" s="24"/>
      <c r="H14" s="28">
        <f t="shared" si="1"/>
        <v>38.357158215000005</v>
      </c>
    </row>
    <row r="15" spans="1:8" x14ac:dyDescent="0.2">
      <c r="A15" s="22" t="s">
        <v>13</v>
      </c>
      <c r="B15" s="27">
        <f>SUM(B16:B17)</f>
        <v>0</v>
      </c>
      <c r="C15" s="27">
        <f>SUM(C16:C17)</f>
        <v>0</v>
      </c>
      <c r="D15" s="27">
        <f>SUM(D16:D17)</f>
        <v>0</v>
      </c>
      <c r="E15" s="24"/>
      <c r="F15" s="24"/>
      <c r="G15" s="24"/>
      <c r="H15" s="28">
        <f t="shared" si="1"/>
        <v>0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/>
      <c r="C17" s="31"/>
      <c r="D17" s="31"/>
      <c r="E17" s="32"/>
      <c r="F17" s="32"/>
      <c r="G17" s="32"/>
      <c r="H17" s="33">
        <f t="shared" si="1"/>
        <v>0</v>
      </c>
    </row>
    <row r="18" spans="1:8" x14ac:dyDescent="0.2">
      <c r="A18" s="17" t="s">
        <v>16</v>
      </c>
      <c r="B18" s="34">
        <f t="shared" ref="B18:G18" si="2">SUM(B19:B26)</f>
        <v>181.8861773994</v>
      </c>
      <c r="C18" s="34">
        <f t="shared" si="2"/>
        <v>0</v>
      </c>
      <c r="D18" s="34">
        <f t="shared" si="2"/>
        <v>10.652317238</v>
      </c>
      <c r="E18" s="34">
        <f t="shared" si="2"/>
        <v>0</v>
      </c>
      <c r="F18" s="34">
        <f t="shared" si="2"/>
        <v>0</v>
      </c>
      <c r="G18" s="35">
        <f t="shared" si="2"/>
        <v>1.2573495024000001</v>
      </c>
      <c r="H18" s="21">
        <f t="shared" si="1"/>
        <v>193.79584413979998</v>
      </c>
    </row>
    <row r="19" spans="1:8" x14ac:dyDescent="0.2">
      <c r="A19" s="22" t="s">
        <v>17</v>
      </c>
      <c r="B19" s="23">
        <v>167.37758199999999</v>
      </c>
      <c r="C19" s="23"/>
      <c r="D19" s="23"/>
      <c r="E19" s="36"/>
      <c r="F19" s="36"/>
      <c r="G19" s="36"/>
      <c r="H19" s="25">
        <f t="shared" si="1"/>
        <v>167.37758199999999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14.508595399400001</v>
      </c>
      <c r="C22" s="27"/>
      <c r="D22" s="27"/>
      <c r="E22" s="24"/>
      <c r="F22" s="24"/>
      <c r="G22" s="24"/>
      <c r="H22" s="28">
        <f t="shared" si="1"/>
        <v>14.508595399400001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/>
      <c r="F24" s="27"/>
      <c r="G24" s="27"/>
      <c r="H24" s="28">
        <f t="shared" si="1"/>
        <v>0</v>
      </c>
    </row>
    <row r="25" spans="1:8" x14ac:dyDescent="0.2">
      <c r="A25" s="22" t="s">
        <v>61</v>
      </c>
      <c r="B25" s="27"/>
      <c r="C25" s="27"/>
      <c r="D25" s="27">
        <v>10.652317238</v>
      </c>
      <c r="E25" s="27"/>
      <c r="F25" s="27"/>
      <c r="G25" s="27">
        <v>1.2573495024000001</v>
      </c>
      <c r="H25" s="28">
        <f t="shared" si="1"/>
        <v>11.909666740400001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1.1934499999999999</v>
      </c>
      <c r="C27" s="34">
        <f>SUM(C28:C35)</f>
        <v>201.00121249999998</v>
      </c>
      <c r="D27" s="34">
        <f>SUM(D28:D35)</f>
        <v>62.425906584000003</v>
      </c>
      <c r="E27" s="43"/>
      <c r="F27" s="43"/>
      <c r="G27" s="44"/>
      <c r="H27" s="21">
        <f t="shared" si="1"/>
        <v>264.62056908400001</v>
      </c>
    </row>
    <row r="28" spans="1:8" x14ac:dyDescent="0.2">
      <c r="A28" s="22" t="s">
        <v>20</v>
      </c>
      <c r="B28" s="36"/>
      <c r="C28" s="23">
        <v>130.20259329999999</v>
      </c>
      <c r="D28" s="45"/>
      <c r="E28" s="24"/>
      <c r="F28" s="24"/>
      <c r="G28" s="24"/>
      <c r="H28" s="25">
        <f t="shared" si="1"/>
        <v>130.20259329999999</v>
      </c>
    </row>
    <row r="29" spans="1:8" x14ac:dyDescent="0.2">
      <c r="A29" s="22" t="s">
        <v>21</v>
      </c>
      <c r="B29" s="24"/>
      <c r="C29" s="27">
        <v>68.150949400000002</v>
      </c>
      <c r="D29" s="27">
        <v>13.667140326</v>
      </c>
      <c r="E29" s="24"/>
      <c r="F29" s="24"/>
      <c r="G29" s="24"/>
      <c r="H29" s="28">
        <f t="shared" si="1"/>
        <v>81.818089725999997</v>
      </c>
    </row>
    <row r="30" spans="1:8" x14ac:dyDescent="0.2">
      <c r="A30" s="22" t="s">
        <v>22</v>
      </c>
      <c r="B30" s="24"/>
      <c r="C30" s="27"/>
      <c r="D30" s="46"/>
      <c r="E30" s="24"/>
      <c r="F30" s="24"/>
      <c r="G30" s="24"/>
      <c r="H30" s="28">
        <f t="shared" si="1"/>
        <v>0</v>
      </c>
    </row>
    <row r="31" spans="1:8" x14ac:dyDescent="0.2">
      <c r="A31" s="22" t="s">
        <v>23</v>
      </c>
      <c r="B31" s="47"/>
      <c r="C31" s="27"/>
      <c r="D31" s="27">
        <v>47.940538122</v>
      </c>
      <c r="E31" s="24"/>
      <c r="F31" s="24"/>
      <c r="G31" s="24"/>
      <c r="H31" s="28">
        <f t="shared" si="1"/>
        <v>47.940538122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2.6476698000000001</v>
      </c>
      <c r="D33" s="27">
        <v>0.81822813599999999</v>
      </c>
      <c r="E33" s="24"/>
      <c r="F33" s="24"/>
      <c r="G33" s="24"/>
      <c r="H33" s="28">
        <f t="shared" si="1"/>
        <v>3.4658979360000002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1.1934499999999999</v>
      </c>
      <c r="C35" s="31"/>
      <c r="D35" s="31"/>
      <c r="E35" s="32"/>
      <c r="F35" s="32"/>
      <c r="G35" s="32"/>
      <c r="H35" s="33">
        <f t="shared" si="1"/>
        <v>1.1934499999999999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14.686051000000001</v>
      </c>
      <c r="C37" s="34">
        <f>SUM(C38:C42)</f>
        <v>188.48798205</v>
      </c>
      <c r="D37" s="34">
        <f>SUM(D38:D42)</f>
        <v>16.822729972000001</v>
      </c>
      <c r="E37" s="43"/>
      <c r="F37" s="43"/>
      <c r="G37" s="44"/>
      <c r="H37" s="52">
        <f t="shared" si="1"/>
        <v>219.99676302199998</v>
      </c>
    </row>
    <row r="38" spans="1:8" x14ac:dyDescent="0.2">
      <c r="A38" s="22" t="s">
        <v>25</v>
      </c>
      <c r="B38" s="23"/>
      <c r="C38" s="23">
        <v>159.34600660000001</v>
      </c>
      <c r="D38" s="23"/>
      <c r="E38" s="24"/>
      <c r="F38" s="24"/>
      <c r="G38" s="24"/>
      <c r="H38" s="25">
        <f t="shared" si="1"/>
        <v>159.34600660000001</v>
      </c>
    </row>
    <row r="39" spans="1:8" x14ac:dyDescent="0.2">
      <c r="A39" s="22" t="s">
        <v>70</v>
      </c>
      <c r="B39" s="23"/>
      <c r="C39" s="23"/>
      <c r="D39" s="23"/>
      <c r="E39" s="24"/>
      <c r="F39" s="24"/>
      <c r="G39" s="24"/>
      <c r="H39" s="25">
        <f t="shared" si="1"/>
        <v>0</v>
      </c>
    </row>
    <row r="40" spans="1:8" x14ac:dyDescent="0.2">
      <c r="A40" s="22" t="s">
        <v>26</v>
      </c>
      <c r="B40" s="27">
        <v>14.686051000000001</v>
      </c>
      <c r="C40" s="27">
        <v>4.0846198999999999</v>
      </c>
      <c r="D40" s="27">
        <v>2.298728492</v>
      </c>
      <c r="E40" s="24"/>
      <c r="F40" s="24"/>
      <c r="G40" s="24"/>
      <c r="H40" s="28">
        <f t="shared" si="1"/>
        <v>21.069399391999998</v>
      </c>
    </row>
    <row r="41" spans="1:8" x14ac:dyDescent="0.2">
      <c r="A41" s="22" t="s">
        <v>69</v>
      </c>
      <c r="B41" s="24"/>
      <c r="C41" s="27">
        <v>23.867462150000001</v>
      </c>
      <c r="D41" s="27">
        <v>14.524001480000001</v>
      </c>
      <c r="E41" s="24"/>
      <c r="F41" s="24"/>
      <c r="G41" s="24"/>
      <c r="H41" s="28">
        <f t="shared" si="1"/>
        <v>38.391463630000004</v>
      </c>
    </row>
    <row r="42" spans="1:8" ht="13.5" thickBot="1" x14ac:dyDescent="0.25">
      <c r="A42" s="22" t="s">
        <v>71</v>
      </c>
      <c r="B42" s="27"/>
      <c r="C42" s="27">
        <v>1.1898934000000001</v>
      </c>
      <c r="D42" s="27"/>
      <c r="E42" s="24"/>
      <c r="F42" s="24"/>
      <c r="G42" s="24"/>
      <c r="H42" s="28">
        <f t="shared" si="1"/>
        <v>1.1898934000000001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2:AD11"/>
  <sheetViews>
    <sheetView showGridLines="0" tabSelected="1" zoomScale="85" zoomScaleNormal="85" workbookViewId="0"/>
  </sheetViews>
  <sheetFormatPr baseColWidth="10" defaultRowHeight="12.75" x14ac:dyDescent="0.2"/>
  <cols>
    <col min="1" max="1" width="37.5703125" customWidth="1"/>
    <col min="2" max="30" width="8.7109375" customWidth="1"/>
  </cols>
  <sheetData>
    <row r="2" spans="1:30" ht="15.75" x14ac:dyDescent="0.25">
      <c r="A2" s="54" t="s">
        <v>88</v>
      </c>
    </row>
    <row r="4" spans="1:30" x14ac:dyDescent="0.2">
      <c r="A4" s="55" t="s">
        <v>56</v>
      </c>
    </row>
    <row r="5" spans="1:30" ht="13.5" thickBot="1" x14ac:dyDescent="0.25"/>
    <row r="6" spans="1:30" ht="13.5" thickBot="1" x14ac:dyDescent="0.25">
      <c r="A6" s="56" t="s">
        <v>57</v>
      </c>
      <c r="B6" s="57">
        <v>1990</v>
      </c>
      <c r="C6" s="58">
        <v>1991</v>
      </c>
      <c r="D6" s="58">
        <v>1992</v>
      </c>
      <c r="E6" s="58">
        <v>1993</v>
      </c>
      <c r="F6" s="58">
        <v>1994</v>
      </c>
      <c r="G6" s="58">
        <v>1995</v>
      </c>
      <c r="H6" s="58">
        <v>1996</v>
      </c>
      <c r="I6" s="58">
        <v>1997</v>
      </c>
      <c r="J6" s="58">
        <v>1998</v>
      </c>
      <c r="K6" s="58">
        <v>1999</v>
      </c>
      <c r="L6" s="58">
        <v>2000</v>
      </c>
      <c r="M6" s="58">
        <v>2001</v>
      </c>
      <c r="N6" s="58">
        <v>2002</v>
      </c>
      <c r="O6" s="58">
        <v>2003</v>
      </c>
      <c r="P6" s="58">
        <v>2004</v>
      </c>
      <c r="Q6" s="58">
        <v>2005</v>
      </c>
      <c r="R6" s="58">
        <v>2006</v>
      </c>
      <c r="S6" s="58">
        <v>2007</v>
      </c>
      <c r="T6" s="58">
        <v>2008</v>
      </c>
      <c r="U6" s="58">
        <v>2009</v>
      </c>
      <c r="V6" s="58">
        <v>2010</v>
      </c>
      <c r="W6" s="58">
        <v>2011</v>
      </c>
      <c r="X6" s="58">
        <v>2012</v>
      </c>
      <c r="Y6" s="58">
        <v>2013</v>
      </c>
      <c r="Z6" s="58">
        <v>2014</v>
      </c>
      <c r="AA6" s="58">
        <v>2015</v>
      </c>
      <c r="AB6" s="58">
        <v>2016</v>
      </c>
      <c r="AC6" s="58">
        <v>2017</v>
      </c>
      <c r="AD6" s="79">
        <v>2018</v>
      </c>
    </row>
    <row r="7" spans="1:30" x14ac:dyDescent="0.2">
      <c r="A7" s="59" t="s">
        <v>6</v>
      </c>
      <c r="B7" s="60">
        <f>'Baleares 1990'!H8</f>
        <v>5260.8611547139071</v>
      </c>
      <c r="C7" s="61">
        <f>'Baleares 1991'!H8</f>
        <v>5611.2537470829475</v>
      </c>
      <c r="D7" s="61">
        <f>'Baleares 1992'!H8</f>
        <v>5581.3233432191828</v>
      </c>
      <c r="E7" s="61">
        <f>'Baleares 1993'!H8</f>
        <v>5626.5817391974833</v>
      </c>
      <c r="F7" s="61">
        <f>'Baleares 1994'!H8</f>
        <v>6072.9843314941163</v>
      </c>
      <c r="G7" s="61">
        <f>'Baleares 1995'!H8</f>
        <v>6357.9774296466821</v>
      </c>
      <c r="H7" s="61">
        <f>'Baleares 1996'!H8</f>
        <v>6811.1587961002861</v>
      </c>
      <c r="I7" s="61">
        <f>'Baleares 1997'!H8</f>
        <v>6679.2243782481837</v>
      </c>
      <c r="J7" s="61">
        <f>'Baleares 1998'!H8</f>
        <v>7177.0005644292733</v>
      </c>
      <c r="K7" s="61">
        <f>'Baleares 1999'!H8</f>
        <v>7774.8760245008989</v>
      </c>
      <c r="L7" s="61">
        <f>'Baleares 2000'!H8</f>
        <v>8018.3389809402079</v>
      </c>
      <c r="M7" s="61">
        <f>'Baleares 2001'!H8</f>
        <v>8332.8680062637595</v>
      </c>
      <c r="N7" s="61">
        <f>'Baleares 2002'!H8</f>
        <v>8605.1019161457079</v>
      </c>
      <c r="O7" s="61">
        <f>'Baleares 2003'!H8</f>
        <v>9765.9971077160717</v>
      </c>
      <c r="P7" s="61">
        <f>'Baleares 2004'!H8</f>
        <v>9551.7393217366716</v>
      </c>
      <c r="Q7" s="61">
        <f>'Baleares 2005'!H8</f>
        <v>9689.1443621363433</v>
      </c>
      <c r="R7" s="61">
        <f>'Baleares 2006'!H8</f>
        <v>9514.3591367398658</v>
      </c>
      <c r="S7" s="61">
        <f>'Baleares 2007'!H8</f>
        <v>9614.048364886432</v>
      </c>
      <c r="T7" s="61">
        <f>'Baleares 2008'!H8</f>
        <v>9698.2748357978053</v>
      </c>
      <c r="U7" s="61">
        <f>'Baleares 2009'!H8</f>
        <v>9534.9035556559083</v>
      </c>
      <c r="V7" s="61">
        <f>'Baleares 2010'!H8</f>
        <v>9405.0895766808662</v>
      </c>
      <c r="W7" s="61">
        <f>'Baleares 2011'!H8</f>
        <v>9005.359221271121</v>
      </c>
      <c r="X7" s="61">
        <f>'Baleares 2012'!H8</f>
        <v>8290.0073101746875</v>
      </c>
      <c r="Y7" s="61">
        <f>'Baleares 2013'!H8</f>
        <v>7436.3201452519561</v>
      </c>
      <c r="Z7" s="61">
        <f>'Baleares 2014'!H8</f>
        <v>7147.0385721988359</v>
      </c>
      <c r="AA7" s="61">
        <f>'Baleares 2015'!H8</f>
        <v>7578.2742037376302</v>
      </c>
      <c r="AB7" s="61">
        <f>'Baleares 2016'!H8</f>
        <v>7822.0460305223587</v>
      </c>
      <c r="AC7" s="62">
        <f>'Baleares 2017'!H8</f>
        <v>8422.7783224456343</v>
      </c>
      <c r="AD7" s="62">
        <f>'Baleares 2018'!H8</f>
        <v>8593.5281583991928</v>
      </c>
    </row>
    <row r="8" spans="1:30" x14ac:dyDescent="0.2">
      <c r="A8" s="73" t="s">
        <v>74</v>
      </c>
      <c r="B8" s="63">
        <f>'Baleares 1990'!H18</f>
        <v>273.30245159679998</v>
      </c>
      <c r="C8" s="64">
        <f>'Baleares 1991'!H18</f>
        <v>246.49276607720003</v>
      </c>
      <c r="D8" s="64">
        <f>'Baleares 1992'!H18</f>
        <v>193.79584413979998</v>
      </c>
      <c r="E8" s="64">
        <f>'Baleares 1993'!H18</f>
        <v>171.53740397419998</v>
      </c>
      <c r="F8" s="64">
        <f>'Baleares 1994'!H18</f>
        <v>238.12341464739998</v>
      </c>
      <c r="G8" s="64">
        <f>'Baleares 1995'!H18</f>
        <v>309.14335669900004</v>
      </c>
      <c r="H8" s="64">
        <f>'Baleares 1996'!H18</f>
        <v>311.50328993905998</v>
      </c>
      <c r="I8" s="64">
        <f>'Baleares 1997'!H18</f>
        <v>350.93357369336007</v>
      </c>
      <c r="J8" s="64">
        <f>'Baleares 1998'!H18</f>
        <v>386.58238838238998</v>
      </c>
      <c r="K8" s="64">
        <f>'Baleares 1999'!H18</f>
        <v>409.97084869204497</v>
      </c>
      <c r="L8" s="64">
        <f>'Baleares 2000'!H18</f>
        <v>433.58800584847489</v>
      </c>
      <c r="M8" s="64">
        <f>'Baleares 2001'!H18</f>
        <v>458.973839604305</v>
      </c>
      <c r="N8" s="64">
        <f>'Baleares 2002'!H18</f>
        <v>465.17468892573504</v>
      </c>
      <c r="O8" s="64">
        <f>'Baleares 2003'!H18</f>
        <v>497.76291747087998</v>
      </c>
      <c r="P8" s="64">
        <f>'Baleares 2004'!H18</f>
        <v>525.77172565837998</v>
      </c>
      <c r="Q8" s="64">
        <f>'Baleares 2005'!H18</f>
        <v>576.60241253903507</v>
      </c>
      <c r="R8" s="64">
        <f>'Baleares 2006'!H18</f>
        <v>654.332188601339</v>
      </c>
      <c r="S8" s="64">
        <f>'Baleares 2007'!H18</f>
        <v>702.40367079247903</v>
      </c>
      <c r="T8" s="64">
        <f>'Baleares 2008'!H18</f>
        <v>663.07591752956989</v>
      </c>
      <c r="U8" s="64">
        <f>'Baleares 2009'!H18</f>
        <v>506.54173391369102</v>
      </c>
      <c r="V8" s="64">
        <f>'Baleares 2010'!H18</f>
        <v>489.05168287012401</v>
      </c>
      <c r="W8" s="64">
        <f>'Baleares 2011'!H18</f>
        <v>479.71816174944593</v>
      </c>
      <c r="X8" s="64">
        <f>'Baleares 2012'!H18</f>
        <v>548.903746430213</v>
      </c>
      <c r="Y8" s="64">
        <f>'Baleares 2013'!H18</f>
        <v>556.35870533257491</v>
      </c>
      <c r="Z8" s="64">
        <f>'Baleares 2014'!H18</f>
        <v>550.86946254448003</v>
      </c>
      <c r="AA8" s="64">
        <f>'Baleares 2015'!H18</f>
        <v>398.671500611797</v>
      </c>
      <c r="AB8" s="64">
        <f>'Baleares 2016'!H18</f>
        <v>390.532020125457</v>
      </c>
      <c r="AC8" s="65">
        <f>'Baleares 2017'!H18</f>
        <v>348.98871559868331</v>
      </c>
      <c r="AD8" s="65">
        <f>'Baleares 2018'!H18</f>
        <v>306.25834813863662</v>
      </c>
    </row>
    <row r="9" spans="1:30" x14ac:dyDescent="0.2">
      <c r="A9" s="73" t="s">
        <v>72</v>
      </c>
      <c r="B9" s="63">
        <f>'Baleares 1990'!H27</f>
        <v>292.48800322400001</v>
      </c>
      <c r="C9" s="64">
        <f>'Baleares 1991'!H27</f>
        <v>346.49887508399996</v>
      </c>
      <c r="D9" s="64">
        <f>'Baleares 1992'!H27</f>
        <v>264.62056908400001</v>
      </c>
      <c r="E9" s="64">
        <f>'Baleares 1993'!H27</f>
        <v>247.555204436</v>
      </c>
      <c r="F9" s="64">
        <f>'Baleares 1994'!H27</f>
        <v>331.12884811099997</v>
      </c>
      <c r="G9" s="64">
        <f>'Baleares 1995'!H27</f>
        <v>304.97262354700001</v>
      </c>
      <c r="H9" s="64">
        <f>'Baleares 1996'!H27</f>
        <v>355.305299601</v>
      </c>
      <c r="I9" s="64">
        <f>'Baleares 1997'!H27</f>
        <v>275.64015349900001</v>
      </c>
      <c r="J9" s="64">
        <f>'Baleares 1998'!H27</f>
        <v>307.94326338000002</v>
      </c>
      <c r="K9" s="64">
        <f>'Baleares 1999'!H27</f>
        <v>387.885485948</v>
      </c>
      <c r="L9" s="64">
        <f>'Baleares 2000'!H27</f>
        <v>329.185271941</v>
      </c>
      <c r="M9" s="64">
        <f>'Baleares 2001'!H27</f>
        <v>270.66969594199998</v>
      </c>
      <c r="N9" s="64">
        <f>'Baleares 2002'!H27</f>
        <v>227.40268107700001</v>
      </c>
      <c r="O9" s="64">
        <f>'Baleares 2003'!H27</f>
        <v>258.386487746</v>
      </c>
      <c r="P9" s="64">
        <f>'Baleares 2004'!H27</f>
        <v>233.26016372799998</v>
      </c>
      <c r="Q9" s="64">
        <f>'Baleares 2005'!H27</f>
        <v>207.26358831699997</v>
      </c>
      <c r="R9" s="64">
        <f>'Baleares 2006'!H27</f>
        <v>240.39450612000002</v>
      </c>
      <c r="S9" s="64">
        <f>'Baleares 2007'!H27</f>
        <v>263.46914119000002</v>
      </c>
      <c r="T9" s="64">
        <f>'Baleares 2008'!H27</f>
        <v>241.08252018799999</v>
      </c>
      <c r="U9" s="64">
        <f>'Baleares 2009'!H27</f>
        <v>244.47945952899997</v>
      </c>
      <c r="V9" s="64">
        <f>'Baleares 2010'!H27</f>
        <v>229.42896874600001</v>
      </c>
      <c r="W9" s="64">
        <f>'Baleares 2011'!H27</f>
        <v>239.59222623100004</v>
      </c>
      <c r="X9" s="64">
        <f>'Baleares 2012'!H27</f>
        <v>234.47559175999999</v>
      </c>
      <c r="Y9" s="64">
        <f>'Baleares 2013'!H27</f>
        <v>224.193013444</v>
      </c>
      <c r="Z9" s="64">
        <f>'Baleares 2014'!H27</f>
        <v>228.24497246700003</v>
      </c>
      <c r="AA9" s="64">
        <f>'Baleares 2015'!H27</f>
        <v>208.33294953699999</v>
      </c>
      <c r="AB9" s="64">
        <f>'Baleares 2016'!H27</f>
        <v>206.43670285300004</v>
      </c>
      <c r="AC9" s="65">
        <f>'Baleares 2017'!H27</f>
        <v>208.58586144899999</v>
      </c>
      <c r="AD9" s="65">
        <f>'Baleares 2018'!H27</f>
        <v>207.55584844000001</v>
      </c>
    </row>
    <row r="10" spans="1:30" ht="13.5" thickBot="1" x14ac:dyDescent="0.25">
      <c r="A10" s="74" t="s">
        <v>73</v>
      </c>
      <c r="B10" s="66">
        <f>'Baleares 1990'!H37</f>
        <v>191.54512310199999</v>
      </c>
      <c r="C10" s="67">
        <f>'Baleares 1991'!H37</f>
        <v>205.40345487700003</v>
      </c>
      <c r="D10" s="67">
        <f>'Baleares 1992'!H37</f>
        <v>219.99676302199998</v>
      </c>
      <c r="E10" s="67">
        <f>'Baleares 1993'!H37</f>
        <v>224.52272177</v>
      </c>
      <c r="F10" s="67">
        <f>'Baleares 1994'!H37</f>
        <v>243.68174058099999</v>
      </c>
      <c r="G10" s="67">
        <f>'Baleares 1995'!H37</f>
        <v>262.74124748499997</v>
      </c>
      <c r="H10" s="67">
        <f>'Baleares 1996'!H37</f>
        <v>277.45594102200005</v>
      </c>
      <c r="I10" s="67">
        <f>'Baleares 1997'!H37</f>
        <v>282.52607369900005</v>
      </c>
      <c r="J10" s="67">
        <f>'Baleares 1998'!H37</f>
        <v>274.376571958</v>
      </c>
      <c r="K10" s="67">
        <f>'Baleares 1999'!H37</f>
        <v>280.72760203700005</v>
      </c>
      <c r="L10" s="67">
        <f>'Baleares 2000'!H37</f>
        <v>286.48844745999997</v>
      </c>
      <c r="M10" s="67">
        <f>'Baleares 2001'!H37</f>
        <v>291.73573077600003</v>
      </c>
      <c r="N10" s="67">
        <f>'Baleares 2002'!H37</f>
        <v>299.1933817289999</v>
      </c>
      <c r="O10" s="67">
        <f>'Baleares 2003'!H37</f>
        <v>308.42048149199996</v>
      </c>
      <c r="P10" s="67">
        <f>'Baleares 2004'!H37</f>
        <v>315.97974324499995</v>
      </c>
      <c r="Q10" s="67">
        <f>'Baleares 2005'!H37</f>
        <v>323.874052672</v>
      </c>
      <c r="R10" s="67">
        <f>'Baleares 2006'!H37</f>
        <v>338.28902722600003</v>
      </c>
      <c r="S10" s="67">
        <f>'Baleares 2007'!H37</f>
        <v>323.16528434600002</v>
      </c>
      <c r="T10" s="67">
        <f>'Baleares 2008'!H37</f>
        <v>328.66599922099999</v>
      </c>
      <c r="U10" s="67">
        <f>'Baleares 2009'!H37</f>
        <v>364.64835541199994</v>
      </c>
      <c r="V10" s="67">
        <f>'Baleares 2010'!H37</f>
        <v>348.06227256500006</v>
      </c>
      <c r="W10" s="67">
        <f>'Baleares 2011'!H37</f>
        <v>352.42805022799996</v>
      </c>
      <c r="X10" s="67">
        <f>'Baleares 2012'!H37</f>
        <v>347.78336942600004</v>
      </c>
      <c r="Y10" s="67">
        <f>'Baleares 2013'!H37</f>
        <v>325.94636851099995</v>
      </c>
      <c r="Z10" s="67">
        <f>'Baleares 2014'!H37</f>
        <v>316.94108085899995</v>
      </c>
      <c r="AA10" s="67">
        <f>'Baleares 2015'!H37</f>
        <v>334.07401133599996</v>
      </c>
      <c r="AB10" s="67">
        <f>'Baleares 2016'!H37</f>
        <v>310.62342417400004</v>
      </c>
      <c r="AC10" s="68">
        <f>'Baleares 2017'!H37</f>
        <v>327.43977270200003</v>
      </c>
      <c r="AD10" s="68">
        <f>'Baleares 2018'!H37</f>
        <v>327.70648761699999</v>
      </c>
    </row>
    <row r="11" spans="1:30" ht="13.5" thickBot="1" x14ac:dyDescent="0.25">
      <c r="A11" s="69" t="s">
        <v>58</v>
      </c>
      <c r="B11" s="70">
        <f t="shared" ref="B11:Z11" si="0">SUM(B7:B10)</f>
        <v>6018.1967326367067</v>
      </c>
      <c r="C11" s="71">
        <f t="shared" si="0"/>
        <v>6409.6488431211474</v>
      </c>
      <c r="D11" s="71">
        <f t="shared" si="0"/>
        <v>6259.7365194649819</v>
      </c>
      <c r="E11" s="71">
        <f t="shared" si="0"/>
        <v>6270.1970693776839</v>
      </c>
      <c r="F11" s="71">
        <f t="shared" si="0"/>
        <v>6885.9183348335155</v>
      </c>
      <c r="G11" s="71">
        <f t="shared" si="0"/>
        <v>7234.8346573776817</v>
      </c>
      <c r="H11" s="71">
        <f t="shared" si="0"/>
        <v>7755.423326662346</v>
      </c>
      <c r="I11" s="71">
        <f t="shared" si="0"/>
        <v>7588.324179139544</v>
      </c>
      <c r="J11" s="71">
        <f t="shared" si="0"/>
        <v>8145.9027881496622</v>
      </c>
      <c r="K11" s="71">
        <f t="shared" si="0"/>
        <v>8853.4599611779449</v>
      </c>
      <c r="L11" s="71">
        <f t="shared" si="0"/>
        <v>9067.6007061896835</v>
      </c>
      <c r="M11" s="71">
        <f t="shared" si="0"/>
        <v>9354.2472725860644</v>
      </c>
      <c r="N11" s="71">
        <f t="shared" si="0"/>
        <v>9596.8726678774419</v>
      </c>
      <c r="O11" s="71">
        <f t="shared" si="0"/>
        <v>10830.566994424951</v>
      </c>
      <c r="P11" s="71">
        <f t="shared" si="0"/>
        <v>10626.750954368052</v>
      </c>
      <c r="Q11" s="71">
        <f t="shared" si="0"/>
        <v>10796.884415664379</v>
      </c>
      <c r="R11" s="71">
        <f t="shared" si="0"/>
        <v>10747.374858687203</v>
      </c>
      <c r="S11" s="71">
        <f t="shared" si="0"/>
        <v>10903.086461214911</v>
      </c>
      <c r="T11" s="71">
        <f t="shared" si="0"/>
        <v>10931.099272736375</v>
      </c>
      <c r="U11" s="71">
        <f t="shared" si="0"/>
        <v>10650.5731045106</v>
      </c>
      <c r="V11" s="71">
        <f t="shared" si="0"/>
        <v>10471.63250086199</v>
      </c>
      <c r="W11" s="71">
        <f t="shared" si="0"/>
        <v>10077.097659479567</v>
      </c>
      <c r="X11" s="71">
        <f>SUM(X7:X10)</f>
        <v>9421.1700177909006</v>
      </c>
      <c r="Y11" s="71">
        <f>SUM(Y7:Y10)</f>
        <v>8542.8182325395319</v>
      </c>
      <c r="Z11" s="71">
        <f t="shared" si="0"/>
        <v>8243.0940880693161</v>
      </c>
      <c r="AA11" s="71">
        <f t="shared" ref="AA11" si="1">SUM(AA7:AA10)</f>
        <v>8519.3526652224282</v>
      </c>
      <c r="AB11" s="71">
        <f>SUM(AB7:AB10)</f>
        <v>8729.6381776748149</v>
      </c>
      <c r="AC11" s="71">
        <f>SUM(AC7:AC10)</f>
        <v>9307.792672195319</v>
      </c>
      <c r="AD11" s="72">
        <f>SUM(AD7:AD10)</f>
        <v>9435.0488425948315</v>
      </c>
    </row>
  </sheetData>
  <phoneticPr fontId="0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52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5717.2107459672052</v>
      </c>
      <c r="C7" s="15">
        <f t="shared" si="0"/>
        <v>428.53135727068684</v>
      </c>
      <c r="D7" s="15">
        <f t="shared" si="0"/>
        <v>123.13080677779169</v>
      </c>
      <c r="E7" s="15">
        <f t="shared" si="0"/>
        <v>0</v>
      </c>
      <c r="F7" s="15">
        <f t="shared" si="0"/>
        <v>0</v>
      </c>
      <c r="G7" s="15">
        <f t="shared" si="0"/>
        <v>1.3241593620000001</v>
      </c>
      <c r="H7" s="16">
        <f>SUM(B7:G7)</f>
        <v>6270.197069377683</v>
      </c>
    </row>
    <row r="8" spans="1:8" x14ac:dyDescent="0.2">
      <c r="A8" s="17" t="s">
        <v>6</v>
      </c>
      <c r="B8" s="18">
        <f>SUM(B9,B15)</f>
        <v>5554.9463283270052</v>
      </c>
      <c r="C8" s="18">
        <f>SUM(C9,C15)</f>
        <v>36.484570320686821</v>
      </c>
      <c r="D8" s="18">
        <f>SUM(D9,D15)</f>
        <v>35.150840549791695</v>
      </c>
      <c r="E8" s="19"/>
      <c r="F8" s="19"/>
      <c r="G8" s="20"/>
      <c r="H8" s="21">
        <f t="shared" ref="H8:H43" si="1">SUM(B8:G8)</f>
        <v>5626.5817391974833</v>
      </c>
    </row>
    <row r="9" spans="1:8" x14ac:dyDescent="0.2">
      <c r="A9" s="22" t="s">
        <v>7</v>
      </c>
      <c r="B9" s="23">
        <f>SUM(B10:B14)</f>
        <v>5554.9463283270052</v>
      </c>
      <c r="C9" s="23">
        <f>SUM(C10:C14)</f>
        <v>36.484570320686821</v>
      </c>
      <c r="D9" s="23">
        <f>SUM(D10:D14)</f>
        <v>35.150840549791695</v>
      </c>
      <c r="E9" s="24"/>
      <c r="F9" s="24"/>
      <c r="G9" s="24"/>
      <c r="H9" s="25">
        <f t="shared" si="1"/>
        <v>5626.5817391974833</v>
      </c>
    </row>
    <row r="10" spans="1:8" x14ac:dyDescent="0.2">
      <c r="A10" s="26" t="s">
        <v>8</v>
      </c>
      <c r="B10" s="27">
        <v>2555.1813635157173</v>
      </c>
      <c r="C10" s="27">
        <v>1.1939734216430118</v>
      </c>
      <c r="D10" s="27">
        <v>8.6283504364716297</v>
      </c>
      <c r="E10" s="24"/>
      <c r="F10" s="24"/>
      <c r="G10" s="24"/>
      <c r="H10" s="28">
        <f t="shared" si="1"/>
        <v>2565.0036873738318</v>
      </c>
    </row>
    <row r="11" spans="1:8" x14ac:dyDescent="0.2">
      <c r="A11" s="26" t="s">
        <v>9</v>
      </c>
      <c r="B11" s="27">
        <v>278.95222999999999</v>
      </c>
      <c r="C11" s="27">
        <v>0.56177917499999996</v>
      </c>
      <c r="D11" s="27">
        <v>1.4634127379999999</v>
      </c>
      <c r="E11" s="24"/>
      <c r="F11" s="24"/>
      <c r="G11" s="24"/>
      <c r="H11" s="28">
        <f t="shared" si="1"/>
        <v>280.977421913</v>
      </c>
    </row>
    <row r="12" spans="1:8" x14ac:dyDescent="0.2">
      <c r="A12" s="26" t="s">
        <v>10</v>
      </c>
      <c r="B12" s="27">
        <v>2285.2764148112883</v>
      </c>
      <c r="C12" s="29">
        <v>14.710857574043816</v>
      </c>
      <c r="D12" s="27">
        <v>20.396585765320069</v>
      </c>
      <c r="E12" s="24"/>
      <c r="F12" s="24"/>
      <c r="G12" s="24"/>
      <c r="H12" s="28">
        <f t="shared" si="1"/>
        <v>2320.3838581506525</v>
      </c>
    </row>
    <row r="13" spans="1:8" x14ac:dyDescent="0.2">
      <c r="A13" s="26" t="s">
        <v>11</v>
      </c>
      <c r="B13" s="27">
        <v>400.35021</v>
      </c>
      <c r="C13" s="27">
        <v>19.977250524999999</v>
      </c>
      <c r="D13" s="27">
        <v>4.3770430720000002</v>
      </c>
      <c r="E13" s="24"/>
      <c r="F13" s="24"/>
      <c r="G13" s="24"/>
      <c r="H13" s="28">
        <f t="shared" si="1"/>
        <v>424.70450359699998</v>
      </c>
    </row>
    <row r="14" spans="1:8" x14ac:dyDescent="0.2">
      <c r="A14" s="26" t="s">
        <v>12</v>
      </c>
      <c r="B14" s="27">
        <v>35.186109999999999</v>
      </c>
      <c r="C14" s="27">
        <v>4.0709624999999999E-2</v>
      </c>
      <c r="D14" s="27">
        <v>0.28544853799999997</v>
      </c>
      <c r="E14" s="24"/>
      <c r="F14" s="24"/>
      <c r="G14" s="24"/>
      <c r="H14" s="28">
        <f t="shared" si="1"/>
        <v>35.512268162999995</v>
      </c>
    </row>
    <row r="15" spans="1:8" x14ac:dyDescent="0.2">
      <c r="A15" s="22" t="s">
        <v>13</v>
      </c>
      <c r="B15" s="27">
        <f>SUM(B16:B17)</f>
        <v>0</v>
      </c>
      <c r="C15" s="27">
        <f>SUM(C16:C17)</f>
        <v>0</v>
      </c>
      <c r="D15" s="27">
        <f>SUM(D16:D17)</f>
        <v>0</v>
      </c>
      <c r="E15" s="24"/>
      <c r="F15" s="24"/>
      <c r="G15" s="24"/>
      <c r="H15" s="28">
        <f t="shared" si="1"/>
        <v>0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/>
      <c r="C17" s="31"/>
      <c r="D17" s="31"/>
      <c r="E17" s="32"/>
      <c r="F17" s="32"/>
      <c r="G17" s="32"/>
      <c r="H17" s="33">
        <f t="shared" si="1"/>
        <v>0</v>
      </c>
    </row>
    <row r="18" spans="1:8" x14ac:dyDescent="0.2">
      <c r="A18" s="17" t="s">
        <v>16</v>
      </c>
      <c r="B18" s="34">
        <f t="shared" ref="B18:G18" si="2">SUM(B19:B26)</f>
        <v>158.26430464019998</v>
      </c>
      <c r="C18" s="34">
        <f t="shared" si="2"/>
        <v>0</v>
      </c>
      <c r="D18" s="34">
        <f t="shared" si="2"/>
        <v>11.948939972</v>
      </c>
      <c r="E18" s="34">
        <f t="shared" si="2"/>
        <v>0</v>
      </c>
      <c r="F18" s="34">
        <f t="shared" si="2"/>
        <v>0</v>
      </c>
      <c r="G18" s="35">
        <f t="shared" si="2"/>
        <v>1.3241593620000001</v>
      </c>
      <c r="H18" s="21">
        <f t="shared" si="1"/>
        <v>171.53740397419998</v>
      </c>
    </row>
    <row r="19" spans="1:8" x14ac:dyDescent="0.2">
      <c r="A19" s="22" t="s">
        <v>17</v>
      </c>
      <c r="B19" s="23">
        <v>145.41717199999999</v>
      </c>
      <c r="C19" s="23"/>
      <c r="D19" s="23"/>
      <c r="E19" s="36"/>
      <c r="F19" s="36"/>
      <c r="G19" s="36"/>
      <c r="H19" s="25">
        <f t="shared" si="1"/>
        <v>145.41717199999999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12.8471326402</v>
      </c>
      <c r="C22" s="27"/>
      <c r="D22" s="27"/>
      <c r="E22" s="24"/>
      <c r="F22" s="24"/>
      <c r="G22" s="24"/>
      <c r="H22" s="28">
        <f t="shared" si="1"/>
        <v>12.8471326402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/>
      <c r="F24" s="27"/>
      <c r="G24" s="27"/>
      <c r="H24" s="28">
        <f t="shared" si="1"/>
        <v>0</v>
      </c>
    </row>
    <row r="25" spans="1:8" x14ac:dyDescent="0.2">
      <c r="A25" s="22" t="s">
        <v>61</v>
      </c>
      <c r="B25" s="27"/>
      <c r="C25" s="27"/>
      <c r="D25" s="27">
        <v>11.948939972</v>
      </c>
      <c r="E25" s="27"/>
      <c r="F25" s="27"/>
      <c r="G25" s="27">
        <v>1.3241593620000001</v>
      </c>
      <c r="H25" s="28">
        <f t="shared" si="1"/>
        <v>13.273099333999999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1.163567</v>
      </c>
      <c r="C27" s="34">
        <f>SUM(C28:C35)</f>
        <v>186.48016575</v>
      </c>
      <c r="D27" s="34">
        <f>SUM(D28:D35)</f>
        <v>59.911471685999999</v>
      </c>
      <c r="E27" s="43"/>
      <c r="F27" s="43"/>
      <c r="G27" s="44"/>
      <c r="H27" s="21">
        <f t="shared" si="1"/>
        <v>247.555204436</v>
      </c>
    </row>
    <row r="28" spans="1:8" x14ac:dyDescent="0.2">
      <c r="A28" s="22" t="s">
        <v>20</v>
      </c>
      <c r="B28" s="36"/>
      <c r="C28" s="23">
        <v>125.8412265</v>
      </c>
      <c r="D28" s="45"/>
      <c r="E28" s="24"/>
      <c r="F28" s="24"/>
      <c r="G28" s="24"/>
      <c r="H28" s="25">
        <f t="shared" si="1"/>
        <v>125.8412265</v>
      </c>
    </row>
    <row r="29" spans="1:8" x14ac:dyDescent="0.2">
      <c r="A29" s="22" t="s">
        <v>21</v>
      </c>
      <c r="B29" s="24"/>
      <c r="C29" s="27">
        <v>57.105380349999997</v>
      </c>
      <c r="D29" s="27">
        <v>12.496880021999999</v>
      </c>
      <c r="E29" s="24"/>
      <c r="F29" s="24"/>
      <c r="G29" s="24"/>
      <c r="H29" s="28">
        <f t="shared" si="1"/>
        <v>69.602260371999989</v>
      </c>
    </row>
    <row r="30" spans="1:8" x14ac:dyDescent="0.2">
      <c r="A30" s="22" t="s">
        <v>22</v>
      </c>
      <c r="B30" s="24"/>
      <c r="C30" s="27"/>
      <c r="D30" s="46"/>
      <c r="E30" s="24"/>
      <c r="F30" s="24"/>
      <c r="G30" s="24"/>
      <c r="H30" s="28">
        <f t="shared" si="1"/>
        <v>0</v>
      </c>
    </row>
    <row r="31" spans="1:8" x14ac:dyDescent="0.2">
      <c r="A31" s="22" t="s">
        <v>23</v>
      </c>
      <c r="B31" s="47"/>
      <c r="C31" s="27"/>
      <c r="D31" s="27">
        <v>46.322590927999997</v>
      </c>
      <c r="E31" s="24"/>
      <c r="F31" s="24"/>
      <c r="G31" s="24"/>
      <c r="H31" s="28">
        <f t="shared" si="1"/>
        <v>46.322590927999997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3.5335589000000001</v>
      </c>
      <c r="D33" s="27">
        <v>1.0920007359999999</v>
      </c>
      <c r="E33" s="24"/>
      <c r="F33" s="24"/>
      <c r="G33" s="24"/>
      <c r="H33" s="28">
        <f t="shared" si="1"/>
        <v>4.6255596360000002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1.163567</v>
      </c>
      <c r="C35" s="31"/>
      <c r="D35" s="31"/>
      <c r="E35" s="32"/>
      <c r="F35" s="32"/>
      <c r="G35" s="32"/>
      <c r="H35" s="33">
        <f t="shared" si="1"/>
        <v>1.163567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2.8365459999999998</v>
      </c>
      <c r="C37" s="34">
        <f>SUM(C38:C42)</f>
        <v>205.56662120000001</v>
      </c>
      <c r="D37" s="34">
        <f>SUM(D38:D42)</f>
        <v>16.119554569999998</v>
      </c>
      <c r="E37" s="43"/>
      <c r="F37" s="43"/>
      <c r="G37" s="44"/>
      <c r="H37" s="52">
        <f t="shared" si="1"/>
        <v>224.52272177</v>
      </c>
    </row>
    <row r="38" spans="1:8" x14ac:dyDescent="0.2">
      <c r="A38" s="22" t="s">
        <v>25</v>
      </c>
      <c r="B38" s="23"/>
      <c r="C38" s="23">
        <v>178.05665152500001</v>
      </c>
      <c r="D38" s="23"/>
      <c r="E38" s="24"/>
      <c r="F38" s="24"/>
      <c r="G38" s="24"/>
      <c r="H38" s="25">
        <f t="shared" si="1"/>
        <v>178.05665152500001</v>
      </c>
    </row>
    <row r="39" spans="1:8" x14ac:dyDescent="0.2">
      <c r="A39" s="22" t="s">
        <v>70</v>
      </c>
      <c r="B39" s="23"/>
      <c r="C39" s="23"/>
      <c r="D39" s="23"/>
      <c r="E39" s="24"/>
      <c r="F39" s="24"/>
      <c r="G39" s="24"/>
      <c r="H39" s="25">
        <f t="shared" si="1"/>
        <v>0</v>
      </c>
    </row>
    <row r="40" spans="1:8" x14ac:dyDescent="0.2">
      <c r="A40" s="22" t="s">
        <v>26</v>
      </c>
      <c r="B40" s="27">
        <v>2.8365459999999998</v>
      </c>
      <c r="C40" s="27">
        <v>3.3222434249999999</v>
      </c>
      <c r="D40" s="27">
        <v>1.37413611</v>
      </c>
      <c r="E40" s="24"/>
      <c r="F40" s="24"/>
      <c r="G40" s="24"/>
      <c r="H40" s="28">
        <f t="shared" si="1"/>
        <v>7.5329255350000004</v>
      </c>
    </row>
    <row r="41" spans="1:8" x14ac:dyDescent="0.2">
      <c r="A41" s="22" t="s">
        <v>69</v>
      </c>
      <c r="B41" s="24"/>
      <c r="C41" s="27">
        <v>23.087199875</v>
      </c>
      <c r="D41" s="27">
        <v>14.74541846</v>
      </c>
      <c r="E41" s="24"/>
      <c r="F41" s="24"/>
      <c r="G41" s="24"/>
      <c r="H41" s="28">
        <f t="shared" si="1"/>
        <v>37.832618334999999</v>
      </c>
    </row>
    <row r="42" spans="1:8" ht="13.5" thickBot="1" x14ac:dyDescent="0.25">
      <c r="A42" s="22" t="s">
        <v>71</v>
      </c>
      <c r="B42" s="27"/>
      <c r="C42" s="27">
        <v>1.1005263750000001</v>
      </c>
      <c r="D42" s="27"/>
      <c r="E42" s="24"/>
      <c r="F42" s="24"/>
      <c r="G42" s="24"/>
      <c r="H42" s="28">
        <f t="shared" si="1"/>
        <v>1.1005263750000001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51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6226.773026077014</v>
      </c>
      <c r="C7" s="15">
        <f t="shared" si="0"/>
        <v>511.83619624450102</v>
      </c>
      <c r="D7" s="15">
        <f t="shared" si="0"/>
        <v>145.79838613080022</v>
      </c>
      <c r="E7" s="15">
        <f t="shared" si="0"/>
        <v>0</v>
      </c>
      <c r="F7" s="15">
        <f t="shared" si="0"/>
        <v>0</v>
      </c>
      <c r="G7" s="15">
        <f t="shared" si="0"/>
        <v>1.5107263812</v>
      </c>
      <c r="H7" s="16">
        <f>SUM(B7:G7)</f>
        <v>6885.9183348335146</v>
      </c>
    </row>
    <row r="8" spans="1:8" x14ac:dyDescent="0.2">
      <c r="A8" s="17" t="s">
        <v>6</v>
      </c>
      <c r="B8" s="18">
        <f>SUM(B9,B15)</f>
        <v>5999.2350933028147</v>
      </c>
      <c r="C8" s="18">
        <f>SUM(C9,C15)</f>
        <v>34.541230294501041</v>
      </c>
      <c r="D8" s="18">
        <f>SUM(D9,D15)</f>
        <v>39.208007896800225</v>
      </c>
      <c r="E8" s="19"/>
      <c r="F8" s="19"/>
      <c r="G8" s="20"/>
      <c r="H8" s="21">
        <f t="shared" ref="H8:H43" si="1">SUM(B8:G8)</f>
        <v>6072.9843314941163</v>
      </c>
    </row>
    <row r="9" spans="1:8" x14ac:dyDescent="0.2">
      <c r="A9" s="22" t="s">
        <v>7</v>
      </c>
      <c r="B9" s="23">
        <f>SUM(B10:B14)</f>
        <v>5999.2350933028147</v>
      </c>
      <c r="C9" s="23">
        <f>SUM(C10:C14)</f>
        <v>34.541230294501041</v>
      </c>
      <c r="D9" s="23">
        <f>SUM(D10:D14)</f>
        <v>39.208007896800225</v>
      </c>
      <c r="E9" s="24"/>
      <c r="F9" s="24"/>
      <c r="G9" s="24"/>
      <c r="H9" s="25">
        <f t="shared" si="1"/>
        <v>6072.9843314941163</v>
      </c>
    </row>
    <row r="10" spans="1:8" x14ac:dyDescent="0.2">
      <c r="A10" s="26" t="s">
        <v>8</v>
      </c>
      <c r="B10" s="27">
        <v>2728.8266055364202</v>
      </c>
      <c r="C10" s="27">
        <v>1.3252770750496077</v>
      </c>
      <c r="D10" s="27">
        <v>9.4397681040080066</v>
      </c>
      <c r="E10" s="24"/>
      <c r="F10" s="24"/>
      <c r="G10" s="24"/>
      <c r="H10" s="28">
        <f t="shared" si="1"/>
        <v>2739.591650715478</v>
      </c>
    </row>
    <row r="11" spans="1:8" x14ac:dyDescent="0.2">
      <c r="A11" s="26" t="s">
        <v>9</v>
      </c>
      <c r="B11" s="27">
        <v>343.770376</v>
      </c>
      <c r="C11" s="27">
        <v>0.62280982500000004</v>
      </c>
      <c r="D11" s="27">
        <v>1.427073724</v>
      </c>
      <c r="E11" s="24"/>
      <c r="F11" s="24"/>
      <c r="G11" s="24"/>
      <c r="H11" s="28">
        <f t="shared" si="1"/>
        <v>345.82025954900001</v>
      </c>
    </row>
    <row r="12" spans="1:8" x14ac:dyDescent="0.2">
      <c r="A12" s="26" t="s">
        <v>10</v>
      </c>
      <c r="B12" s="27">
        <v>2452.6829517663937</v>
      </c>
      <c r="C12" s="29">
        <v>15.006653594451437</v>
      </c>
      <c r="D12" s="27">
        <v>24.022758966792217</v>
      </c>
      <c r="E12" s="24"/>
      <c r="F12" s="24"/>
      <c r="G12" s="24"/>
      <c r="H12" s="28">
        <f t="shared" si="1"/>
        <v>2491.7123643276373</v>
      </c>
    </row>
    <row r="13" spans="1:8" x14ac:dyDescent="0.2">
      <c r="A13" s="26" t="s">
        <v>11</v>
      </c>
      <c r="B13" s="27">
        <v>437.82025700000003</v>
      </c>
      <c r="C13" s="27">
        <v>17.545192024999999</v>
      </c>
      <c r="D13" s="27">
        <v>4.024983786</v>
      </c>
      <c r="E13" s="24"/>
      <c r="F13" s="24"/>
      <c r="G13" s="24"/>
      <c r="H13" s="28">
        <f t="shared" si="1"/>
        <v>459.39043281100004</v>
      </c>
    </row>
    <row r="14" spans="1:8" x14ac:dyDescent="0.2">
      <c r="A14" s="26" t="s">
        <v>12</v>
      </c>
      <c r="B14" s="27">
        <v>36.134903000000001</v>
      </c>
      <c r="C14" s="27">
        <v>4.1297775000000002E-2</v>
      </c>
      <c r="D14" s="27">
        <v>0.29342331599999999</v>
      </c>
      <c r="E14" s="24"/>
      <c r="F14" s="24"/>
      <c r="G14" s="24"/>
      <c r="H14" s="28">
        <f t="shared" si="1"/>
        <v>36.469624091</v>
      </c>
    </row>
    <row r="15" spans="1:8" x14ac:dyDescent="0.2">
      <c r="A15" s="22" t="s">
        <v>13</v>
      </c>
      <c r="B15" s="27">
        <f>SUM(B16:B17)</f>
        <v>0</v>
      </c>
      <c r="C15" s="27">
        <f>SUM(C16:C17)</f>
        <v>0</v>
      </c>
      <c r="D15" s="27">
        <f>SUM(D16:D17)</f>
        <v>0</v>
      </c>
      <c r="E15" s="24"/>
      <c r="F15" s="24"/>
      <c r="G15" s="24"/>
      <c r="H15" s="28">
        <f t="shared" si="1"/>
        <v>0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/>
      <c r="C17" s="31"/>
      <c r="D17" s="31"/>
      <c r="E17" s="32"/>
      <c r="F17" s="32"/>
      <c r="G17" s="32"/>
      <c r="H17" s="33">
        <f t="shared" si="1"/>
        <v>0</v>
      </c>
    </row>
    <row r="18" spans="1:8" x14ac:dyDescent="0.2">
      <c r="A18" s="17" t="s">
        <v>16</v>
      </c>
      <c r="B18" s="34">
        <f t="shared" ref="B18:G18" si="2">SUM(B19:B26)</f>
        <v>223.56703677420001</v>
      </c>
      <c r="C18" s="34">
        <f t="shared" si="2"/>
        <v>0</v>
      </c>
      <c r="D18" s="34">
        <f t="shared" si="2"/>
        <v>13.045651491999999</v>
      </c>
      <c r="E18" s="34">
        <f t="shared" si="2"/>
        <v>0</v>
      </c>
      <c r="F18" s="34">
        <f t="shared" si="2"/>
        <v>0</v>
      </c>
      <c r="G18" s="35">
        <f t="shared" si="2"/>
        <v>1.5107263812</v>
      </c>
      <c r="H18" s="21">
        <f t="shared" si="1"/>
        <v>238.12341464739998</v>
      </c>
    </row>
    <row r="19" spans="1:8" x14ac:dyDescent="0.2">
      <c r="A19" s="22" t="s">
        <v>17</v>
      </c>
      <c r="B19" s="23">
        <v>209.79103000000001</v>
      </c>
      <c r="C19" s="23"/>
      <c r="D19" s="23"/>
      <c r="E19" s="36"/>
      <c r="F19" s="36"/>
      <c r="G19" s="36"/>
      <c r="H19" s="25">
        <f t="shared" si="1"/>
        <v>209.79103000000001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13.776006774200001</v>
      </c>
      <c r="C22" s="27"/>
      <c r="D22" s="27"/>
      <c r="E22" s="24"/>
      <c r="F22" s="24"/>
      <c r="G22" s="24"/>
      <c r="H22" s="28">
        <f t="shared" si="1"/>
        <v>13.776006774200001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/>
      <c r="F24" s="27"/>
      <c r="G24" s="27"/>
      <c r="H24" s="28">
        <f t="shared" si="1"/>
        <v>0</v>
      </c>
    </row>
    <row r="25" spans="1:8" x14ac:dyDescent="0.2">
      <c r="A25" s="22" t="s">
        <v>61</v>
      </c>
      <c r="B25" s="27"/>
      <c r="C25" s="27"/>
      <c r="D25" s="27">
        <v>13.045651491999999</v>
      </c>
      <c r="E25" s="27"/>
      <c r="F25" s="27"/>
      <c r="G25" s="27">
        <v>1.5107263812</v>
      </c>
      <c r="H25" s="28">
        <f t="shared" si="1"/>
        <v>14.556377873199999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1.4300409999999999</v>
      </c>
      <c r="C27" s="34">
        <f>SUM(C28:C35)</f>
        <v>252.368035975</v>
      </c>
      <c r="D27" s="34">
        <f>SUM(D28:D35)</f>
        <v>77.330771135999996</v>
      </c>
      <c r="E27" s="43"/>
      <c r="F27" s="43"/>
      <c r="G27" s="44"/>
      <c r="H27" s="21">
        <f t="shared" si="1"/>
        <v>331.12884811099997</v>
      </c>
    </row>
    <row r="28" spans="1:8" x14ac:dyDescent="0.2">
      <c r="A28" s="22" t="s">
        <v>20</v>
      </c>
      <c r="B28" s="36"/>
      <c r="C28" s="23">
        <v>173.98715905</v>
      </c>
      <c r="D28" s="45"/>
      <c r="E28" s="24"/>
      <c r="F28" s="24"/>
      <c r="G28" s="24"/>
      <c r="H28" s="25">
        <f t="shared" si="1"/>
        <v>173.98715905</v>
      </c>
    </row>
    <row r="29" spans="1:8" x14ac:dyDescent="0.2">
      <c r="A29" s="22" t="s">
        <v>21</v>
      </c>
      <c r="B29" s="24"/>
      <c r="C29" s="27">
        <v>75.918615650000007</v>
      </c>
      <c r="D29" s="27">
        <v>16.383943746</v>
      </c>
      <c r="E29" s="24"/>
      <c r="F29" s="24"/>
      <c r="G29" s="24"/>
      <c r="H29" s="28">
        <f t="shared" si="1"/>
        <v>92.302559396000007</v>
      </c>
    </row>
    <row r="30" spans="1:8" x14ac:dyDescent="0.2">
      <c r="A30" s="22" t="s">
        <v>22</v>
      </c>
      <c r="B30" s="24"/>
      <c r="C30" s="27">
        <v>1.9851400000000002E-2</v>
      </c>
      <c r="D30" s="46"/>
      <c r="E30" s="24"/>
      <c r="F30" s="24"/>
      <c r="G30" s="24"/>
      <c r="H30" s="28">
        <f t="shared" si="1"/>
        <v>1.9851400000000002E-2</v>
      </c>
    </row>
    <row r="31" spans="1:8" x14ac:dyDescent="0.2">
      <c r="A31" s="22" t="s">
        <v>23</v>
      </c>
      <c r="B31" s="47"/>
      <c r="C31" s="27"/>
      <c r="D31" s="27">
        <v>60.192032130000001</v>
      </c>
      <c r="E31" s="24"/>
      <c r="F31" s="24"/>
      <c r="G31" s="24"/>
      <c r="H31" s="28">
        <f t="shared" si="1"/>
        <v>60.192032130000001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2.4424098750000001</v>
      </c>
      <c r="D33" s="27">
        <v>0.75479525999999997</v>
      </c>
      <c r="E33" s="24"/>
      <c r="F33" s="24"/>
      <c r="G33" s="24"/>
      <c r="H33" s="28">
        <f t="shared" si="1"/>
        <v>3.1972051349999999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1.4300409999999999</v>
      </c>
      <c r="C35" s="31"/>
      <c r="D35" s="31"/>
      <c r="E35" s="32"/>
      <c r="F35" s="32"/>
      <c r="G35" s="32"/>
      <c r="H35" s="33">
        <f t="shared" si="1"/>
        <v>1.4300409999999999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2.5408550000000001</v>
      </c>
      <c r="C37" s="34">
        <f>SUM(C38:C42)</f>
        <v>224.92692997500001</v>
      </c>
      <c r="D37" s="34">
        <f>SUM(D38:D42)</f>
        <v>16.213955605999999</v>
      </c>
      <c r="E37" s="43"/>
      <c r="F37" s="43"/>
      <c r="G37" s="44"/>
      <c r="H37" s="52">
        <f t="shared" si="1"/>
        <v>243.68174058099999</v>
      </c>
    </row>
    <row r="38" spans="1:8" x14ac:dyDescent="0.2">
      <c r="A38" s="22" t="s">
        <v>25</v>
      </c>
      <c r="B38" s="23"/>
      <c r="C38" s="23">
        <v>196.87051990000001</v>
      </c>
      <c r="D38" s="23"/>
      <c r="E38" s="24"/>
      <c r="F38" s="24"/>
      <c r="G38" s="24"/>
      <c r="H38" s="25">
        <f t="shared" si="1"/>
        <v>196.87051990000001</v>
      </c>
    </row>
    <row r="39" spans="1:8" x14ac:dyDescent="0.2">
      <c r="A39" s="22" t="s">
        <v>70</v>
      </c>
      <c r="B39" s="23"/>
      <c r="C39" s="23"/>
      <c r="D39" s="23"/>
      <c r="E39" s="24"/>
      <c r="F39" s="24"/>
      <c r="G39" s="24"/>
      <c r="H39" s="25">
        <f t="shared" si="1"/>
        <v>0</v>
      </c>
    </row>
    <row r="40" spans="1:8" x14ac:dyDescent="0.2">
      <c r="A40" s="22" t="s">
        <v>26</v>
      </c>
      <c r="B40" s="27">
        <v>2.5408550000000001</v>
      </c>
      <c r="C40" s="27">
        <v>3.2725675249999999</v>
      </c>
      <c r="D40" s="27">
        <v>1.4317818259999999</v>
      </c>
      <c r="E40" s="24"/>
      <c r="F40" s="24"/>
      <c r="G40" s="24"/>
      <c r="H40" s="28">
        <f t="shared" si="1"/>
        <v>7.2452043509999999</v>
      </c>
    </row>
    <row r="41" spans="1:8" x14ac:dyDescent="0.2">
      <c r="A41" s="22" t="s">
        <v>69</v>
      </c>
      <c r="B41" s="24"/>
      <c r="C41" s="27">
        <v>23.841673775</v>
      </c>
      <c r="D41" s="27">
        <v>14.782173780000001</v>
      </c>
      <c r="E41" s="24"/>
      <c r="F41" s="24"/>
      <c r="G41" s="24"/>
      <c r="H41" s="28">
        <f t="shared" si="1"/>
        <v>38.623847554999998</v>
      </c>
    </row>
    <row r="42" spans="1:8" ht="13.5" thickBot="1" x14ac:dyDescent="0.25">
      <c r="A42" s="22" t="s">
        <v>71</v>
      </c>
      <c r="B42" s="27"/>
      <c r="C42" s="27">
        <v>0.94216877499999996</v>
      </c>
      <c r="D42" s="27"/>
      <c r="E42" s="24"/>
      <c r="F42" s="24"/>
      <c r="G42" s="24"/>
      <c r="H42" s="28">
        <f t="shared" si="1"/>
        <v>0.94216877499999996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50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6581.7916770721413</v>
      </c>
      <c r="C7" s="15">
        <f t="shared" si="0"/>
        <v>513.44049922485567</v>
      </c>
      <c r="D7" s="15">
        <f t="shared" si="0"/>
        <v>137.8150306782845</v>
      </c>
      <c r="E7" s="15">
        <f t="shared" si="0"/>
        <v>1.742541458E-2</v>
      </c>
      <c r="F7" s="15">
        <f t="shared" si="0"/>
        <v>1.2065282200000001E-3</v>
      </c>
      <c r="G7" s="15">
        <f t="shared" si="0"/>
        <v>1.7688184596000001</v>
      </c>
      <c r="H7" s="16">
        <f>SUM(B7:G7)</f>
        <v>7234.8346573776817</v>
      </c>
    </row>
    <row r="8" spans="1:8" x14ac:dyDescent="0.2">
      <c r="A8" s="17" t="s">
        <v>6</v>
      </c>
      <c r="B8" s="18">
        <f>SUM(B9,B15)</f>
        <v>6285.4775487115412</v>
      </c>
      <c r="C8" s="18">
        <f>SUM(C9,C15)</f>
        <v>30.653154974855632</v>
      </c>
      <c r="D8" s="18">
        <f>SUM(D9,D15)</f>
        <v>41.846725960284502</v>
      </c>
      <c r="E8" s="19"/>
      <c r="F8" s="19"/>
      <c r="G8" s="20"/>
      <c r="H8" s="21">
        <f t="shared" ref="H8:H43" si="1">SUM(B8:G8)</f>
        <v>6357.9774296466821</v>
      </c>
    </row>
    <row r="9" spans="1:8" x14ac:dyDescent="0.2">
      <c r="A9" s="22" t="s">
        <v>7</v>
      </c>
      <c r="B9" s="23">
        <f>SUM(B10:B14)</f>
        <v>6285.4775487115412</v>
      </c>
      <c r="C9" s="23">
        <f>SUM(C10:C14)</f>
        <v>30.653154974855632</v>
      </c>
      <c r="D9" s="23">
        <f>SUM(D10:D14)</f>
        <v>41.846725960284502</v>
      </c>
      <c r="E9" s="24"/>
      <c r="F9" s="24"/>
      <c r="G9" s="24"/>
      <c r="H9" s="25">
        <f t="shared" si="1"/>
        <v>6357.9774296466821</v>
      </c>
    </row>
    <row r="10" spans="1:8" x14ac:dyDescent="0.2">
      <c r="A10" s="26" t="s">
        <v>8</v>
      </c>
      <c r="B10" s="27">
        <v>2827.6860642972429</v>
      </c>
      <c r="C10" s="27">
        <v>1.4243549489477576</v>
      </c>
      <c r="D10" s="27">
        <v>9.4712557541234865</v>
      </c>
      <c r="E10" s="24"/>
      <c r="F10" s="24"/>
      <c r="G10" s="24"/>
      <c r="H10" s="28">
        <f t="shared" si="1"/>
        <v>2838.5816750003141</v>
      </c>
    </row>
    <row r="11" spans="1:8" x14ac:dyDescent="0.2">
      <c r="A11" s="26" t="s">
        <v>9</v>
      </c>
      <c r="B11" s="27">
        <v>435.43321300000002</v>
      </c>
      <c r="C11" s="27">
        <v>0.75779892500000001</v>
      </c>
      <c r="D11" s="27">
        <v>1.694919104</v>
      </c>
      <c r="E11" s="24"/>
      <c r="F11" s="24"/>
      <c r="G11" s="24"/>
      <c r="H11" s="28">
        <f t="shared" si="1"/>
        <v>437.88593102900001</v>
      </c>
    </row>
    <row r="12" spans="1:8" x14ac:dyDescent="0.2">
      <c r="A12" s="26" t="s">
        <v>10</v>
      </c>
      <c r="B12" s="27">
        <v>2528.0067174142987</v>
      </c>
      <c r="C12" s="29">
        <v>14.175532875907878</v>
      </c>
      <c r="D12" s="27">
        <v>26.822804022161012</v>
      </c>
      <c r="E12" s="24"/>
      <c r="F12" s="24"/>
      <c r="G12" s="24"/>
      <c r="H12" s="28">
        <f t="shared" si="1"/>
        <v>2569.0050543123675</v>
      </c>
    </row>
    <row r="13" spans="1:8" x14ac:dyDescent="0.2">
      <c r="A13" s="26" t="s">
        <v>11</v>
      </c>
      <c r="B13" s="27">
        <v>453.80981500000001</v>
      </c>
      <c r="C13" s="27">
        <v>14.2479128</v>
      </c>
      <c r="D13" s="27">
        <v>3.5284311540000002</v>
      </c>
      <c r="E13" s="24"/>
      <c r="F13" s="24"/>
      <c r="G13" s="24"/>
      <c r="H13" s="28">
        <f t="shared" si="1"/>
        <v>471.58615895399998</v>
      </c>
    </row>
    <row r="14" spans="1:8" x14ac:dyDescent="0.2">
      <c r="A14" s="26" t="s">
        <v>12</v>
      </c>
      <c r="B14" s="27">
        <v>40.541739</v>
      </c>
      <c r="C14" s="27">
        <v>4.7555424999999998E-2</v>
      </c>
      <c r="D14" s="27">
        <v>0.32931592599999998</v>
      </c>
      <c r="E14" s="24"/>
      <c r="F14" s="24"/>
      <c r="G14" s="24"/>
      <c r="H14" s="28">
        <f t="shared" si="1"/>
        <v>40.918610350999998</v>
      </c>
    </row>
    <row r="15" spans="1:8" x14ac:dyDescent="0.2">
      <c r="A15" s="22" t="s">
        <v>13</v>
      </c>
      <c r="B15" s="27">
        <f>SUM(B16:B17)</f>
        <v>0</v>
      </c>
      <c r="C15" s="27">
        <f>SUM(C16:C17)</f>
        <v>0</v>
      </c>
      <c r="D15" s="27">
        <f>SUM(D16:D17)</f>
        <v>0</v>
      </c>
      <c r="E15" s="24"/>
      <c r="F15" s="24"/>
      <c r="G15" s="24"/>
      <c r="H15" s="28">
        <f t="shared" si="1"/>
        <v>0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/>
      <c r="C17" s="31"/>
      <c r="D17" s="31"/>
      <c r="E17" s="32"/>
      <c r="F17" s="32"/>
      <c r="G17" s="32"/>
      <c r="H17" s="33">
        <f t="shared" si="1"/>
        <v>0</v>
      </c>
    </row>
    <row r="18" spans="1:8" x14ac:dyDescent="0.2">
      <c r="A18" s="17" t="s">
        <v>16</v>
      </c>
      <c r="B18" s="34">
        <f t="shared" ref="B18:G18" si="2">SUM(B19:B26)</f>
        <v>293.48435436060004</v>
      </c>
      <c r="C18" s="34">
        <f t="shared" si="2"/>
        <v>0</v>
      </c>
      <c r="D18" s="34">
        <f t="shared" si="2"/>
        <v>13.871551935999999</v>
      </c>
      <c r="E18" s="34">
        <f t="shared" si="2"/>
        <v>1.742541458E-2</v>
      </c>
      <c r="F18" s="34">
        <f t="shared" si="2"/>
        <v>1.2065282200000001E-3</v>
      </c>
      <c r="G18" s="35">
        <f t="shared" si="2"/>
        <v>1.7688184596000001</v>
      </c>
      <c r="H18" s="21">
        <f t="shared" si="1"/>
        <v>309.14335669900004</v>
      </c>
    </row>
    <row r="19" spans="1:8" x14ac:dyDescent="0.2">
      <c r="A19" s="22" t="s">
        <v>17</v>
      </c>
      <c r="B19" s="23">
        <v>279.47489100000001</v>
      </c>
      <c r="C19" s="23"/>
      <c r="D19" s="23"/>
      <c r="E19" s="36"/>
      <c r="F19" s="36"/>
      <c r="G19" s="36"/>
      <c r="H19" s="25">
        <f t="shared" si="1"/>
        <v>279.47489100000001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14.0094633606</v>
      </c>
      <c r="C22" s="27"/>
      <c r="D22" s="27"/>
      <c r="E22" s="24"/>
      <c r="F22" s="24"/>
      <c r="G22" s="24"/>
      <c r="H22" s="28">
        <f t="shared" si="1"/>
        <v>14.0094633606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1.742541458E-2</v>
      </c>
      <c r="F24" s="27">
        <v>1.2065282200000001E-3</v>
      </c>
      <c r="G24" s="27"/>
      <c r="H24" s="28">
        <f t="shared" si="1"/>
        <v>1.8631942799999999E-2</v>
      </c>
    </row>
    <row r="25" spans="1:8" x14ac:dyDescent="0.2">
      <c r="A25" s="22" t="s">
        <v>61</v>
      </c>
      <c r="B25" s="27"/>
      <c r="C25" s="27"/>
      <c r="D25" s="27">
        <v>13.871551935999999</v>
      </c>
      <c r="E25" s="27"/>
      <c r="F25" s="27"/>
      <c r="G25" s="27">
        <v>1.7688184596000001</v>
      </c>
      <c r="H25" s="28">
        <f t="shared" si="1"/>
        <v>15.6403703956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0.65459500000000004</v>
      </c>
      <c r="C27" s="34">
        <f>SUM(C28:C35)</f>
        <v>239.42929917500001</v>
      </c>
      <c r="D27" s="34">
        <f>SUM(D28:D35)</f>
        <v>64.888729372</v>
      </c>
      <c r="E27" s="43"/>
      <c r="F27" s="43"/>
      <c r="G27" s="44"/>
      <c r="H27" s="21">
        <f t="shared" si="1"/>
        <v>304.97262354700001</v>
      </c>
    </row>
    <row r="28" spans="1:8" x14ac:dyDescent="0.2">
      <c r="A28" s="22" t="s">
        <v>20</v>
      </c>
      <c r="B28" s="36"/>
      <c r="C28" s="23">
        <v>164.17225909999999</v>
      </c>
      <c r="D28" s="45"/>
      <c r="E28" s="24"/>
      <c r="F28" s="24"/>
      <c r="G28" s="24"/>
      <c r="H28" s="25">
        <f t="shared" si="1"/>
        <v>164.17225909999999</v>
      </c>
    </row>
    <row r="29" spans="1:8" x14ac:dyDescent="0.2">
      <c r="A29" s="22" t="s">
        <v>21</v>
      </c>
      <c r="B29" s="24"/>
      <c r="C29" s="27">
        <v>73.321244875000005</v>
      </c>
      <c r="D29" s="27">
        <v>16.508623667999998</v>
      </c>
      <c r="E29" s="24"/>
      <c r="F29" s="24"/>
      <c r="G29" s="24"/>
      <c r="H29" s="28">
        <f t="shared" si="1"/>
        <v>89.829868543000003</v>
      </c>
    </row>
    <row r="30" spans="1:8" x14ac:dyDescent="0.2">
      <c r="A30" s="22" t="s">
        <v>22</v>
      </c>
      <c r="B30" s="24"/>
      <c r="C30" s="27"/>
      <c r="D30" s="46"/>
      <c r="E30" s="24"/>
      <c r="F30" s="24"/>
      <c r="G30" s="24"/>
      <c r="H30" s="28">
        <f t="shared" si="1"/>
        <v>0</v>
      </c>
    </row>
    <row r="31" spans="1:8" x14ac:dyDescent="0.2">
      <c r="A31" s="22" t="s">
        <v>23</v>
      </c>
      <c r="B31" s="47"/>
      <c r="C31" s="27"/>
      <c r="D31" s="27">
        <v>47.781873386000001</v>
      </c>
      <c r="E31" s="24"/>
      <c r="F31" s="24"/>
      <c r="G31" s="24"/>
      <c r="H31" s="28">
        <f t="shared" si="1"/>
        <v>47.781873386000001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1.9357952</v>
      </c>
      <c r="D33" s="27">
        <v>0.59823231799999999</v>
      </c>
      <c r="E33" s="24"/>
      <c r="F33" s="24"/>
      <c r="G33" s="24"/>
      <c r="H33" s="28">
        <f t="shared" si="1"/>
        <v>2.5340275180000003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0.65459500000000004</v>
      </c>
      <c r="C35" s="31"/>
      <c r="D35" s="31"/>
      <c r="E35" s="32"/>
      <c r="F35" s="32"/>
      <c r="G35" s="32"/>
      <c r="H35" s="33">
        <f t="shared" si="1"/>
        <v>0.65459500000000004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2.175179</v>
      </c>
      <c r="C37" s="34">
        <f>SUM(C38:C42)</f>
        <v>243.35804507499998</v>
      </c>
      <c r="D37" s="34">
        <f>SUM(D38:D42)</f>
        <v>17.208023409999999</v>
      </c>
      <c r="E37" s="43"/>
      <c r="F37" s="43"/>
      <c r="G37" s="44"/>
      <c r="H37" s="52">
        <f t="shared" si="1"/>
        <v>262.74124748499997</v>
      </c>
    </row>
    <row r="38" spans="1:8" x14ac:dyDescent="0.2">
      <c r="A38" s="22" t="s">
        <v>25</v>
      </c>
      <c r="B38" s="23"/>
      <c r="C38" s="23">
        <v>213.849102225</v>
      </c>
      <c r="D38" s="23"/>
      <c r="E38" s="24"/>
      <c r="F38" s="24"/>
      <c r="G38" s="24"/>
      <c r="H38" s="25">
        <f t="shared" si="1"/>
        <v>213.849102225</v>
      </c>
    </row>
    <row r="39" spans="1:8" x14ac:dyDescent="0.2">
      <c r="A39" s="22" t="s">
        <v>70</v>
      </c>
      <c r="B39" s="23"/>
      <c r="C39" s="23">
        <v>1.8592</v>
      </c>
      <c r="D39" s="23">
        <v>1.32969984</v>
      </c>
      <c r="E39" s="24"/>
      <c r="F39" s="24"/>
      <c r="G39" s="24"/>
      <c r="H39" s="25">
        <f t="shared" si="1"/>
        <v>3.1888998399999999</v>
      </c>
    </row>
    <row r="40" spans="1:8" x14ac:dyDescent="0.2">
      <c r="A40" s="22" t="s">
        <v>26</v>
      </c>
      <c r="B40" s="27">
        <v>2.175179</v>
      </c>
      <c r="C40" s="27">
        <v>3.3404558</v>
      </c>
      <c r="D40" s="27">
        <v>1.5883832099999999</v>
      </c>
      <c r="E40" s="24"/>
      <c r="F40" s="24"/>
      <c r="G40" s="24"/>
      <c r="H40" s="28">
        <f t="shared" si="1"/>
        <v>7.1040180099999999</v>
      </c>
    </row>
    <row r="41" spans="1:8" x14ac:dyDescent="0.2">
      <c r="A41" s="22" t="s">
        <v>69</v>
      </c>
      <c r="B41" s="24"/>
      <c r="C41" s="27">
        <v>23.503978225000001</v>
      </c>
      <c r="D41" s="27">
        <v>14.289940359999999</v>
      </c>
      <c r="E41" s="24"/>
      <c r="F41" s="24"/>
      <c r="G41" s="24"/>
      <c r="H41" s="28">
        <f t="shared" si="1"/>
        <v>37.793918585</v>
      </c>
    </row>
    <row r="42" spans="1:8" ht="13.5" thickBot="1" x14ac:dyDescent="0.25">
      <c r="A42" s="22" t="s">
        <v>71</v>
      </c>
      <c r="B42" s="27"/>
      <c r="C42" s="27">
        <v>0.80530882500000001</v>
      </c>
      <c r="D42" s="27"/>
      <c r="E42" s="24"/>
      <c r="F42" s="24"/>
      <c r="G42" s="24"/>
      <c r="H42" s="28">
        <f t="shared" si="1"/>
        <v>0.80530882500000001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49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7021.8410844840037</v>
      </c>
      <c r="C7" s="15">
        <f t="shared" si="0"/>
        <v>549.50517615337185</v>
      </c>
      <c r="D7" s="15">
        <f t="shared" si="0"/>
        <v>173.48591507571103</v>
      </c>
      <c r="E7" s="15">
        <f t="shared" si="0"/>
        <v>8.5622239269300007</v>
      </c>
      <c r="F7" s="15">
        <f t="shared" si="0"/>
        <v>4.7995435300000003E-3</v>
      </c>
      <c r="G7" s="15">
        <f t="shared" si="0"/>
        <v>2.0241274788000001</v>
      </c>
      <c r="H7" s="16">
        <f>SUM(B7:G7)</f>
        <v>7755.4233266623469</v>
      </c>
    </row>
    <row r="8" spans="1:8" x14ac:dyDescent="0.2">
      <c r="A8" s="17" t="s">
        <v>6</v>
      </c>
      <c r="B8" s="18">
        <f>SUM(B9,B15)</f>
        <v>6731.8833848882032</v>
      </c>
      <c r="C8" s="18">
        <f>SUM(C9,C15)</f>
        <v>28.550396178371798</v>
      </c>
      <c r="D8" s="18">
        <f>SUM(D9,D15)</f>
        <v>50.725015033711017</v>
      </c>
      <c r="E8" s="19"/>
      <c r="F8" s="19"/>
      <c r="G8" s="20"/>
      <c r="H8" s="21">
        <f t="shared" ref="H8:H43" si="1">SUM(B8:G8)</f>
        <v>6811.1587961002861</v>
      </c>
    </row>
    <row r="9" spans="1:8" x14ac:dyDescent="0.2">
      <c r="A9" s="22" t="s">
        <v>7</v>
      </c>
      <c r="B9" s="23">
        <f>SUM(B10:B14)</f>
        <v>6731.8833848882032</v>
      </c>
      <c r="C9" s="23">
        <f>SUM(C10:C14)</f>
        <v>28.550396178371798</v>
      </c>
      <c r="D9" s="23">
        <f>SUM(D10:D14)</f>
        <v>50.725015033711017</v>
      </c>
      <c r="E9" s="24"/>
      <c r="F9" s="24"/>
      <c r="G9" s="24"/>
      <c r="H9" s="25">
        <f t="shared" si="1"/>
        <v>6811.1587961002861</v>
      </c>
    </row>
    <row r="10" spans="1:8" x14ac:dyDescent="0.2">
      <c r="A10" s="26" t="s">
        <v>8</v>
      </c>
      <c r="B10" s="27">
        <v>3015.5092007961916</v>
      </c>
      <c r="C10" s="27">
        <v>1.4911571894317484</v>
      </c>
      <c r="D10" s="27">
        <v>11.263000245248184</v>
      </c>
      <c r="E10" s="24"/>
      <c r="F10" s="24"/>
      <c r="G10" s="24"/>
      <c r="H10" s="28">
        <f t="shared" si="1"/>
        <v>3028.2633582308717</v>
      </c>
    </row>
    <row r="11" spans="1:8" x14ac:dyDescent="0.2">
      <c r="A11" s="26" t="s">
        <v>9</v>
      </c>
      <c r="B11" s="27">
        <v>365.983948</v>
      </c>
      <c r="C11" s="27">
        <v>0.70477332500000001</v>
      </c>
      <c r="D11" s="27">
        <v>1.601524116</v>
      </c>
      <c r="E11" s="24"/>
      <c r="F11" s="24"/>
      <c r="G11" s="24"/>
      <c r="H11" s="28">
        <f t="shared" si="1"/>
        <v>368.29024544100002</v>
      </c>
    </row>
    <row r="12" spans="1:8" x14ac:dyDescent="0.2">
      <c r="A12" s="26" t="s">
        <v>10</v>
      </c>
      <c r="B12" s="27">
        <v>2863.5473060920117</v>
      </c>
      <c r="C12" s="29">
        <v>14.631070813940047</v>
      </c>
      <c r="D12" s="27">
        <v>34.337592484462832</v>
      </c>
      <c r="E12" s="24"/>
      <c r="F12" s="24"/>
      <c r="G12" s="24"/>
      <c r="H12" s="28">
        <f t="shared" si="1"/>
        <v>2912.5159693904143</v>
      </c>
    </row>
    <row r="13" spans="1:8" x14ac:dyDescent="0.2">
      <c r="A13" s="26" t="s">
        <v>11</v>
      </c>
      <c r="B13" s="27">
        <v>442.26582400000001</v>
      </c>
      <c r="C13" s="27">
        <v>11.6710175</v>
      </c>
      <c r="D13" s="27">
        <v>3.1597634339999998</v>
      </c>
      <c r="E13" s="24"/>
      <c r="F13" s="24"/>
      <c r="G13" s="24"/>
      <c r="H13" s="28">
        <f t="shared" si="1"/>
        <v>457.09660493400003</v>
      </c>
    </row>
    <row r="14" spans="1:8" x14ac:dyDescent="0.2">
      <c r="A14" s="26" t="s">
        <v>12</v>
      </c>
      <c r="B14" s="27">
        <v>44.577106000000001</v>
      </c>
      <c r="C14" s="27">
        <v>5.2377350000000003E-2</v>
      </c>
      <c r="D14" s="27">
        <v>0.363134754</v>
      </c>
      <c r="E14" s="24"/>
      <c r="F14" s="24"/>
      <c r="G14" s="24"/>
      <c r="H14" s="28">
        <f t="shared" si="1"/>
        <v>44.992618104000002</v>
      </c>
    </row>
    <row r="15" spans="1:8" x14ac:dyDescent="0.2">
      <c r="A15" s="22" t="s">
        <v>13</v>
      </c>
      <c r="B15" s="27">
        <f>SUM(B16:B17)</f>
        <v>0</v>
      </c>
      <c r="C15" s="27">
        <f>SUM(C16:C17)</f>
        <v>0</v>
      </c>
      <c r="D15" s="27">
        <f>SUM(D16:D17)</f>
        <v>0</v>
      </c>
      <c r="E15" s="24"/>
      <c r="F15" s="24"/>
      <c r="G15" s="24"/>
      <c r="H15" s="28">
        <f t="shared" si="1"/>
        <v>0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/>
      <c r="C17" s="31"/>
      <c r="D17" s="31"/>
      <c r="E17" s="32"/>
      <c r="F17" s="32"/>
      <c r="G17" s="32"/>
      <c r="H17" s="33">
        <f t="shared" si="1"/>
        <v>0</v>
      </c>
    </row>
    <row r="18" spans="1:8" x14ac:dyDescent="0.2">
      <c r="A18" s="17" t="s">
        <v>16</v>
      </c>
      <c r="B18" s="34">
        <f t="shared" ref="B18:G18" si="2">SUM(B19:B26)</f>
        <v>286.46100059579999</v>
      </c>
      <c r="C18" s="34">
        <f t="shared" si="2"/>
        <v>0</v>
      </c>
      <c r="D18" s="34">
        <f t="shared" si="2"/>
        <v>14.451138394000001</v>
      </c>
      <c r="E18" s="34">
        <f t="shared" si="2"/>
        <v>8.5622239269300007</v>
      </c>
      <c r="F18" s="34">
        <f t="shared" si="2"/>
        <v>4.7995435300000003E-3</v>
      </c>
      <c r="G18" s="35">
        <f t="shared" si="2"/>
        <v>2.0241274788000001</v>
      </c>
      <c r="H18" s="21">
        <f t="shared" si="1"/>
        <v>311.50328993905998</v>
      </c>
    </row>
    <row r="19" spans="1:8" x14ac:dyDescent="0.2">
      <c r="A19" s="22" t="s">
        <v>17</v>
      </c>
      <c r="B19" s="23">
        <v>270.42703299999999</v>
      </c>
      <c r="C19" s="23"/>
      <c r="D19" s="23"/>
      <c r="E19" s="36"/>
      <c r="F19" s="36"/>
      <c r="G19" s="36"/>
      <c r="H19" s="25">
        <f t="shared" si="1"/>
        <v>270.42703299999999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16.0339675958</v>
      </c>
      <c r="C22" s="27"/>
      <c r="D22" s="27"/>
      <c r="E22" s="24"/>
      <c r="F22" s="24"/>
      <c r="G22" s="24"/>
      <c r="H22" s="28">
        <f t="shared" si="1"/>
        <v>16.0339675958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8.5622239269300007</v>
      </c>
      <c r="F24" s="27">
        <v>4.7995435300000003E-3</v>
      </c>
      <c r="G24" s="27"/>
      <c r="H24" s="28">
        <f t="shared" si="1"/>
        <v>8.5670234704600006</v>
      </c>
    </row>
    <row r="25" spans="1:8" x14ac:dyDescent="0.2">
      <c r="A25" s="22" t="s">
        <v>61</v>
      </c>
      <c r="B25" s="27"/>
      <c r="C25" s="27"/>
      <c r="D25" s="27">
        <v>14.451138394000001</v>
      </c>
      <c r="E25" s="27"/>
      <c r="F25" s="27"/>
      <c r="G25" s="27">
        <v>2.0241274788000001</v>
      </c>
      <c r="H25" s="28">
        <f t="shared" si="1"/>
        <v>16.475265872800001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2.1420849999999998</v>
      </c>
      <c r="C27" s="34">
        <f>SUM(C28:C35)</f>
        <v>262.40935977499998</v>
      </c>
      <c r="D27" s="34">
        <f>SUM(D28:D35)</f>
        <v>90.753854826000008</v>
      </c>
      <c r="E27" s="43"/>
      <c r="F27" s="43"/>
      <c r="G27" s="44"/>
      <c r="H27" s="21">
        <f t="shared" si="1"/>
        <v>355.305299601</v>
      </c>
    </row>
    <row r="28" spans="1:8" x14ac:dyDescent="0.2">
      <c r="A28" s="22" t="s">
        <v>20</v>
      </c>
      <c r="B28" s="36"/>
      <c r="C28" s="23">
        <v>183.834055425</v>
      </c>
      <c r="D28" s="45"/>
      <c r="E28" s="24"/>
      <c r="F28" s="24"/>
      <c r="G28" s="24"/>
      <c r="H28" s="25">
        <f t="shared" si="1"/>
        <v>183.834055425</v>
      </c>
    </row>
    <row r="29" spans="1:8" x14ac:dyDescent="0.2">
      <c r="A29" s="22" t="s">
        <v>21</v>
      </c>
      <c r="B29" s="24"/>
      <c r="C29" s="27">
        <v>75.922087325000007</v>
      </c>
      <c r="D29" s="27">
        <v>17.265318678</v>
      </c>
      <c r="E29" s="24"/>
      <c r="F29" s="24"/>
      <c r="G29" s="24"/>
      <c r="H29" s="28">
        <f t="shared" si="1"/>
        <v>93.187406003000007</v>
      </c>
    </row>
    <row r="30" spans="1:8" x14ac:dyDescent="0.2">
      <c r="A30" s="22" t="s">
        <v>22</v>
      </c>
      <c r="B30" s="24"/>
      <c r="C30" s="27">
        <v>9.9256949999999997E-2</v>
      </c>
      <c r="D30" s="46"/>
      <c r="E30" s="24"/>
      <c r="F30" s="24"/>
      <c r="G30" s="24"/>
      <c r="H30" s="28">
        <f t="shared" si="1"/>
        <v>9.9256949999999997E-2</v>
      </c>
    </row>
    <row r="31" spans="1:8" x14ac:dyDescent="0.2">
      <c r="A31" s="22" t="s">
        <v>23</v>
      </c>
      <c r="B31" s="47"/>
      <c r="C31" s="27"/>
      <c r="D31" s="27">
        <v>72.699267950000007</v>
      </c>
      <c r="E31" s="24"/>
      <c r="F31" s="24"/>
      <c r="G31" s="24"/>
      <c r="H31" s="28">
        <f t="shared" si="1"/>
        <v>72.699267950000007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2.553960075</v>
      </c>
      <c r="D33" s="27">
        <v>0.78926819800000003</v>
      </c>
      <c r="E33" s="24"/>
      <c r="F33" s="24"/>
      <c r="G33" s="24"/>
      <c r="H33" s="28">
        <f t="shared" si="1"/>
        <v>3.3432282730000003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2.1420849999999998</v>
      </c>
      <c r="C35" s="31"/>
      <c r="D35" s="31"/>
      <c r="E35" s="32"/>
      <c r="F35" s="32"/>
      <c r="G35" s="32"/>
      <c r="H35" s="33">
        <f t="shared" si="1"/>
        <v>2.1420849999999998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1.354614</v>
      </c>
      <c r="C37" s="34">
        <f>SUM(C38:C42)</f>
        <v>258.54542020000002</v>
      </c>
      <c r="D37" s="34">
        <f>SUM(D38:D42)</f>
        <v>17.555906822000001</v>
      </c>
      <c r="E37" s="43"/>
      <c r="F37" s="43"/>
      <c r="G37" s="44"/>
      <c r="H37" s="52">
        <f t="shared" si="1"/>
        <v>277.45594102200005</v>
      </c>
    </row>
    <row r="38" spans="1:8" x14ac:dyDescent="0.2">
      <c r="A38" s="22" t="s">
        <v>25</v>
      </c>
      <c r="B38" s="23"/>
      <c r="C38" s="23">
        <v>229.318201125</v>
      </c>
      <c r="D38" s="23"/>
      <c r="E38" s="24"/>
      <c r="F38" s="24"/>
      <c r="G38" s="24"/>
      <c r="H38" s="25">
        <f t="shared" si="1"/>
        <v>229.318201125</v>
      </c>
    </row>
    <row r="39" spans="1:8" x14ac:dyDescent="0.2">
      <c r="A39" s="22" t="s">
        <v>70</v>
      </c>
      <c r="B39" s="23"/>
      <c r="C39" s="23">
        <v>1.9428639999999999</v>
      </c>
      <c r="D39" s="23">
        <v>1.389536452</v>
      </c>
      <c r="E39" s="24"/>
      <c r="F39" s="24"/>
      <c r="G39" s="24"/>
      <c r="H39" s="25">
        <f t="shared" si="1"/>
        <v>3.3324004519999999</v>
      </c>
    </row>
    <row r="40" spans="1:8" x14ac:dyDescent="0.2">
      <c r="A40" s="22" t="s">
        <v>26</v>
      </c>
      <c r="B40" s="27">
        <v>1.354614</v>
      </c>
      <c r="C40" s="27">
        <v>3.2513624249999999</v>
      </c>
      <c r="D40" s="27">
        <v>1.7307854899999999</v>
      </c>
      <c r="E40" s="24"/>
      <c r="F40" s="24"/>
      <c r="G40" s="24"/>
      <c r="H40" s="28">
        <f t="shared" si="1"/>
        <v>6.3367619149999994</v>
      </c>
    </row>
    <row r="41" spans="1:8" x14ac:dyDescent="0.2">
      <c r="A41" s="22" t="s">
        <v>69</v>
      </c>
      <c r="B41" s="24"/>
      <c r="C41" s="27">
        <v>23.361419874999999</v>
      </c>
      <c r="D41" s="27">
        <v>14.43558488</v>
      </c>
      <c r="E41" s="24"/>
      <c r="F41" s="24"/>
      <c r="G41" s="24"/>
      <c r="H41" s="28">
        <f t="shared" si="1"/>
        <v>37.797004755000003</v>
      </c>
    </row>
    <row r="42" spans="1:8" ht="13.5" thickBot="1" x14ac:dyDescent="0.25">
      <c r="A42" s="22" t="s">
        <v>71</v>
      </c>
      <c r="B42" s="27"/>
      <c r="C42" s="27">
        <v>0.67157277500000001</v>
      </c>
      <c r="D42" s="27"/>
      <c r="E42" s="24"/>
      <c r="F42" s="24"/>
      <c r="G42" s="24"/>
      <c r="H42" s="28">
        <f t="shared" si="1"/>
        <v>0.67157277500000001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48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6907.0741326166062</v>
      </c>
      <c r="C7" s="15">
        <f t="shared" si="0"/>
        <v>500.0137512036988</v>
      </c>
      <c r="D7" s="15">
        <f t="shared" si="0"/>
        <v>160.54211422987774</v>
      </c>
      <c r="E7" s="15">
        <f t="shared" si="0"/>
        <v>17.84620021333</v>
      </c>
      <c r="F7" s="15">
        <f t="shared" si="0"/>
        <v>5.0193500299999996E-3</v>
      </c>
      <c r="G7" s="15">
        <f t="shared" si="0"/>
        <v>2.8429615259999999</v>
      </c>
      <c r="H7" s="16">
        <f>SUM(B7:G7)</f>
        <v>7588.324179139543</v>
      </c>
    </row>
    <row r="8" spans="1:8" x14ac:dyDescent="0.2">
      <c r="A8" s="17" t="s">
        <v>6</v>
      </c>
      <c r="B8" s="18">
        <f>SUM(B9,B15)</f>
        <v>6589.0822644386071</v>
      </c>
      <c r="C8" s="18">
        <f>SUM(C9,C15)</f>
        <v>30.255061153698744</v>
      </c>
      <c r="D8" s="18">
        <f>SUM(D9,D15)</f>
        <v>59.887052655877731</v>
      </c>
      <c r="E8" s="19"/>
      <c r="F8" s="19"/>
      <c r="G8" s="20"/>
      <c r="H8" s="21">
        <f t="shared" ref="H8:H43" si="1">SUM(B8:G8)</f>
        <v>6679.2243782481837</v>
      </c>
    </row>
    <row r="9" spans="1:8" x14ac:dyDescent="0.2">
      <c r="A9" s="22" t="s">
        <v>7</v>
      </c>
      <c r="B9" s="23">
        <f>SUM(B10:B14)</f>
        <v>6589.0822644386071</v>
      </c>
      <c r="C9" s="23">
        <f>SUM(C10:C14)</f>
        <v>30.255061153698744</v>
      </c>
      <c r="D9" s="23">
        <f>SUM(D10:D14)</f>
        <v>59.887052655877731</v>
      </c>
      <c r="E9" s="24"/>
      <c r="F9" s="24"/>
      <c r="G9" s="24"/>
      <c r="H9" s="25">
        <f t="shared" si="1"/>
        <v>6679.2243782481837</v>
      </c>
    </row>
    <row r="10" spans="1:8" x14ac:dyDescent="0.2">
      <c r="A10" s="26" t="s">
        <v>8</v>
      </c>
      <c r="B10" s="27">
        <v>3149.2654587662328</v>
      </c>
      <c r="C10" s="27">
        <v>1.530736023628654</v>
      </c>
      <c r="D10" s="27">
        <v>15.384939546562297</v>
      </c>
      <c r="E10" s="24"/>
      <c r="F10" s="24"/>
      <c r="G10" s="24"/>
      <c r="H10" s="28">
        <f t="shared" si="1"/>
        <v>3166.1811343364238</v>
      </c>
    </row>
    <row r="11" spans="1:8" x14ac:dyDescent="0.2">
      <c r="A11" s="26" t="s">
        <v>9</v>
      </c>
      <c r="B11" s="27">
        <v>360.07410800000002</v>
      </c>
      <c r="C11" s="27">
        <v>3.6131934750000001</v>
      </c>
      <c r="D11" s="27">
        <v>6.2363482140000004</v>
      </c>
      <c r="E11" s="24"/>
      <c r="F11" s="24"/>
      <c r="G11" s="24"/>
      <c r="H11" s="28">
        <f t="shared" si="1"/>
        <v>369.923649689</v>
      </c>
    </row>
    <row r="12" spans="1:8" x14ac:dyDescent="0.2">
      <c r="A12" s="26" t="s">
        <v>10</v>
      </c>
      <c r="B12" s="27">
        <v>2592.6256246723738</v>
      </c>
      <c r="C12" s="29">
        <v>13.390161730070091</v>
      </c>
      <c r="D12" s="27">
        <v>34.719668301315437</v>
      </c>
      <c r="E12" s="24"/>
      <c r="F12" s="24"/>
      <c r="G12" s="24"/>
      <c r="H12" s="28">
        <f t="shared" si="1"/>
        <v>2640.7354547037594</v>
      </c>
    </row>
    <row r="13" spans="1:8" x14ac:dyDescent="0.2">
      <c r="A13" s="26" t="s">
        <v>11</v>
      </c>
      <c r="B13" s="27">
        <v>437.28863000000001</v>
      </c>
      <c r="C13" s="27">
        <v>11.66048275</v>
      </c>
      <c r="D13" s="27">
        <v>3.1406115699999999</v>
      </c>
      <c r="E13" s="24"/>
      <c r="F13" s="24"/>
      <c r="G13" s="24"/>
      <c r="H13" s="28">
        <f t="shared" si="1"/>
        <v>452.08972432000002</v>
      </c>
    </row>
    <row r="14" spans="1:8" x14ac:dyDescent="0.2">
      <c r="A14" s="26" t="s">
        <v>12</v>
      </c>
      <c r="B14" s="27">
        <v>49.828443</v>
      </c>
      <c r="C14" s="27">
        <v>6.0487174999999997E-2</v>
      </c>
      <c r="D14" s="27">
        <v>0.40548502400000003</v>
      </c>
      <c r="E14" s="24"/>
      <c r="F14" s="24"/>
      <c r="G14" s="24"/>
      <c r="H14" s="28">
        <f t="shared" si="1"/>
        <v>50.294415198999999</v>
      </c>
    </row>
    <row r="15" spans="1:8" x14ac:dyDescent="0.2">
      <c r="A15" s="22" t="s">
        <v>13</v>
      </c>
      <c r="B15" s="27">
        <f>SUM(B16:B17)</f>
        <v>0</v>
      </c>
      <c r="C15" s="27">
        <f>SUM(C16:C17)</f>
        <v>0</v>
      </c>
      <c r="D15" s="27">
        <f>SUM(D16:D17)</f>
        <v>0</v>
      </c>
      <c r="E15" s="24"/>
      <c r="F15" s="24"/>
      <c r="G15" s="24"/>
      <c r="H15" s="28">
        <f t="shared" si="1"/>
        <v>0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/>
      <c r="C17" s="31"/>
      <c r="D17" s="31"/>
      <c r="E17" s="32"/>
      <c r="F17" s="32"/>
      <c r="G17" s="32"/>
      <c r="H17" s="33">
        <f t="shared" si="1"/>
        <v>0</v>
      </c>
    </row>
    <row r="18" spans="1:8" x14ac:dyDescent="0.2">
      <c r="A18" s="17" t="s">
        <v>16</v>
      </c>
      <c r="B18" s="34">
        <f t="shared" ref="B18:G18" si="2">SUM(B19:B26)</f>
        <v>315.38712117800003</v>
      </c>
      <c r="C18" s="34">
        <f t="shared" si="2"/>
        <v>0</v>
      </c>
      <c r="D18" s="34">
        <f t="shared" si="2"/>
        <v>14.852271426</v>
      </c>
      <c r="E18" s="34">
        <f t="shared" si="2"/>
        <v>17.84620021333</v>
      </c>
      <c r="F18" s="34">
        <f t="shared" si="2"/>
        <v>5.0193500299999996E-3</v>
      </c>
      <c r="G18" s="35">
        <f t="shared" si="2"/>
        <v>2.8429615259999999</v>
      </c>
      <c r="H18" s="21">
        <f t="shared" si="1"/>
        <v>350.93357369336007</v>
      </c>
    </row>
    <row r="19" spans="1:8" x14ac:dyDescent="0.2">
      <c r="A19" s="22" t="s">
        <v>17</v>
      </c>
      <c r="B19" s="23">
        <v>298.87132300000002</v>
      </c>
      <c r="C19" s="23"/>
      <c r="D19" s="23"/>
      <c r="E19" s="36"/>
      <c r="F19" s="36"/>
      <c r="G19" s="36"/>
      <c r="H19" s="25">
        <f t="shared" si="1"/>
        <v>298.87132300000002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16.515798178000001</v>
      </c>
      <c r="C22" s="27"/>
      <c r="D22" s="27"/>
      <c r="E22" s="24"/>
      <c r="F22" s="24"/>
      <c r="G22" s="24"/>
      <c r="H22" s="28">
        <f t="shared" si="1"/>
        <v>16.515798178000001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17.84620021333</v>
      </c>
      <c r="F24" s="27">
        <v>5.0193500299999996E-3</v>
      </c>
      <c r="G24" s="27"/>
      <c r="H24" s="28">
        <f t="shared" si="1"/>
        <v>17.851219563360001</v>
      </c>
    </row>
    <row r="25" spans="1:8" x14ac:dyDescent="0.2">
      <c r="A25" s="22" t="s">
        <v>61</v>
      </c>
      <c r="B25" s="27"/>
      <c r="C25" s="27"/>
      <c r="D25" s="27">
        <v>14.852271426</v>
      </c>
      <c r="E25" s="27"/>
      <c r="F25" s="27"/>
      <c r="G25" s="27">
        <v>2.8429615259999999</v>
      </c>
      <c r="H25" s="28">
        <f t="shared" si="1"/>
        <v>17.695232951999998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1.3995759999999999</v>
      </c>
      <c r="C27" s="34">
        <f>SUM(C28:C35)</f>
        <v>207.11514237500003</v>
      </c>
      <c r="D27" s="34">
        <f>SUM(D28:D35)</f>
        <v>67.125435124000006</v>
      </c>
      <c r="E27" s="43"/>
      <c r="F27" s="43"/>
      <c r="G27" s="44"/>
      <c r="H27" s="21">
        <f t="shared" si="1"/>
        <v>275.64015349900001</v>
      </c>
    </row>
    <row r="28" spans="1:8" x14ac:dyDescent="0.2">
      <c r="A28" s="22" t="s">
        <v>20</v>
      </c>
      <c r="B28" s="36"/>
      <c r="C28" s="23">
        <v>140.299062725</v>
      </c>
      <c r="D28" s="45"/>
      <c r="E28" s="24"/>
      <c r="F28" s="24"/>
      <c r="G28" s="24"/>
      <c r="H28" s="25">
        <f t="shared" si="1"/>
        <v>140.299062725</v>
      </c>
    </row>
    <row r="29" spans="1:8" x14ac:dyDescent="0.2">
      <c r="A29" s="22" t="s">
        <v>21</v>
      </c>
      <c r="B29" s="24"/>
      <c r="C29" s="27">
        <v>64.303637475000002</v>
      </c>
      <c r="D29" s="27">
        <v>13.422345544000001</v>
      </c>
      <c r="E29" s="24"/>
      <c r="F29" s="24"/>
      <c r="G29" s="24"/>
      <c r="H29" s="28">
        <f t="shared" si="1"/>
        <v>77.725983018999997</v>
      </c>
    </row>
    <row r="30" spans="1:8" x14ac:dyDescent="0.2">
      <c r="A30" s="22" t="s">
        <v>22</v>
      </c>
      <c r="B30" s="24"/>
      <c r="C30" s="27">
        <v>7.4442725000000001E-2</v>
      </c>
      <c r="D30" s="46"/>
      <c r="E30" s="24"/>
      <c r="F30" s="24"/>
      <c r="G30" s="24"/>
      <c r="H30" s="28">
        <f t="shared" si="1"/>
        <v>7.4442725000000001E-2</v>
      </c>
    </row>
    <row r="31" spans="1:8" x14ac:dyDescent="0.2">
      <c r="A31" s="22" t="s">
        <v>23</v>
      </c>
      <c r="B31" s="47"/>
      <c r="C31" s="27"/>
      <c r="D31" s="27">
        <v>52.949657371999997</v>
      </c>
      <c r="E31" s="24"/>
      <c r="F31" s="24"/>
      <c r="G31" s="24"/>
      <c r="H31" s="28">
        <f t="shared" si="1"/>
        <v>52.949657371999997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2.43799945</v>
      </c>
      <c r="D33" s="27">
        <v>0.75343220799999999</v>
      </c>
      <c r="E33" s="24"/>
      <c r="F33" s="24"/>
      <c r="G33" s="24"/>
      <c r="H33" s="28">
        <f t="shared" si="1"/>
        <v>3.1914316579999999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1.3995759999999999</v>
      </c>
      <c r="C35" s="31"/>
      <c r="D35" s="31"/>
      <c r="E35" s="32"/>
      <c r="F35" s="32"/>
      <c r="G35" s="32"/>
      <c r="H35" s="33">
        <f t="shared" si="1"/>
        <v>1.3995759999999999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1.205171</v>
      </c>
      <c r="C37" s="34">
        <f>SUM(C38:C42)</f>
        <v>262.64354767500004</v>
      </c>
      <c r="D37" s="34">
        <f>SUM(D38:D42)</f>
        <v>18.677355024000001</v>
      </c>
      <c r="E37" s="43"/>
      <c r="F37" s="43"/>
      <c r="G37" s="44"/>
      <c r="H37" s="52">
        <f t="shared" si="1"/>
        <v>282.52607369900005</v>
      </c>
    </row>
    <row r="38" spans="1:8" x14ac:dyDescent="0.2">
      <c r="A38" s="22" t="s">
        <v>25</v>
      </c>
      <c r="B38" s="23"/>
      <c r="C38" s="23">
        <v>233.98922145</v>
      </c>
      <c r="D38" s="23"/>
      <c r="E38" s="24"/>
      <c r="F38" s="24"/>
      <c r="G38" s="24"/>
      <c r="H38" s="25">
        <f t="shared" si="1"/>
        <v>233.98922145</v>
      </c>
    </row>
    <row r="39" spans="1:8" x14ac:dyDescent="0.2">
      <c r="A39" s="22" t="s">
        <v>70</v>
      </c>
      <c r="B39" s="23"/>
      <c r="C39" s="23">
        <v>2.1205570499999999</v>
      </c>
      <c r="D39" s="23">
        <v>1.5166224260000001</v>
      </c>
      <c r="E39" s="24"/>
      <c r="F39" s="24"/>
      <c r="G39" s="24"/>
      <c r="H39" s="25">
        <f t="shared" si="1"/>
        <v>3.637179476</v>
      </c>
    </row>
    <row r="40" spans="1:8" x14ac:dyDescent="0.2">
      <c r="A40" s="22" t="s">
        <v>26</v>
      </c>
      <c r="B40" s="27">
        <v>1.205171</v>
      </c>
      <c r="C40" s="27">
        <v>2.85752425</v>
      </c>
      <c r="D40" s="27">
        <v>1.5193562780000001</v>
      </c>
      <c r="E40" s="24"/>
      <c r="F40" s="24"/>
      <c r="G40" s="24"/>
      <c r="H40" s="28">
        <f t="shared" si="1"/>
        <v>5.582051528</v>
      </c>
    </row>
    <row r="41" spans="1:8" x14ac:dyDescent="0.2">
      <c r="A41" s="22" t="s">
        <v>69</v>
      </c>
      <c r="B41" s="24"/>
      <c r="C41" s="27">
        <v>23.17725755</v>
      </c>
      <c r="D41" s="27">
        <v>15.641376320000001</v>
      </c>
      <c r="E41" s="24"/>
      <c r="F41" s="24"/>
      <c r="G41" s="24"/>
      <c r="H41" s="28">
        <f t="shared" si="1"/>
        <v>38.818633869999999</v>
      </c>
    </row>
    <row r="42" spans="1:8" ht="13.5" thickBot="1" x14ac:dyDescent="0.25">
      <c r="A42" s="22" t="s">
        <v>71</v>
      </c>
      <c r="B42" s="27"/>
      <c r="C42" s="27">
        <v>0.49898737500000001</v>
      </c>
      <c r="D42" s="27"/>
      <c r="E42" s="24"/>
      <c r="F42" s="24"/>
      <c r="G42" s="24"/>
      <c r="H42" s="28">
        <f t="shared" si="1"/>
        <v>0.49898737500000001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H43"/>
  <sheetViews>
    <sheetView workbookViewId="0"/>
  </sheetViews>
  <sheetFormatPr baseColWidth="10" defaultRowHeight="12.75" x14ac:dyDescent="0.2"/>
  <cols>
    <col min="1" max="1" width="41.7109375" customWidth="1"/>
  </cols>
  <sheetData>
    <row r="1" spans="1:8" ht="17.25" x14ac:dyDescent="0.3">
      <c r="A1" s="1" t="s">
        <v>27</v>
      </c>
      <c r="B1" s="2"/>
      <c r="C1" s="2"/>
      <c r="D1" s="2"/>
      <c r="E1" s="2"/>
      <c r="F1" s="3"/>
      <c r="G1" s="3"/>
      <c r="H1" s="4" t="s">
        <v>88</v>
      </c>
    </row>
    <row r="2" spans="1:8" ht="15.75" x14ac:dyDescent="0.25">
      <c r="A2" s="5"/>
      <c r="B2" s="3"/>
      <c r="C2" s="3"/>
      <c r="D2" s="3"/>
      <c r="E2" s="3"/>
      <c r="F2" s="3"/>
      <c r="G2" s="3"/>
      <c r="H2" s="6" t="s">
        <v>47</v>
      </c>
    </row>
    <row r="3" spans="1:8" ht="15.75" x14ac:dyDescent="0.25">
      <c r="A3" s="2"/>
      <c r="B3" s="3"/>
      <c r="C3" s="3"/>
      <c r="D3" s="3"/>
      <c r="E3" s="3"/>
      <c r="F3" s="3"/>
      <c r="G3" s="3"/>
      <c r="H3" s="7"/>
    </row>
    <row r="4" spans="1:8" ht="16.5" thickBot="1" x14ac:dyDescent="0.3">
      <c r="A4" s="8"/>
      <c r="B4" s="3"/>
      <c r="C4" s="3"/>
      <c r="D4" s="3"/>
      <c r="E4" s="3"/>
      <c r="F4" s="3"/>
      <c r="G4" s="3"/>
      <c r="H4" s="9"/>
    </row>
    <row r="5" spans="1:8" x14ac:dyDescent="0.2">
      <c r="A5" s="10" t="s">
        <v>0</v>
      </c>
      <c r="B5" s="11" t="s">
        <v>76</v>
      </c>
      <c r="C5" s="11" t="s">
        <v>77</v>
      </c>
      <c r="D5" s="11" t="s">
        <v>78</v>
      </c>
      <c r="E5" s="11" t="s">
        <v>1</v>
      </c>
      <c r="F5" s="11" t="s">
        <v>2</v>
      </c>
      <c r="G5" s="11" t="s">
        <v>79</v>
      </c>
      <c r="H5" s="12" t="s">
        <v>3</v>
      </c>
    </row>
    <row r="6" spans="1:8" ht="13.5" thickBot="1" x14ac:dyDescent="0.25">
      <c r="A6" s="13" t="s">
        <v>4</v>
      </c>
      <c r="B6" s="80" t="s">
        <v>80</v>
      </c>
      <c r="C6" s="80"/>
      <c r="D6" s="80"/>
      <c r="E6" s="80"/>
      <c r="F6" s="80"/>
      <c r="G6" s="80"/>
      <c r="H6" s="81"/>
    </row>
    <row r="7" spans="1:8" ht="14.25" thickTop="1" thickBot="1" x14ac:dyDescent="0.25">
      <c r="A7" s="14" t="s">
        <v>5</v>
      </c>
      <c r="B7" s="15">
        <f t="shared" ref="B7:G7" si="0">SUM(B8,B18,B27,B36,B37,B43)</f>
        <v>7416.304799878485</v>
      </c>
      <c r="C7" s="15">
        <f t="shared" si="0"/>
        <v>510.49270669176371</v>
      </c>
      <c r="D7" s="15">
        <f t="shared" si="0"/>
        <v>174.16161129622509</v>
      </c>
      <c r="E7" s="15">
        <f t="shared" si="0"/>
        <v>41.964592732860005</v>
      </c>
      <c r="F7" s="15">
        <f t="shared" si="0"/>
        <v>4.7975775299999995E-3</v>
      </c>
      <c r="G7" s="15">
        <f t="shared" si="0"/>
        <v>2.9742799727999998</v>
      </c>
      <c r="H7" s="16">
        <f>SUM(B7:G7)</f>
        <v>8145.9027881496631</v>
      </c>
    </row>
    <row r="8" spans="1:8" x14ac:dyDescent="0.2">
      <c r="A8" s="17" t="s">
        <v>6</v>
      </c>
      <c r="B8" s="18">
        <f>SUM(B9,B15)</f>
        <v>7086.1005733932852</v>
      </c>
      <c r="C8" s="18">
        <f>SUM(C9,C15)</f>
        <v>27.154166391763699</v>
      </c>
      <c r="D8" s="18">
        <f>SUM(D9,D15)</f>
        <v>63.745824644225117</v>
      </c>
      <c r="E8" s="19"/>
      <c r="F8" s="19"/>
      <c r="G8" s="20"/>
      <c r="H8" s="21">
        <f t="shared" ref="H8:H43" si="1">SUM(B8:G8)</f>
        <v>7177.0005644292733</v>
      </c>
    </row>
    <row r="9" spans="1:8" x14ac:dyDescent="0.2">
      <c r="A9" s="22" t="s">
        <v>7</v>
      </c>
      <c r="B9" s="23">
        <f>SUM(B10:B14)</f>
        <v>7086.1005733932852</v>
      </c>
      <c r="C9" s="23">
        <f>SUM(C10:C14)</f>
        <v>27.154166391763699</v>
      </c>
      <c r="D9" s="23">
        <f>SUM(D10:D14)</f>
        <v>63.745824644225117</v>
      </c>
      <c r="E9" s="24"/>
      <c r="F9" s="24"/>
      <c r="G9" s="24"/>
      <c r="H9" s="25">
        <f t="shared" si="1"/>
        <v>7177.0005644292733</v>
      </c>
    </row>
    <row r="10" spans="1:8" x14ac:dyDescent="0.2">
      <c r="A10" s="26" t="s">
        <v>8</v>
      </c>
      <c r="B10" s="27">
        <v>3471.2337192601635</v>
      </c>
      <c r="C10" s="27">
        <v>1.2536460948607935</v>
      </c>
      <c r="D10" s="27">
        <v>18.412239391805429</v>
      </c>
      <c r="E10" s="24"/>
      <c r="F10" s="24"/>
      <c r="G10" s="24"/>
      <c r="H10" s="28">
        <f t="shared" si="1"/>
        <v>3490.8996047468299</v>
      </c>
    </row>
    <row r="11" spans="1:8" x14ac:dyDescent="0.2">
      <c r="A11" s="26" t="s">
        <v>9</v>
      </c>
      <c r="B11" s="27">
        <v>356.74102399999998</v>
      </c>
      <c r="C11" s="27">
        <v>0.633555325</v>
      </c>
      <c r="D11" s="27">
        <v>1.5342756479999999</v>
      </c>
      <c r="E11" s="24"/>
      <c r="F11" s="24"/>
      <c r="G11" s="24"/>
      <c r="H11" s="28">
        <f t="shared" si="1"/>
        <v>358.90885497299996</v>
      </c>
    </row>
    <row r="12" spans="1:8" x14ac:dyDescent="0.2">
      <c r="A12" s="26" t="s">
        <v>10</v>
      </c>
      <c r="B12" s="27">
        <v>2750.0939161331216</v>
      </c>
      <c r="C12" s="29">
        <v>13.497409496902906</v>
      </c>
      <c r="D12" s="27">
        <v>40.223039914419694</v>
      </c>
      <c r="E12" s="24"/>
      <c r="F12" s="24"/>
      <c r="G12" s="24"/>
      <c r="H12" s="28">
        <f t="shared" si="1"/>
        <v>2803.8143655444442</v>
      </c>
    </row>
    <row r="13" spans="1:8" x14ac:dyDescent="0.2">
      <c r="A13" s="26" t="s">
        <v>11</v>
      </c>
      <c r="B13" s="27">
        <v>460.920659</v>
      </c>
      <c r="C13" s="27">
        <v>11.72080255</v>
      </c>
      <c r="D13" s="27">
        <v>3.1917012859999998</v>
      </c>
      <c r="E13" s="24"/>
      <c r="F13" s="24"/>
      <c r="G13" s="24"/>
      <c r="H13" s="28">
        <f t="shared" si="1"/>
        <v>475.83316283599999</v>
      </c>
    </row>
    <row r="14" spans="1:8" x14ac:dyDescent="0.2">
      <c r="A14" s="26" t="s">
        <v>12</v>
      </c>
      <c r="B14" s="27">
        <v>47.111255</v>
      </c>
      <c r="C14" s="27">
        <v>4.8752925000000003E-2</v>
      </c>
      <c r="D14" s="27">
        <v>0.38456840399999997</v>
      </c>
      <c r="E14" s="24"/>
      <c r="F14" s="24"/>
      <c r="G14" s="24"/>
      <c r="H14" s="28">
        <f t="shared" si="1"/>
        <v>47.544576329000002</v>
      </c>
    </row>
    <row r="15" spans="1:8" x14ac:dyDescent="0.2">
      <c r="A15" s="22" t="s">
        <v>13</v>
      </c>
      <c r="B15" s="27">
        <f>SUM(B16:B17)</f>
        <v>0</v>
      </c>
      <c r="C15" s="27">
        <f>SUM(C16:C17)</f>
        <v>0</v>
      </c>
      <c r="D15" s="27">
        <f>SUM(D16:D17)</f>
        <v>0</v>
      </c>
      <c r="E15" s="24"/>
      <c r="F15" s="24"/>
      <c r="G15" s="24"/>
      <c r="H15" s="28">
        <f t="shared" si="1"/>
        <v>0</v>
      </c>
    </row>
    <row r="16" spans="1:8" x14ac:dyDescent="0.2">
      <c r="A16" s="26" t="s">
        <v>14</v>
      </c>
      <c r="B16" s="27"/>
      <c r="C16" s="27"/>
      <c r="D16" s="27"/>
      <c r="E16" s="24"/>
      <c r="F16" s="24"/>
      <c r="G16" s="24"/>
      <c r="H16" s="28">
        <f t="shared" si="1"/>
        <v>0</v>
      </c>
    </row>
    <row r="17" spans="1:8" ht="13.5" thickBot="1" x14ac:dyDescent="0.25">
      <c r="A17" s="30" t="s">
        <v>15</v>
      </c>
      <c r="B17" s="31"/>
      <c r="C17" s="31"/>
      <c r="D17" s="31"/>
      <c r="E17" s="32"/>
      <c r="F17" s="32"/>
      <c r="G17" s="32"/>
      <c r="H17" s="33">
        <f t="shared" si="1"/>
        <v>0</v>
      </c>
    </row>
    <row r="18" spans="1:8" x14ac:dyDescent="0.2">
      <c r="A18" s="17" t="s">
        <v>16</v>
      </c>
      <c r="B18" s="34">
        <f t="shared" ref="B18:G18" si="2">SUM(B19:B26)</f>
        <v>327.31456048519999</v>
      </c>
      <c r="C18" s="34">
        <f t="shared" si="2"/>
        <v>0</v>
      </c>
      <c r="D18" s="34">
        <f t="shared" si="2"/>
        <v>14.324157614000001</v>
      </c>
      <c r="E18" s="34">
        <f t="shared" si="2"/>
        <v>41.964592732860005</v>
      </c>
      <c r="F18" s="34">
        <f t="shared" si="2"/>
        <v>4.7975775299999995E-3</v>
      </c>
      <c r="G18" s="35">
        <f t="shared" si="2"/>
        <v>2.9742799727999998</v>
      </c>
      <c r="H18" s="21">
        <f t="shared" si="1"/>
        <v>386.58238838238998</v>
      </c>
    </row>
    <row r="19" spans="1:8" x14ac:dyDescent="0.2">
      <c r="A19" s="22" t="s">
        <v>17</v>
      </c>
      <c r="B19" s="23">
        <v>308.833438</v>
      </c>
      <c r="C19" s="23"/>
      <c r="D19" s="23"/>
      <c r="E19" s="36"/>
      <c r="F19" s="36"/>
      <c r="G19" s="36"/>
      <c r="H19" s="25">
        <f t="shared" si="1"/>
        <v>308.833438</v>
      </c>
    </row>
    <row r="20" spans="1:8" x14ac:dyDescent="0.2">
      <c r="A20" s="22" t="s">
        <v>18</v>
      </c>
      <c r="B20" s="27"/>
      <c r="C20" s="27"/>
      <c r="D20" s="27"/>
      <c r="E20" s="27"/>
      <c r="F20" s="27"/>
      <c r="G20" s="27"/>
      <c r="H20" s="28">
        <f t="shared" si="1"/>
        <v>0</v>
      </c>
    </row>
    <row r="21" spans="1:8" x14ac:dyDescent="0.2">
      <c r="A21" s="22" t="s">
        <v>19</v>
      </c>
      <c r="B21" s="27"/>
      <c r="C21" s="27"/>
      <c r="D21" s="27"/>
      <c r="E21" s="24"/>
      <c r="F21" s="27"/>
      <c r="G21" s="37"/>
      <c r="H21" s="28">
        <f t="shared" si="1"/>
        <v>0</v>
      </c>
    </row>
    <row r="22" spans="1:8" x14ac:dyDescent="0.2">
      <c r="A22" s="22" t="s">
        <v>59</v>
      </c>
      <c r="B22" s="27">
        <v>18.4811224852</v>
      </c>
      <c r="C22" s="27"/>
      <c r="D22" s="27"/>
      <c r="E22" s="24"/>
      <c r="F22" s="24"/>
      <c r="G22" s="24"/>
      <c r="H22" s="28">
        <f t="shared" si="1"/>
        <v>18.4811224852</v>
      </c>
    </row>
    <row r="23" spans="1:8" x14ac:dyDescent="0.2">
      <c r="A23" s="22" t="s">
        <v>60</v>
      </c>
      <c r="B23" s="24"/>
      <c r="C23" s="24"/>
      <c r="D23" s="24"/>
      <c r="E23" s="24"/>
      <c r="F23" s="24"/>
      <c r="G23" s="24"/>
      <c r="H23" s="25">
        <f t="shared" si="1"/>
        <v>0</v>
      </c>
    </row>
    <row r="24" spans="1:8" x14ac:dyDescent="0.2">
      <c r="A24" s="22" t="s">
        <v>63</v>
      </c>
      <c r="B24" s="24"/>
      <c r="C24" s="24"/>
      <c r="D24" s="27"/>
      <c r="E24" s="27">
        <v>41.964592732860005</v>
      </c>
      <c r="F24" s="27">
        <v>4.7975775299999995E-3</v>
      </c>
      <c r="G24" s="27"/>
      <c r="H24" s="28">
        <f t="shared" si="1"/>
        <v>41.969390310390004</v>
      </c>
    </row>
    <row r="25" spans="1:8" x14ac:dyDescent="0.2">
      <c r="A25" s="22" t="s">
        <v>61</v>
      </c>
      <c r="B25" s="27"/>
      <c r="C25" s="27"/>
      <c r="D25" s="27">
        <v>14.324157614000001</v>
      </c>
      <c r="E25" s="27"/>
      <c r="F25" s="27"/>
      <c r="G25" s="27">
        <v>2.9742799727999998</v>
      </c>
      <c r="H25" s="28">
        <f t="shared" si="1"/>
        <v>17.298437586799999</v>
      </c>
    </row>
    <row r="26" spans="1:8" ht="13.5" thickBot="1" x14ac:dyDescent="0.25">
      <c r="A26" s="38" t="s">
        <v>62</v>
      </c>
      <c r="B26" s="40"/>
      <c r="C26" s="24"/>
      <c r="D26" s="40"/>
      <c r="E26" s="24"/>
      <c r="F26" s="24"/>
      <c r="G26" s="24"/>
      <c r="H26" s="33">
        <f t="shared" si="1"/>
        <v>0</v>
      </c>
    </row>
    <row r="27" spans="1:8" x14ac:dyDescent="0.2">
      <c r="A27" s="42" t="s">
        <v>65</v>
      </c>
      <c r="B27" s="34">
        <f>SUM(B28:B35)</f>
        <v>2.0326300000000002</v>
      </c>
      <c r="C27" s="34">
        <f>SUM(C28:C35)</f>
        <v>229.52983320000001</v>
      </c>
      <c r="D27" s="34">
        <f>SUM(D28:D35)</f>
        <v>76.380800179999994</v>
      </c>
      <c r="E27" s="43"/>
      <c r="F27" s="43"/>
      <c r="G27" s="44"/>
      <c r="H27" s="21">
        <f t="shared" si="1"/>
        <v>307.94326338000002</v>
      </c>
    </row>
    <row r="28" spans="1:8" x14ac:dyDescent="0.2">
      <c r="A28" s="22" t="s">
        <v>20</v>
      </c>
      <c r="B28" s="36"/>
      <c r="C28" s="23">
        <v>153.54389695</v>
      </c>
      <c r="D28" s="45"/>
      <c r="E28" s="24"/>
      <c r="F28" s="24"/>
      <c r="G28" s="24"/>
      <c r="H28" s="25">
        <f t="shared" si="1"/>
        <v>153.54389695</v>
      </c>
    </row>
    <row r="29" spans="1:8" x14ac:dyDescent="0.2">
      <c r="A29" s="22" t="s">
        <v>21</v>
      </c>
      <c r="B29" s="24"/>
      <c r="C29" s="27">
        <v>73.277456674999996</v>
      </c>
      <c r="D29" s="27">
        <v>13.462297808000001</v>
      </c>
      <c r="E29" s="24"/>
      <c r="F29" s="24"/>
      <c r="G29" s="24"/>
      <c r="H29" s="28">
        <f t="shared" si="1"/>
        <v>86.739754482999999</v>
      </c>
    </row>
    <row r="30" spans="1:8" x14ac:dyDescent="0.2">
      <c r="A30" s="22" t="s">
        <v>22</v>
      </c>
      <c r="B30" s="24"/>
      <c r="C30" s="27">
        <v>7.4442725000000001E-2</v>
      </c>
      <c r="D30" s="46"/>
      <c r="E30" s="24"/>
      <c r="F30" s="24"/>
      <c r="G30" s="24"/>
      <c r="H30" s="28">
        <f t="shared" si="1"/>
        <v>7.4442725000000001E-2</v>
      </c>
    </row>
    <row r="31" spans="1:8" x14ac:dyDescent="0.2">
      <c r="A31" s="22" t="s">
        <v>23</v>
      </c>
      <c r="B31" s="47"/>
      <c r="C31" s="27"/>
      <c r="D31" s="27">
        <v>62.10448736</v>
      </c>
      <c r="E31" s="24"/>
      <c r="F31" s="24"/>
      <c r="G31" s="24"/>
      <c r="H31" s="28">
        <f t="shared" si="1"/>
        <v>62.10448736</v>
      </c>
    </row>
    <row r="32" spans="1:8" x14ac:dyDescent="0.2">
      <c r="A32" s="22" t="s">
        <v>64</v>
      </c>
      <c r="B32" s="24"/>
      <c r="C32" s="27"/>
      <c r="D32" s="27"/>
      <c r="E32" s="24"/>
      <c r="F32" s="24"/>
      <c r="G32" s="24"/>
      <c r="H32" s="28">
        <f t="shared" si="1"/>
        <v>0</v>
      </c>
    </row>
    <row r="33" spans="1:8" x14ac:dyDescent="0.2">
      <c r="A33" s="22" t="s">
        <v>24</v>
      </c>
      <c r="B33" s="24"/>
      <c r="C33" s="27">
        <v>2.6340368500000002</v>
      </c>
      <c r="D33" s="27">
        <v>0.81401501200000004</v>
      </c>
      <c r="E33" s="24"/>
      <c r="F33" s="24"/>
      <c r="G33" s="24"/>
      <c r="H33" s="28">
        <f t="shared" si="1"/>
        <v>3.4480518620000002</v>
      </c>
    </row>
    <row r="34" spans="1:8" x14ac:dyDescent="0.2">
      <c r="A34" s="75" t="s">
        <v>81</v>
      </c>
      <c r="B34" s="77"/>
      <c r="C34" s="77"/>
      <c r="D34" s="77"/>
      <c r="E34" s="76"/>
      <c r="F34" s="76"/>
      <c r="G34" s="76"/>
      <c r="H34" s="78">
        <f t="shared" si="1"/>
        <v>0</v>
      </c>
    </row>
    <row r="35" spans="1:8" ht="13.5" thickBot="1" x14ac:dyDescent="0.25">
      <c r="A35" s="38" t="s">
        <v>82</v>
      </c>
      <c r="B35" s="31">
        <v>2.0326300000000002</v>
      </c>
      <c r="C35" s="31"/>
      <c r="D35" s="31"/>
      <c r="E35" s="32"/>
      <c r="F35" s="32"/>
      <c r="G35" s="32"/>
      <c r="H35" s="33">
        <f t="shared" si="1"/>
        <v>2.0326300000000002</v>
      </c>
    </row>
    <row r="36" spans="1:8" ht="13.5" thickBot="1" x14ac:dyDescent="0.25">
      <c r="A36" s="48" t="s">
        <v>66</v>
      </c>
      <c r="B36" s="49"/>
      <c r="C36" s="49"/>
      <c r="D36" s="49"/>
      <c r="E36" s="50"/>
      <c r="F36" s="50"/>
      <c r="G36" s="51"/>
      <c r="H36" s="41">
        <f t="shared" si="1"/>
        <v>0</v>
      </c>
    </row>
    <row r="37" spans="1:8" x14ac:dyDescent="0.2">
      <c r="A37" s="17" t="s">
        <v>67</v>
      </c>
      <c r="B37" s="34">
        <f>SUM(B38:B42)</f>
        <v>0.85703600000000002</v>
      </c>
      <c r="C37" s="34">
        <f>SUM(C38:C42)</f>
        <v>253.80870709999999</v>
      </c>
      <c r="D37" s="34">
        <f>SUM(D38:D42)</f>
        <v>19.710828857999999</v>
      </c>
      <c r="E37" s="43"/>
      <c r="F37" s="43"/>
      <c r="G37" s="44"/>
      <c r="H37" s="52">
        <f t="shared" si="1"/>
        <v>274.376571958</v>
      </c>
    </row>
    <row r="38" spans="1:8" x14ac:dyDescent="0.2">
      <c r="A38" s="22" t="s">
        <v>25</v>
      </c>
      <c r="B38" s="23"/>
      <c r="C38" s="23">
        <v>226.6569427</v>
      </c>
      <c r="D38" s="23"/>
      <c r="E38" s="24"/>
      <c r="F38" s="24"/>
      <c r="G38" s="24"/>
      <c r="H38" s="25">
        <f t="shared" si="1"/>
        <v>226.6569427</v>
      </c>
    </row>
    <row r="39" spans="1:8" x14ac:dyDescent="0.2">
      <c r="A39" s="22" t="s">
        <v>70</v>
      </c>
      <c r="B39" s="23"/>
      <c r="C39" s="23">
        <v>2.2665042500000001</v>
      </c>
      <c r="D39" s="23">
        <v>1.6210037799999999</v>
      </c>
      <c r="E39" s="24"/>
      <c r="F39" s="24"/>
      <c r="G39" s="24"/>
      <c r="H39" s="25">
        <f t="shared" si="1"/>
        <v>3.8875080300000002</v>
      </c>
    </row>
    <row r="40" spans="1:8" x14ac:dyDescent="0.2">
      <c r="A40" s="22" t="s">
        <v>26</v>
      </c>
      <c r="B40" s="27">
        <v>0.85703600000000002</v>
      </c>
      <c r="C40" s="27">
        <v>2.6075214999999998</v>
      </c>
      <c r="D40" s="27">
        <v>1.468556218</v>
      </c>
      <c r="E40" s="24"/>
      <c r="F40" s="24"/>
      <c r="G40" s="24"/>
      <c r="H40" s="28">
        <f t="shared" si="1"/>
        <v>4.9331137179999995</v>
      </c>
    </row>
    <row r="41" spans="1:8" x14ac:dyDescent="0.2">
      <c r="A41" s="22" t="s">
        <v>69</v>
      </c>
      <c r="B41" s="24"/>
      <c r="C41" s="27">
        <v>21.982101974999999</v>
      </c>
      <c r="D41" s="27">
        <v>16.621268860000001</v>
      </c>
      <c r="E41" s="24"/>
      <c r="F41" s="24"/>
      <c r="G41" s="24"/>
      <c r="H41" s="28">
        <f t="shared" si="1"/>
        <v>38.603370835</v>
      </c>
    </row>
    <row r="42" spans="1:8" ht="13.5" thickBot="1" x14ac:dyDescent="0.25">
      <c r="A42" s="22" t="s">
        <v>71</v>
      </c>
      <c r="B42" s="27"/>
      <c r="C42" s="27">
        <v>0.29563667500000002</v>
      </c>
      <c r="D42" s="27"/>
      <c r="E42" s="24"/>
      <c r="F42" s="24"/>
      <c r="G42" s="24"/>
      <c r="H42" s="28">
        <f t="shared" si="1"/>
        <v>0.29563667500000002</v>
      </c>
    </row>
    <row r="43" spans="1:8" ht="13.5" thickBot="1" x14ac:dyDescent="0.25">
      <c r="A43" s="39" t="s">
        <v>68</v>
      </c>
      <c r="B43" s="49"/>
      <c r="C43" s="49"/>
      <c r="D43" s="49"/>
      <c r="E43" s="49"/>
      <c r="F43" s="49"/>
      <c r="G43" s="53"/>
      <c r="H43" s="41">
        <f t="shared" si="1"/>
        <v>0</v>
      </c>
    </row>
  </sheetData>
  <mergeCells count="1">
    <mergeCell ref="B6:H6"/>
  </mergeCells>
  <phoneticPr fontId="0" type="noConversion"/>
  <printOptions horizontalCentered="1"/>
  <pageMargins left="0.39370078740157483" right="0.39370078740157483" top="0.98425196850393704" bottom="0.78740157480314965" header="0.59055118110236227" footer="0.39370078740157483"/>
  <pageSetup paperSize="9" scale="79" orientation="portrait" r:id="rId1"/>
  <headerFooter alignWithMargins="0">
    <oddHeader>&amp;C&amp;"Times New Roman,Negrita"&amp;12INVENTARIO NACIONAL DE EMISIONES DE CONTAMINANTES A LA ATMÓSFERA</oddHeader>
    <oddFooter>&amp;L&amp;"Times New Roman,Normal"Fuente: Subdirección General de Calidad del Aire y Prevención de Riesgos.
             Ministerio de Medio Ambiente, y Medio Rural y Marino&amp;RActualizado a 12/03/2020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30</vt:i4>
      </vt:variant>
    </vt:vector>
  </HeadingPairs>
  <TitlesOfParts>
    <vt:vector size="30" baseType="lpstr">
      <vt:lpstr>Baleares 1990</vt:lpstr>
      <vt:lpstr>Baleares 1991</vt:lpstr>
      <vt:lpstr>Baleares 1992</vt:lpstr>
      <vt:lpstr>Baleares 1993</vt:lpstr>
      <vt:lpstr>Baleares 1994</vt:lpstr>
      <vt:lpstr>Baleares 1995</vt:lpstr>
      <vt:lpstr>Baleares 1996</vt:lpstr>
      <vt:lpstr>Baleares 1997</vt:lpstr>
      <vt:lpstr>Baleares 1998</vt:lpstr>
      <vt:lpstr>Baleares 1999</vt:lpstr>
      <vt:lpstr>Baleares 2000</vt:lpstr>
      <vt:lpstr>Baleares 2001</vt:lpstr>
      <vt:lpstr>Baleares 2002</vt:lpstr>
      <vt:lpstr>Baleares 2003</vt:lpstr>
      <vt:lpstr>Baleares 2004</vt:lpstr>
      <vt:lpstr>Baleares 2005</vt:lpstr>
      <vt:lpstr>Baleares 2006</vt:lpstr>
      <vt:lpstr>Baleares 2007</vt:lpstr>
      <vt:lpstr>Baleares 2008</vt:lpstr>
      <vt:lpstr>Baleares 2009</vt:lpstr>
      <vt:lpstr>Baleares 2010</vt:lpstr>
      <vt:lpstr>Baleares 2011</vt:lpstr>
      <vt:lpstr>Baleares 2012</vt:lpstr>
      <vt:lpstr>Baleares 2013</vt:lpstr>
      <vt:lpstr>Baleares 2014</vt:lpstr>
      <vt:lpstr>Baleares 2015</vt:lpstr>
      <vt:lpstr>Baleares 2016</vt:lpstr>
      <vt:lpstr>Baleares 2017</vt:lpstr>
      <vt:lpstr>Baleares 2018</vt:lpstr>
      <vt:lpstr>Gráficos evolución</vt:lpstr>
    </vt:vector>
  </TitlesOfParts>
  <Company>AED,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TRAGSA</cp:lastModifiedBy>
  <dcterms:created xsi:type="dcterms:W3CDTF">2014-05-26T11:58:13Z</dcterms:created>
  <dcterms:modified xsi:type="dcterms:W3CDTF">2020-03-12T14:02:38Z</dcterms:modified>
</cp:coreProperties>
</file>